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" yWindow="45" windowWidth="14565" windowHeight="10260" activeTab="2"/>
  </bookViews>
  <sheets>
    <sheet name="GAME_OUTCOME_SIMULATION" sheetId="1" r:id="rId1"/>
    <sheet name="DIRECT_COMPUTATION" sheetId="2" r:id="rId2"/>
    <sheet name="VIEWING DISTRIBUTIONS" sheetId="3" r:id="rId3"/>
  </sheets>
  <definedNames>
    <definedName name="game_spread">GAME_OUTCOME_SIMULATION!$G$4</definedName>
    <definedName name="homefield_adv_simulation">GAME_OUTCOME_SIMULATION!$C$7</definedName>
    <definedName name="homefield_adv_viewing">'VIEWING DISTRIBUTIONS'!$C$7</definedName>
    <definedName name="homefield_advantage_directcomputation">DIRECT_COMPUTATION!$D$7</definedName>
    <definedName name="mean_away">'VIEWING DISTRIBUTIONS'!$C$6</definedName>
    <definedName name="mean_AwayTeam_Sim">GAME_OUTCOME_SIMULATION!$C$6</definedName>
    <definedName name="mean_home">'VIEWING DISTRIBUTIONS'!$C$5</definedName>
    <definedName name="mean_HomeTeam_Sim">GAME_OUTCOME_SIMULATION!$C$5</definedName>
    <definedName name="outcome_mean">'VIEWING DISTRIBUTIONS'!$C$12</definedName>
    <definedName name="outcome_sd">'VIEWING DISTRIBUTIONS'!$E$12</definedName>
    <definedName name="sd_away">'VIEWING DISTRIBUTIONS'!$E$6</definedName>
    <definedName name="sd_AwayTeam_Sim">GAME_OUTCOME_SIMULATION!$E$6</definedName>
    <definedName name="sd_home">'VIEWING DISTRIBUTIONS'!$E$5</definedName>
    <definedName name="sd_HomeTeam_Sim">GAME_OUTCOME_SIMULATION!$E$5</definedName>
    <definedName name="view_AwayTeam_Name">'VIEWING DISTRIBUTIONS'!$B$6</definedName>
    <definedName name="view_HomeTeam_Name">'VIEWING DISTRIBUTIONS'!$B$5</definedName>
  </definedNames>
  <calcPr calcId="145621"/>
</workbook>
</file>

<file path=xl/calcChain.xml><?xml version="1.0" encoding="utf-8"?>
<calcChain xmlns="http://schemas.openxmlformats.org/spreadsheetml/2006/main">
  <c r="V1" i="3" l="1"/>
  <c r="J11" i="1"/>
  <c r="K11" i="1" s="1"/>
  <c r="M11" i="1"/>
  <c r="N11" i="1" s="1"/>
  <c r="J12" i="1"/>
  <c r="K12" i="1" s="1"/>
  <c r="M12" i="1"/>
  <c r="N12" i="1" s="1"/>
  <c r="J13" i="1"/>
  <c r="K13" i="1" s="1"/>
  <c r="M13" i="1"/>
  <c r="N13" i="1" s="1"/>
  <c r="J14" i="1"/>
  <c r="K14" i="1" s="1"/>
  <c r="M14" i="1"/>
  <c r="N14" i="1" s="1"/>
  <c r="J15" i="1"/>
  <c r="K15" i="1" s="1"/>
  <c r="M15" i="1"/>
  <c r="N15" i="1" s="1"/>
  <c r="J16" i="1"/>
  <c r="K16" i="1" s="1"/>
  <c r="M16" i="1"/>
  <c r="N16" i="1" s="1"/>
  <c r="J17" i="1"/>
  <c r="K17" i="1" s="1"/>
  <c r="M17" i="1"/>
  <c r="N17" i="1" s="1"/>
  <c r="J18" i="1"/>
  <c r="K18" i="1" s="1"/>
  <c r="M18" i="1"/>
  <c r="N18" i="1" s="1"/>
  <c r="J19" i="1"/>
  <c r="K19" i="1" s="1"/>
  <c r="M19" i="1"/>
  <c r="N19" i="1" s="1"/>
  <c r="J20" i="1"/>
  <c r="K20" i="1" s="1"/>
  <c r="M20" i="1"/>
  <c r="N20" i="1" s="1"/>
  <c r="J21" i="1"/>
  <c r="K21" i="1" s="1"/>
  <c r="M21" i="1"/>
  <c r="N21" i="1" s="1"/>
  <c r="J22" i="1"/>
  <c r="K22" i="1" s="1"/>
  <c r="M22" i="1"/>
  <c r="N22" i="1" s="1"/>
  <c r="J23" i="1"/>
  <c r="K23" i="1" s="1"/>
  <c r="M23" i="1"/>
  <c r="N23" i="1" s="1"/>
  <c r="J24" i="1"/>
  <c r="K24" i="1" s="1"/>
  <c r="M24" i="1"/>
  <c r="N24" i="1" s="1"/>
  <c r="J25" i="1"/>
  <c r="K25" i="1" s="1"/>
  <c r="M25" i="1"/>
  <c r="N25" i="1" s="1"/>
  <c r="J26" i="1"/>
  <c r="K26" i="1" s="1"/>
  <c r="M26" i="1"/>
  <c r="N26" i="1" s="1"/>
  <c r="J27" i="1"/>
  <c r="K27" i="1" s="1"/>
  <c r="M27" i="1"/>
  <c r="N27" i="1" s="1"/>
  <c r="J28" i="1"/>
  <c r="K28" i="1" s="1"/>
  <c r="M28" i="1"/>
  <c r="N28" i="1" s="1"/>
  <c r="J29" i="1"/>
  <c r="K29" i="1" s="1"/>
  <c r="M29" i="1"/>
  <c r="N29" i="1" s="1"/>
  <c r="J30" i="1"/>
  <c r="K30" i="1" s="1"/>
  <c r="M30" i="1"/>
  <c r="N30" i="1" s="1"/>
  <c r="J31" i="1"/>
  <c r="K31" i="1" s="1"/>
  <c r="M31" i="1"/>
  <c r="N31" i="1" s="1"/>
  <c r="J32" i="1"/>
  <c r="K32" i="1" s="1"/>
  <c r="M32" i="1"/>
  <c r="N32" i="1" s="1"/>
  <c r="J33" i="1"/>
  <c r="K33" i="1" s="1"/>
  <c r="M33" i="1"/>
  <c r="N33" i="1" s="1"/>
  <c r="J34" i="1"/>
  <c r="K34" i="1" s="1"/>
  <c r="M34" i="1"/>
  <c r="N34" i="1" s="1"/>
  <c r="J35" i="1"/>
  <c r="K35" i="1" s="1"/>
  <c r="M35" i="1"/>
  <c r="N35" i="1" s="1"/>
  <c r="J36" i="1"/>
  <c r="K36" i="1" s="1"/>
  <c r="M36" i="1"/>
  <c r="N36" i="1" s="1"/>
  <c r="J37" i="1"/>
  <c r="K37" i="1" s="1"/>
  <c r="M37" i="1"/>
  <c r="N37" i="1" s="1"/>
  <c r="J38" i="1"/>
  <c r="K38" i="1" s="1"/>
  <c r="M38" i="1"/>
  <c r="N38" i="1" s="1"/>
  <c r="J39" i="1"/>
  <c r="K39" i="1" s="1"/>
  <c r="M39" i="1"/>
  <c r="N39" i="1" s="1"/>
  <c r="J40" i="1"/>
  <c r="K40" i="1" s="1"/>
  <c r="M40" i="1"/>
  <c r="N40" i="1" s="1"/>
  <c r="J41" i="1"/>
  <c r="K41" i="1" s="1"/>
  <c r="M41" i="1"/>
  <c r="N41" i="1" s="1"/>
  <c r="J42" i="1"/>
  <c r="K42" i="1" s="1"/>
  <c r="M42" i="1"/>
  <c r="N42" i="1" s="1"/>
  <c r="J43" i="1"/>
  <c r="K43" i="1" s="1"/>
  <c r="M43" i="1"/>
  <c r="N43" i="1" s="1"/>
  <c r="J44" i="1"/>
  <c r="K44" i="1" s="1"/>
  <c r="M44" i="1"/>
  <c r="N44" i="1" s="1"/>
  <c r="J45" i="1"/>
  <c r="K45" i="1" s="1"/>
  <c r="M45" i="1"/>
  <c r="N45" i="1" s="1"/>
  <c r="J46" i="1"/>
  <c r="K46" i="1" s="1"/>
  <c r="M46" i="1"/>
  <c r="N46" i="1" s="1"/>
  <c r="J47" i="1"/>
  <c r="K47" i="1" s="1"/>
  <c r="M47" i="1"/>
  <c r="N47" i="1" s="1"/>
  <c r="J48" i="1"/>
  <c r="K48" i="1" s="1"/>
  <c r="M48" i="1"/>
  <c r="N48" i="1" s="1"/>
  <c r="J49" i="1"/>
  <c r="K49" i="1" s="1"/>
  <c r="M49" i="1"/>
  <c r="N49" i="1" s="1"/>
  <c r="J50" i="1"/>
  <c r="K50" i="1" s="1"/>
  <c r="M50" i="1"/>
  <c r="N50" i="1" s="1"/>
  <c r="J51" i="1"/>
  <c r="K51" i="1" s="1"/>
  <c r="M51" i="1"/>
  <c r="N51" i="1" s="1"/>
  <c r="J52" i="1"/>
  <c r="K52" i="1" s="1"/>
  <c r="M52" i="1"/>
  <c r="N52" i="1" s="1"/>
  <c r="J53" i="1"/>
  <c r="K53" i="1" s="1"/>
  <c r="M53" i="1"/>
  <c r="N53" i="1" s="1"/>
  <c r="J54" i="1"/>
  <c r="K54" i="1" s="1"/>
  <c r="M54" i="1"/>
  <c r="N54" i="1" s="1"/>
  <c r="J55" i="1"/>
  <c r="K55" i="1" s="1"/>
  <c r="M55" i="1"/>
  <c r="N55" i="1" s="1"/>
  <c r="J56" i="1"/>
  <c r="K56" i="1" s="1"/>
  <c r="M56" i="1"/>
  <c r="N56" i="1" s="1"/>
  <c r="J57" i="1"/>
  <c r="K57" i="1" s="1"/>
  <c r="M57" i="1"/>
  <c r="N57" i="1" s="1"/>
  <c r="J58" i="1"/>
  <c r="K58" i="1" s="1"/>
  <c r="M58" i="1"/>
  <c r="N58" i="1" s="1"/>
  <c r="J59" i="1"/>
  <c r="K59" i="1" s="1"/>
  <c r="M59" i="1"/>
  <c r="N59" i="1" s="1"/>
  <c r="J60" i="1"/>
  <c r="K60" i="1" s="1"/>
  <c r="M60" i="1"/>
  <c r="N60" i="1" s="1"/>
  <c r="J61" i="1"/>
  <c r="K61" i="1" s="1"/>
  <c r="M61" i="1"/>
  <c r="N61" i="1" s="1"/>
  <c r="J62" i="1"/>
  <c r="K62" i="1" s="1"/>
  <c r="M62" i="1"/>
  <c r="N62" i="1" s="1"/>
  <c r="J63" i="1"/>
  <c r="K63" i="1" s="1"/>
  <c r="M63" i="1"/>
  <c r="N63" i="1" s="1"/>
  <c r="J64" i="1"/>
  <c r="K64" i="1" s="1"/>
  <c r="M64" i="1"/>
  <c r="N64" i="1" s="1"/>
  <c r="J65" i="1"/>
  <c r="K65" i="1" s="1"/>
  <c r="M65" i="1"/>
  <c r="N65" i="1" s="1"/>
  <c r="J66" i="1"/>
  <c r="K66" i="1" s="1"/>
  <c r="M66" i="1"/>
  <c r="N66" i="1" s="1"/>
  <c r="J67" i="1"/>
  <c r="K67" i="1" s="1"/>
  <c r="M67" i="1"/>
  <c r="N67" i="1" s="1"/>
  <c r="J68" i="1"/>
  <c r="K68" i="1" s="1"/>
  <c r="M68" i="1"/>
  <c r="N68" i="1" s="1"/>
  <c r="J69" i="1"/>
  <c r="K69" i="1" s="1"/>
  <c r="M69" i="1"/>
  <c r="N69" i="1" s="1"/>
  <c r="J70" i="1"/>
  <c r="K70" i="1" s="1"/>
  <c r="M70" i="1"/>
  <c r="N70" i="1" s="1"/>
  <c r="J71" i="1"/>
  <c r="K71" i="1" s="1"/>
  <c r="M71" i="1"/>
  <c r="N71" i="1" s="1"/>
  <c r="J72" i="1"/>
  <c r="K72" i="1" s="1"/>
  <c r="M72" i="1"/>
  <c r="N72" i="1" s="1"/>
  <c r="J73" i="1"/>
  <c r="K73" i="1" s="1"/>
  <c r="M73" i="1"/>
  <c r="N73" i="1" s="1"/>
  <c r="J74" i="1"/>
  <c r="K74" i="1" s="1"/>
  <c r="M74" i="1"/>
  <c r="N74" i="1" s="1"/>
  <c r="J75" i="1"/>
  <c r="K75" i="1" s="1"/>
  <c r="M75" i="1"/>
  <c r="N75" i="1" s="1"/>
  <c r="J76" i="1"/>
  <c r="K76" i="1" s="1"/>
  <c r="M76" i="1"/>
  <c r="N76" i="1" s="1"/>
  <c r="J77" i="1"/>
  <c r="K77" i="1" s="1"/>
  <c r="M77" i="1"/>
  <c r="N77" i="1" s="1"/>
  <c r="J78" i="1"/>
  <c r="K78" i="1" s="1"/>
  <c r="M78" i="1"/>
  <c r="N78" i="1" s="1"/>
  <c r="J79" i="1"/>
  <c r="K79" i="1" s="1"/>
  <c r="M79" i="1"/>
  <c r="N79" i="1" s="1"/>
  <c r="J80" i="1"/>
  <c r="K80" i="1" s="1"/>
  <c r="M80" i="1"/>
  <c r="N80" i="1" s="1"/>
  <c r="J81" i="1"/>
  <c r="K81" i="1" s="1"/>
  <c r="M81" i="1"/>
  <c r="N81" i="1" s="1"/>
  <c r="J82" i="1"/>
  <c r="K82" i="1" s="1"/>
  <c r="M82" i="1"/>
  <c r="N82" i="1" s="1"/>
  <c r="J83" i="1"/>
  <c r="K83" i="1" s="1"/>
  <c r="M83" i="1"/>
  <c r="N83" i="1" s="1"/>
  <c r="J84" i="1"/>
  <c r="K84" i="1" s="1"/>
  <c r="M84" i="1"/>
  <c r="N84" i="1" s="1"/>
  <c r="J85" i="1"/>
  <c r="K85" i="1" s="1"/>
  <c r="M85" i="1"/>
  <c r="N85" i="1" s="1"/>
  <c r="J86" i="1"/>
  <c r="K86" i="1" s="1"/>
  <c r="M86" i="1"/>
  <c r="N86" i="1" s="1"/>
  <c r="J87" i="1"/>
  <c r="K87" i="1" s="1"/>
  <c r="M87" i="1"/>
  <c r="N87" i="1" s="1"/>
  <c r="J88" i="1"/>
  <c r="K88" i="1" s="1"/>
  <c r="M88" i="1"/>
  <c r="N88" i="1" s="1"/>
  <c r="J89" i="1"/>
  <c r="K89" i="1" s="1"/>
  <c r="M89" i="1"/>
  <c r="N89" i="1" s="1"/>
  <c r="J90" i="1"/>
  <c r="K90" i="1" s="1"/>
  <c r="M90" i="1"/>
  <c r="N90" i="1" s="1"/>
  <c r="J91" i="1"/>
  <c r="K91" i="1" s="1"/>
  <c r="M91" i="1"/>
  <c r="N91" i="1" s="1"/>
  <c r="J92" i="1"/>
  <c r="K92" i="1" s="1"/>
  <c r="M92" i="1"/>
  <c r="N92" i="1" s="1"/>
  <c r="J93" i="1"/>
  <c r="K93" i="1" s="1"/>
  <c r="M93" i="1"/>
  <c r="N93" i="1" s="1"/>
  <c r="J94" i="1"/>
  <c r="K94" i="1" s="1"/>
  <c r="M94" i="1"/>
  <c r="N94" i="1" s="1"/>
  <c r="J95" i="1"/>
  <c r="K95" i="1" s="1"/>
  <c r="M95" i="1"/>
  <c r="N95" i="1" s="1"/>
  <c r="J96" i="1"/>
  <c r="K96" i="1" s="1"/>
  <c r="M96" i="1"/>
  <c r="N96" i="1" s="1"/>
  <c r="J97" i="1"/>
  <c r="K97" i="1" s="1"/>
  <c r="M97" i="1"/>
  <c r="N97" i="1" s="1"/>
  <c r="J98" i="1"/>
  <c r="K98" i="1" s="1"/>
  <c r="M98" i="1"/>
  <c r="N98" i="1" s="1"/>
  <c r="J99" i="1"/>
  <c r="K99" i="1" s="1"/>
  <c r="M99" i="1"/>
  <c r="N99" i="1" s="1"/>
  <c r="J100" i="1"/>
  <c r="K100" i="1" s="1"/>
  <c r="M100" i="1"/>
  <c r="N100" i="1" s="1"/>
  <c r="J101" i="1"/>
  <c r="K101" i="1" s="1"/>
  <c r="M101" i="1"/>
  <c r="N101" i="1" s="1"/>
  <c r="J102" i="1"/>
  <c r="K102" i="1" s="1"/>
  <c r="M102" i="1"/>
  <c r="N102" i="1" s="1"/>
  <c r="J103" i="1"/>
  <c r="K103" i="1" s="1"/>
  <c r="M103" i="1"/>
  <c r="N103" i="1" s="1"/>
  <c r="J104" i="1"/>
  <c r="K104" i="1" s="1"/>
  <c r="M104" i="1"/>
  <c r="N104" i="1" s="1"/>
  <c r="J105" i="1"/>
  <c r="K105" i="1" s="1"/>
  <c r="M105" i="1"/>
  <c r="N105" i="1" s="1"/>
  <c r="J106" i="1"/>
  <c r="K106" i="1" s="1"/>
  <c r="M106" i="1"/>
  <c r="N106" i="1" s="1"/>
  <c r="J107" i="1"/>
  <c r="K107" i="1" s="1"/>
  <c r="M107" i="1"/>
  <c r="N107" i="1" s="1"/>
  <c r="J108" i="1"/>
  <c r="K108" i="1" s="1"/>
  <c r="M108" i="1"/>
  <c r="N108" i="1" s="1"/>
  <c r="J109" i="1"/>
  <c r="K109" i="1" s="1"/>
  <c r="M109" i="1"/>
  <c r="N109" i="1" s="1"/>
  <c r="J110" i="1"/>
  <c r="K110" i="1" s="1"/>
  <c r="M110" i="1"/>
  <c r="N110" i="1" s="1"/>
  <c r="J111" i="1"/>
  <c r="K111" i="1" s="1"/>
  <c r="M111" i="1"/>
  <c r="N111" i="1" s="1"/>
  <c r="J112" i="1"/>
  <c r="K112" i="1" s="1"/>
  <c r="M112" i="1"/>
  <c r="N112" i="1" s="1"/>
  <c r="J113" i="1"/>
  <c r="K113" i="1" s="1"/>
  <c r="M113" i="1"/>
  <c r="N113" i="1" s="1"/>
  <c r="J114" i="1"/>
  <c r="K114" i="1" s="1"/>
  <c r="M114" i="1"/>
  <c r="N114" i="1" s="1"/>
  <c r="J115" i="1"/>
  <c r="K115" i="1" s="1"/>
  <c r="M115" i="1"/>
  <c r="N115" i="1" s="1"/>
  <c r="J116" i="1"/>
  <c r="K116" i="1" s="1"/>
  <c r="M116" i="1"/>
  <c r="N116" i="1" s="1"/>
  <c r="J117" i="1"/>
  <c r="K117" i="1" s="1"/>
  <c r="M117" i="1"/>
  <c r="N117" i="1" s="1"/>
  <c r="J118" i="1"/>
  <c r="K118" i="1" s="1"/>
  <c r="M118" i="1"/>
  <c r="N118" i="1" s="1"/>
  <c r="J119" i="1"/>
  <c r="K119" i="1" s="1"/>
  <c r="M119" i="1"/>
  <c r="N119" i="1" s="1"/>
  <c r="J120" i="1"/>
  <c r="K120" i="1" s="1"/>
  <c r="M120" i="1"/>
  <c r="N120" i="1" s="1"/>
  <c r="J121" i="1"/>
  <c r="K121" i="1" s="1"/>
  <c r="M121" i="1"/>
  <c r="N121" i="1" s="1"/>
  <c r="J122" i="1"/>
  <c r="K122" i="1" s="1"/>
  <c r="M122" i="1"/>
  <c r="N122" i="1" s="1"/>
  <c r="J123" i="1"/>
  <c r="K123" i="1" s="1"/>
  <c r="M123" i="1"/>
  <c r="N123" i="1" s="1"/>
  <c r="J124" i="1"/>
  <c r="K124" i="1" s="1"/>
  <c r="M124" i="1"/>
  <c r="N124" i="1" s="1"/>
  <c r="J125" i="1"/>
  <c r="K125" i="1" s="1"/>
  <c r="M125" i="1"/>
  <c r="N125" i="1" s="1"/>
  <c r="J126" i="1"/>
  <c r="K126" i="1" s="1"/>
  <c r="M126" i="1"/>
  <c r="N126" i="1" s="1"/>
  <c r="J127" i="1"/>
  <c r="K127" i="1" s="1"/>
  <c r="M127" i="1"/>
  <c r="N127" i="1" s="1"/>
  <c r="J128" i="1"/>
  <c r="K128" i="1" s="1"/>
  <c r="M128" i="1"/>
  <c r="N128" i="1" s="1"/>
  <c r="J129" i="1"/>
  <c r="K129" i="1" s="1"/>
  <c r="M129" i="1"/>
  <c r="N129" i="1" s="1"/>
  <c r="J130" i="1"/>
  <c r="K130" i="1" s="1"/>
  <c r="M130" i="1"/>
  <c r="N130" i="1" s="1"/>
  <c r="J131" i="1"/>
  <c r="K131" i="1" s="1"/>
  <c r="M131" i="1"/>
  <c r="N131" i="1" s="1"/>
  <c r="J132" i="1"/>
  <c r="K132" i="1" s="1"/>
  <c r="M132" i="1"/>
  <c r="N132" i="1" s="1"/>
  <c r="J133" i="1"/>
  <c r="K133" i="1" s="1"/>
  <c r="M133" i="1"/>
  <c r="N133" i="1" s="1"/>
  <c r="J134" i="1"/>
  <c r="K134" i="1" s="1"/>
  <c r="M134" i="1"/>
  <c r="N134" i="1" s="1"/>
  <c r="J135" i="1"/>
  <c r="K135" i="1" s="1"/>
  <c r="M135" i="1"/>
  <c r="N135" i="1" s="1"/>
  <c r="J136" i="1"/>
  <c r="K136" i="1" s="1"/>
  <c r="M136" i="1"/>
  <c r="N136" i="1" s="1"/>
  <c r="J137" i="1"/>
  <c r="K137" i="1" s="1"/>
  <c r="M137" i="1"/>
  <c r="N137" i="1" s="1"/>
  <c r="J138" i="1"/>
  <c r="K138" i="1" s="1"/>
  <c r="M138" i="1"/>
  <c r="N138" i="1" s="1"/>
  <c r="J139" i="1"/>
  <c r="K139" i="1" s="1"/>
  <c r="M139" i="1"/>
  <c r="N139" i="1" s="1"/>
  <c r="J140" i="1"/>
  <c r="K140" i="1" s="1"/>
  <c r="M140" i="1"/>
  <c r="N140" i="1" s="1"/>
  <c r="J141" i="1"/>
  <c r="K141" i="1" s="1"/>
  <c r="M141" i="1"/>
  <c r="N141" i="1" s="1"/>
  <c r="J142" i="1"/>
  <c r="K142" i="1" s="1"/>
  <c r="M142" i="1"/>
  <c r="N142" i="1" s="1"/>
  <c r="J143" i="1"/>
  <c r="K143" i="1" s="1"/>
  <c r="M143" i="1"/>
  <c r="N143" i="1" s="1"/>
  <c r="J144" i="1"/>
  <c r="K144" i="1" s="1"/>
  <c r="M144" i="1"/>
  <c r="N144" i="1" s="1"/>
  <c r="J145" i="1"/>
  <c r="K145" i="1" s="1"/>
  <c r="M145" i="1"/>
  <c r="N145" i="1" s="1"/>
  <c r="J146" i="1"/>
  <c r="K146" i="1" s="1"/>
  <c r="M146" i="1"/>
  <c r="N146" i="1" s="1"/>
  <c r="J147" i="1"/>
  <c r="K147" i="1" s="1"/>
  <c r="M147" i="1"/>
  <c r="N147" i="1" s="1"/>
  <c r="J148" i="1"/>
  <c r="K148" i="1" s="1"/>
  <c r="M148" i="1"/>
  <c r="N148" i="1" s="1"/>
  <c r="J149" i="1"/>
  <c r="K149" i="1" s="1"/>
  <c r="M149" i="1"/>
  <c r="N149" i="1" s="1"/>
  <c r="J150" i="1"/>
  <c r="K150" i="1" s="1"/>
  <c r="M150" i="1"/>
  <c r="N150" i="1" s="1"/>
  <c r="J151" i="1"/>
  <c r="K151" i="1" s="1"/>
  <c r="M151" i="1"/>
  <c r="N151" i="1" s="1"/>
  <c r="J152" i="1"/>
  <c r="K152" i="1" s="1"/>
  <c r="M152" i="1"/>
  <c r="N152" i="1" s="1"/>
  <c r="J153" i="1"/>
  <c r="K153" i="1" s="1"/>
  <c r="M153" i="1"/>
  <c r="N153" i="1" s="1"/>
  <c r="J154" i="1"/>
  <c r="K154" i="1" s="1"/>
  <c r="M154" i="1"/>
  <c r="N154" i="1" s="1"/>
  <c r="J155" i="1"/>
  <c r="K155" i="1" s="1"/>
  <c r="M155" i="1"/>
  <c r="N155" i="1" s="1"/>
  <c r="J156" i="1"/>
  <c r="K156" i="1" s="1"/>
  <c r="M156" i="1"/>
  <c r="N156" i="1" s="1"/>
  <c r="J157" i="1"/>
  <c r="K157" i="1" s="1"/>
  <c r="M157" i="1"/>
  <c r="N157" i="1" s="1"/>
  <c r="J158" i="1"/>
  <c r="K158" i="1" s="1"/>
  <c r="M158" i="1"/>
  <c r="N158" i="1" s="1"/>
  <c r="J159" i="1"/>
  <c r="K159" i="1" s="1"/>
  <c r="M159" i="1"/>
  <c r="N159" i="1" s="1"/>
  <c r="J160" i="1"/>
  <c r="K160" i="1" s="1"/>
  <c r="M160" i="1"/>
  <c r="N160" i="1" s="1"/>
  <c r="J161" i="1"/>
  <c r="K161" i="1" s="1"/>
  <c r="M161" i="1"/>
  <c r="N161" i="1" s="1"/>
  <c r="J162" i="1"/>
  <c r="K162" i="1" s="1"/>
  <c r="M162" i="1"/>
  <c r="N162" i="1" s="1"/>
  <c r="J163" i="1"/>
  <c r="K163" i="1" s="1"/>
  <c r="M163" i="1"/>
  <c r="N163" i="1" s="1"/>
  <c r="J164" i="1"/>
  <c r="K164" i="1" s="1"/>
  <c r="M164" i="1"/>
  <c r="N164" i="1" s="1"/>
  <c r="J165" i="1"/>
  <c r="K165" i="1" s="1"/>
  <c r="M165" i="1"/>
  <c r="N165" i="1" s="1"/>
  <c r="J166" i="1"/>
  <c r="K166" i="1" s="1"/>
  <c r="M166" i="1"/>
  <c r="N166" i="1" s="1"/>
  <c r="J167" i="1"/>
  <c r="K167" i="1" s="1"/>
  <c r="M167" i="1"/>
  <c r="N167" i="1" s="1"/>
  <c r="J168" i="1"/>
  <c r="K168" i="1" s="1"/>
  <c r="M168" i="1"/>
  <c r="N168" i="1" s="1"/>
  <c r="J169" i="1"/>
  <c r="K169" i="1" s="1"/>
  <c r="M169" i="1"/>
  <c r="N169" i="1" s="1"/>
  <c r="J170" i="1"/>
  <c r="K170" i="1" s="1"/>
  <c r="M170" i="1"/>
  <c r="N170" i="1" s="1"/>
  <c r="J171" i="1"/>
  <c r="K171" i="1" s="1"/>
  <c r="M171" i="1"/>
  <c r="N171" i="1" s="1"/>
  <c r="J172" i="1"/>
  <c r="K172" i="1" s="1"/>
  <c r="M172" i="1"/>
  <c r="N172" i="1" s="1"/>
  <c r="J173" i="1"/>
  <c r="K173" i="1" s="1"/>
  <c r="M173" i="1"/>
  <c r="N173" i="1" s="1"/>
  <c r="J174" i="1"/>
  <c r="K174" i="1" s="1"/>
  <c r="M174" i="1"/>
  <c r="N174" i="1" s="1"/>
  <c r="J175" i="1"/>
  <c r="K175" i="1" s="1"/>
  <c r="M175" i="1"/>
  <c r="N175" i="1" s="1"/>
  <c r="J176" i="1"/>
  <c r="K176" i="1" s="1"/>
  <c r="M176" i="1"/>
  <c r="N176" i="1" s="1"/>
  <c r="J177" i="1"/>
  <c r="K177" i="1" s="1"/>
  <c r="M177" i="1"/>
  <c r="N177" i="1" s="1"/>
  <c r="J178" i="1"/>
  <c r="K178" i="1" s="1"/>
  <c r="M178" i="1"/>
  <c r="N178" i="1" s="1"/>
  <c r="J179" i="1"/>
  <c r="K179" i="1" s="1"/>
  <c r="M179" i="1"/>
  <c r="N179" i="1" s="1"/>
  <c r="J180" i="1"/>
  <c r="K180" i="1" s="1"/>
  <c r="M180" i="1"/>
  <c r="N180" i="1" s="1"/>
  <c r="J181" i="1"/>
  <c r="K181" i="1" s="1"/>
  <c r="M181" i="1"/>
  <c r="N181" i="1" s="1"/>
  <c r="J182" i="1"/>
  <c r="K182" i="1" s="1"/>
  <c r="M182" i="1"/>
  <c r="N182" i="1" s="1"/>
  <c r="J183" i="1"/>
  <c r="K183" i="1" s="1"/>
  <c r="M183" i="1"/>
  <c r="N183" i="1" s="1"/>
  <c r="J184" i="1"/>
  <c r="K184" i="1" s="1"/>
  <c r="M184" i="1"/>
  <c r="N184" i="1" s="1"/>
  <c r="J185" i="1"/>
  <c r="K185" i="1" s="1"/>
  <c r="M185" i="1"/>
  <c r="N185" i="1" s="1"/>
  <c r="J186" i="1"/>
  <c r="K186" i="1" s="1"/>
  <c r="M186" i="1"/>
  <c r="N186" i="1" s="1"/>
  <c r="J187" i="1"/>
  <c r="K187" i="1" s="1"/>
  <c r="M187" i="1"/>
  <c r="N187" i="1" s="1"/>
  <c r="J188" i="1"/>
  <c r="K188" i="1" s="1"/>
  <c r="M188" i="1"/>
  <c r="N188" i="1" s="1"/>
  <c r="J189" i="1"/>
  <c r="K189" i="1" s="1"/>
  <c r="M189" i="1"/>
  <c r="N189" i="1" s="1"/>
  <c r="J190" i="1"/>
  <c r="K190" i="1" s="1"/>
  <c r="M190" i="1"/>
  <c r="N190" i="1" s="1"/>
  <c r="J191" i="1"/>
  <c r="K191" i="1" s="1"/>
  <c r="M191" i="1"/>
  <c r="N191" i="1" s="1"/>
  <c r="J192" i="1"/>
  <c r="K192" i="1" s="1"/>
  <c r="M192" i="1"/>
  <c r="N192" i="1" s="1"/>
  <c r="J193" i="1"/>
  <c r="K193" i="1" s="1"/>
  <c r="M193" i="1"/>
  <c r="N193" i="1" s="1"/>
  <c r="J194" i="1"/>
  <c r="K194" i="1" s="1"/>
  <c r="M194" i="1"/>
  <c r="N194" i="1" s="1"/>
  <c r="J195" i="1"/>
  <c r="K195" i="1" s="1"/>
  <c r="M195" i="1"/>
  <c r="N195" i="1" s="1"/>
  <c r="J196" i="1"/>
  <c r="K196" i="1" s="1"/>
  <c r="M196" i="1"/>
  <c r="N196" i="1" s="1"/>
  <c r="J197" i="1"/>
  <c r="K197" i="1" s="1"/>
  <c r="M197" i="1"/>
  <c r="N197" i="1" s="1"/>
  <c r="J198" i="1"/>
  <c r="K198" i="1" s="1"/>
  <c r="M198" i="1"/>
  <c r="N198" i="1" s="1"/>
  <c r="J199" i="1"/>
  <c r="K199" i="1" s="1"/>
  <c r="M199" i="1"/>
  <c r="N199" i="1" s="1"/>
  <c r="J200" i="1"/>
  <c r="K200" i="1" s="1"/>
  <c r="M200" i="1"/>
  <c r="N200" i="1" s="1"/>
  <c r="J201" i="1"/>
  <c r="K201" i="1" s="1"/>
  <c r="M201" i="1"/>
  <c r="N201" i="1" s="1"/>
  <c r="J202" i="1"/>
  <c r="K202" i="1" s="1"/>
  <c r="M202" i="1"/>
  <c r="N202" i="1" s="1"/>
  <c r="J203" i="1"/>
  <c r="K203" i="1" s="1"/>
  <c r="M203" i="1"/>
  <c r="N203" i="1" s="1"/>
  <c r="J204" i="1"/>
  <c r="K204" i="1" s="1"/>
  <c r="M204" i="1"/>
  <c r="N204" i="1" s="1"/>
  <c r="J205" i="1"/>
  <c r="K205" i="1" s="1"/>
  <c r="M205" i="1"/>
  <c r="N205" i="1" s="1"/>
  <c r="J206" i="1"/>
  <c r="K206" i="1" s="1"/>
  <c r="M206" i="1"/>
  <c r="N206" i="1" s="1"/>
  <c r="J207" i="1"/>
  <c r="K207" i="1" s="1"/>
  <c r="M207" i="1"/>
  <c r="N207" i="1" s="1"/>
  <c r="J208" i="1"/>
  <c r="K208" i="1" s="1"/>
  <c r="M208" i="1"/>
  <c r="N208" i="1" s="1"/>
  <c r="J209" i="1"/>
  <c r="K209" i="1" s="1"/>
  <c r="M209" i="1"/>
  <c r="N209" i="1" s="1"/>
  <c r="J210" i="1"/>
  <c r="K210" i="1" s="1"/>
  <c r="M210" i="1"/>
  <c r="N210" i="1" s="1"/>
  <c r="J211" i="1"/>
  <c r="K211" i="1" s="1"/>
  <c r="M211" i="1"/>
  <c r="N211" i="1" s="1"/>
  <c r="J212" i="1"/>
  <c r="K212" i="1" s="1"/>
  <c r="M212" i="1"/>
  <c r="N212" i="1" s="1"/>
  <c r="J213" i="1"/>
  <c r="K213" i="1" s="1"/>
  <c r="M213" i="1"/>
  <c r="N213" i="1" s="1"/>
  <c r="J214" i="1"/>
  <c r="K214" i="1" s="1"/>
  <c r="M214" i="1"/>
  <c r="N214" i="1" s="1"/>
  <c r="J215" i="1"/>
  <c r="K215" i="1" s="1"/>
  <c r="M215" i="1"/>
  <c r="N215" i="1" s="1"/>
  <c r="J216" i="1"/>
  <c r="K216" i="1" s="1"/>
  <c r="M216" i="1"/>
  <c r="N216" i="1" s="1"/>
  <c r="J217" i="1"/>
  <c r="K217" i="1" s="1"/>
  <c r="M217" i="1"/>
  <c r="N217" i="1" s="1"/>
  <c r="J218" i="1"/>
  <c r="K218" i="1" s="1"/>
  <c r="M218" i="1"/>
  <c r="N218" i="1" s="1"/>
  <c r="J219" i="1"/>
  <c r="K219" i="1" s="1"/>
  <c r="M219" i="1"/>
  <c r="N219" i="1" s="1"/>
  <c r="J220" i="1"/>
  <c r="K220" i="1" s="1"/>
  <c r="M220" i="1"/>
  <c r="N220" i="1" s="1"/>
  <c r="J221" i="1"/>
  <c r="K221" i="1" s="1"/>
  <c r="M221" i="1"/>
  <c r="N221" i="1" s="1"/>
  <c r="J222" i="1"/>
  <c r="K222" i="1" s="1"/>
  <c r="M222" i="1"/>
  <c r="N222" i="1" s="1"/>
  <c r="J223" i="1"/>
  <c r="K223" i="1" s="1"/>
  <c r="M223" i="1"/>
  <c r="N223" i="1" s="1"/>
  <c r="J224" i="1"/>
  <c r="K224" i="1" s="1"/>
  <c r="M224" i="1"/>
  <c r="N224" i="1" s="1"/>
  <c r="J225" i="1"/>
  <c r="K225" i="1" s="1"/>
  <c r="M225" i="1"/>
  <c r="N225" i="1" s="1"/>
  <c r="J226" i="1"/>
  <c r="K226" i="1" s="1"/>
  <c r="M226" i="1"/>
  <c r="N226" i="1" s="1"/>
  <c r="J227" i="1"/>
  <c r="K227" i="1" s="1"/>
  <c r="M227" i="1"/>
  <c r="N227" i="1" s="1"/>
  <c r="J228" i="1"/>
  <c r="K228" i="1" s="1"/>
  <c r="M228" i="1"/>
  <c r="N228" i="1" s="1"/>
  <c r="J229" i="1"/>
  <c r="K229" i="1" s="1"/>
  <c r="M229" i="1"/>
  <c r="N229" i="1" s="1"/>
  <c r="J230" i="1"/>
  <c r="K230" i="1" s="1"/>
  <c r="M230" i="1"/>
  <c r="N230" i="1" s="1"/>
  <c r="J231" i="1"/>
  <c r="K231" i="1" s="1"/>
  <c r="M231" i="1"/>
  <c r="N231" i="1" s="1"/>
  <c r="J232" i="1"/>
  <c r="K232" i="1" s="1"/>
  <c r="M232" i="1"/>
  <c r="N232" i="1" s="1"/>
  <c r="J233" i="1"/>
  <c r="K233" i="1" s="1"/>
  <c r="M233" i="1"/>
  <c r="N233" i="1" s="1"/>
  <c r="J234" i="1"/>
  <c r="K234" i="1" s="1"/>
  <c r="M234" i="1"/>
  <c r="N234" i="1" s="1"/>
  <c r="J235" i="1"/>
  <c r="K235" i="1" s="1"/>
  <c r="M235" i="1"/>
  <c r="N235" i="1" s="1"/>
  <c r="J236" i="1"/>
  <c r="K236" i="1" s="1"/>
  <c r="M236" i="1"/>
  <c r="N236" i="1" s="1"/>
  <c r="J237" i="1"/>
  <c r="K237" i="1" s="1"/>
  <c r="M237" i="1"/>
  <c r="N237" i="1" s="1"/>
  <c r="J238" i="1"/>
  <c r="K238" i="1" s="1"/>
  <c r="M238" i="1"/>
  <c r="N238" i="1" s="1"/>
  <c r="J239" i="1"/>
  <c r="K239" i="1" s="1"/>
  <c r="M239" i="1"/>
  <c r="N239" i="1" s="1"/>
  <c r="J240" i="1"/>
  <c r="K240" i="1" s="1"/>
  <c r="M240" i="1"/>
  <c r="N240" i="1" s="1"/>
  <c r="J241" i="1"/>
  <c r="K241" i="1" s="1"/>
  <c r="M241" i="1"/>
  <c r="N241" i="1" s="1"/>
  <c r="J242" i="1"/>
  <c r="K242" i="1" s="1"/>
  <c r="M242" i="1"/>
  <c r="N242" i="1" s="1"/>
  <c r="J243" i="1"/>
  <c r="K243" i="1" s="1"/>
  <c r="M243" i="1"/>
  <c r="N243" i="1" s="1"/>
  <c r="J244" i="1"/>
  <c r="K244" i="1" s="1"/>
  <c r="M244" i="1"/>
  <c r="N244" i="1" s="1"/>
  <c r="J245" i="1"/>
  <c r="K245" i="1" s="1"/>
  <c r="M245" i="1"/>
  <c r="N245" i="1" s="1"/>
  <c r="J246" i="1"/>
  <c r="K246" i="1" s="1"/>
  <c r="M246" i="1"/>
  <c r="N246" i="1" s="1"/>
  <c r="J247" i="1"/>
  <c r="K247" i="1" s="1"/>
  <c r="M247" i="1"/>
  <c r="N247" i="1" s="1"/>
  <c r="J248" i="1"/>
  <c r="K248" i="1" s="1"/>
  <c r="M248" i="1"/>
  <c r="N248" i="1" s="1"/>
  <c r="J249" i="1"/>
  <c r="K249" i="1" s="1"/>
  <c r="M249" i="1"/>
  <c r="N249" i="1" s="1"/>
  <c r="J250" i="1"/>
  <c r="K250" i="1" s="1"/>
  <c r="M250" i="1"/>
  <c r="N250" i="1" s="1"/>
  <c r="J251" i="1"/>
  <c r="K251" i="1" s="1"/>
  <c r="M251" i="1"/>
  <c r="N251" i="1" s="1"/>
  <c r="J252" i="1"/>
  <c r="K252" i="1" s="1"/>
  <c r="M252" i="1"/>
  <c r="N252" i="1" s="1"/>
  <c r="J253" i="1"/>
  <c r="K253" i="1" s="1"/>
  <c r="M253" i="1"/>
  <c r="N253" i="1" s="1"/>
  <c r="J254" i="1"/>
  <c r="K254" i="1" s="1"/>
  <c r="M254" i="1"/>
  <c r="N254" i="1" s="1"/>
  <c r="J255" i="1"/>
  <c r="K255" i="1" s="1"/>
  <c r="M255" i="1"/>
  <c r="N255" i="1" s="1"/>
  <c r="J256" i="1"/>
  <c r="K256" i="1" s="1"/>
  <c r="M256" i="1"/>
  <c r="N256" i="1" s="1"/>
  <c r="J257" i="1"/>
  <c r="K257" i="1" s="1"/>
  <c r="M257" i="1"/>
  <c r="N257" i="1" s="1"/>
  <c r="J258" i="1"/>
  <c r="K258" i="1" s="1"/>
  <c r="M258" i="1"/>
  <c r="N258" i="1" s="1"/>
  <c r="J259" i="1"/>
  <c r="K259" i="1" s="1"/>
  <c r="M259" i="1"/>
  <c r="N259" i="1" s="1"/>
  <c r="J260" i="1"/>
  <c r="K260" i="1" s="1"/>
  <c r="M260" i="1"/>
  <c r="N260" i="1" s="1"/>
  <c r="J261" i="1"/>
  <c r="K261" i="1" s="1"/>
  <c r="M261" i="1"/>
  <c r="N261" i="1" s="1"/>
  <c r="J262" i="1"/>
  <c r="K262" i="1" s="1"/>
  <c r="M262" i="1"/>
  <c r="N262" i="1" s="1"/>
  <c r="J263" i="1"/>
  <c r="K263" i="1" s="1"/>
  <c r="M263" i="1"/>
  <c r="N263" i="1" s="1"/>
  <c r="J264" i="1"/>
  <c r="K264" i="1" s="1"/>
  <c r="M264" i="1"/>
  <c r="N264" i="1" s="1"/>
  <c r="J265" i="1"/>
  <c r="K265" i="1" s="1"/>
  <c r="M265" i="1"/>
  <c r="N265" i="1" s="1"/>
  <c r="J266" i="1"/>
  <c r="K266" i="1" s="1"/>
  <c r="M266" i="1"/>
  <c r="N266" i="1" s="1"/>
  <c r="J267" i="1"/>
  <c r="K267" i="1" s="1"/>
  <c r="M267" i="1"/>
  <c r="N267" i="1" s="1"/>
  <c r="J268" i="1"/>
  <c r="K268" i="1" s="1"/>
  <c r="M268" i="1"/>
  <c r="N268" i="1" s="1"/>
  <c r="J269" i="1"/>
  <c r="K269" i="1" s="1"/>
  <c r="M269" i="1"/>
  <c r="N269" i="1" s="1"/>
  <c r="J270" i="1"/>
  <c r="K270" i="1" s="1"/>
  <c r="M270" i="1"/>
  <c r="N270" i="1" s="1"/>
  <c r="J271" i="1"/>
  <c r="K271" i="1" s="1"/>
  <c r="M271" i="1"/>
  <c r="N271" i="1" s="1"/>
  <c r="J272" i="1"/>
  <c r="K272" i="1" s="1"/>
  <c r="M272" i="1"/>
  <c r="N272" i="1" s="1"/>
  <c r="J273" i="1"/>
  <c r="K273" i="1" s="1"/>
  <c r="M273" i="1"/>
  <c r="N273" i="1" s="1"/>
  <c r="J274" i="1"/>
  <c r="K274" i="1" s="1"/>
  <c r="M274" i="1"/>
  <c r="N274" i="1" s="1"/>
  <c r="J275" i="1"/>
  <c r="K275" i="1" s="1"/>
  <c r="M275" i="1"/>
  <c r="N275" i="1" s="1"/>
  <c r="J276" i="1"/>
  <c r="K276" i="1" s="1"/>
  <c r="M276" i="1"/>
  <c r="N276" i="1" s="1"/>
  <c r="J277" i="1"/>
  <c r="K277" i="1" s="1"/>
  <c r="M277" i="1"/>
  <c r="N277" i="1" s="1"/>
  <c r="J278" i="1"/>
  <c r="K278" i="1" s="1"/>
  <c r="M278" i="1"/>
  <c r="N278" i="1" s="1"/>
  <c r="J279" i="1"/>
  <c r="K279" i="1" s="1"/>
  <c r="M279" i="1"/>
  <c r="N279" i="1" s="1"/>
  <c r="J280" i="1"/>
  <c r="K280" i="1" s="1"/>
  <c r="M280" i="1"/>
  <c r="N280" i="1" s="1"/>
  <c r="J281" i="1"/>
  <c r="K281" i="1" s="1"/>
  <c r="M281" i="1"/>
  <c r="N281" i="1" s="1"/>
  <c r="J282" i="1"/>
  <c r="K282" i="1" s="1"/>
  <c r="M282" i="1"/>
  <c r="N282" i="1" s="1"/>
  <c r="J283" i="1"/>
  <c r="K283" i="1" s="1"/>
  <c r="M283" i="1"/>
  <c r="N283" i="1" s="1"/>
  <c r="J284" i="1"/>
  <c r="K284" i="1" s="1"/>
  <c r="M284" i="1"/>
  <c r="N284" i="1" s="1"/>
  <c r="J285" i="1"/>
  <c r="K285" i="1" s="1"/>
  <c r="M285" i="1"/>
  <c r="N285" i="1" s="1"/>
  <c r="J286" i="1"/>
  <c r="K286" i="1" s="1"/>
  <c r="M286" i="1"/>
  <c r="N286" i="1" s="1"/>
  <c r="J287" i="1"/>
  <c r="K287" i="1" s="1"/>
  <c r="M287" i="1"/>
  <c r="N287" i="1" s="1"/>
  <c r="J288" i="1"/>
  <c r="K288" i="1" s="1"/>
  <c r="M288" i="1"/>
  <c r="N288" i="1" s="1"/>
  <c r="J289" i="1"/>
  <c r="K289" i="1" s="1"/>
  <c r="M289" i="1"/>
  <c r="N289" i="1" s="1"/>
  <c r="J290" i="1"/>
  <c r="K290" i="1" s="1"/>
  <c r="M290" i="1"/>
  <c r="N290" i="1" s="1"/>
  <c r="J291" i="1"/>
  <c r="K291" i="1" s="1"/>
  <c r="M291" i="1"/>
  <c r="N291" i="1" s="1"/>
  <c r="J292" i="1"/>
  <c r="K292" i="1" s="1"/>
  <c r="M292" i="1"/>
  <c r="N292" i="1" s="1"/>
  <c r="J293" i="1"/>
  <c r="K293" i="1" s="1"/>
  <c r="M293" i="1"/>
  <c r="N293" i="1" s="1"/>
  <c r="J294" i="1"/>
  <c r="K294" i="1" s="1"/>
  <c r="M294" i="1"/>
  <c r="N294" i="1" s="1"/>
  <c r="J295" i="1"/>
  <c r="K295" i="1" s="1"/>
  <c r="M295" i="1"/>
  <c r="N295" i="1" s="1"/>
  <c r="J296" i="1"/>
  <c r="K296" i="1" s="1"/>
  <c r="M296" i="1"/>
  <c r="N296" i="1" s="1"/>
  <c r="J297" i="1"/>
  <c r="K297" i="1" s="1"/>
  <c r="M297" i="1"/>
  <c r="N297" i="1" s="1"/>
  <c r="J298" i="1"/>
  <c r="K298" i="1" s="1"/>
  <c r="M298" i="1"/>
  <c r="N298" i="1" s="1"/>
  <c r="J299" i="1"/>
  <c r="K299" i="1" s="1"/>
  <c r="M299" i="1"/>
  <c r="N299" i="1" s="1"/>
  <c r="J300" i="1"/>
  <c r="K300" i="1" s="1"/>
  <c r="M300" i="1"/>
  <c r="N300" i="1" s="1"/>
  <c r="J301" i="1"/>
  <c r="K301" i="1" s="1"/>
  <c r="M301" i="1"/>
  <c r="N301" i="1" s="1"/>
  <c r="J302" i="1"/>
  <c r="K302" i="1" s="1"/>
  <c r="M302" i="1"/>
  <c r="N302" i="1" s="1"/>
  <c r="J303" i="1"/>
  <c r="K303" i="1" s="1"/>
  <c r="M303" i="1"/>
  <c r="N303" i="1" s="1"/>
  <c r="J304" i="1"/>
  <c r="K304" i="1" s="1"/>
  <c r="M304" i="1"/>
  <c r="N304" i="1" s="1"/>
  <c r="J305" i="1"/>
  <c r="K305" i="1" s="1"/>
  <c r="M305" i="1"/>
  <c r="N305" i="1" s="1"/>
  <c r="J306" i="1"/>
  <c r="K306" i="1" s="1"/>
  <c r="M306" i="1"/>
  <c r="N306" i="1" s="1"/>
  <c r="J307" i="1"/>
  <c r="K307" i="1" s="1"/>
  <c r="M307" i="1"/>
  <c r="N307" i="1" s="1"/>
  <c r="J308" i="1"/>
  <c r="K308" i="1" s="1"/>
  <c r="M308" i="1"/>
  <c r="N308" i="1" s="1"/>
  <c r="J309" i="1"/>
  <c r="K309" i="1" s="1"/>
  <c r="M309" i="1"/>
  <c r="N309" i="1" s="1"/>
  <c r="J310" i="1"/>
  <c r="K310" i="1" s="1"/>
  <c r="M310" i="1"/>
  <c r="N310" i="1" s="1"/>
  <c r="J311" i="1"/>
  <c r="K311" i="1" s="1"/>
  <c r="M311" i="1"/>
  <c r="N311" i="1" s="1"/>
  <c r="J312" i="1"/>
  <c r="K312" i="1" s="1"/>
  <c r="M312" i="1"/>
  <c r="N312" i="1" s="1"/>
  <c r="J313" i="1"/>
  <c r="K313" i="1" s="1"/>
  <c r="M313" i="1"/>
  <c r="N313" i="1" s="1"/>
  <c r="J314" i="1"/>
  <c r="K314" i="1" s="1"/>
  <c r="M314" i="1"/>
  <c r="N314" i="1" s="1"/>
  <c r="J315" i="1"/>
  <c r="K315" i="1" s="1"/>
  <c r="M315" i="1"/>
  <c r="N315" i="1" s="1"/>
  <c r="J316" i="1"/>
  <c r="K316" i="1" s="1"/>
  <c r="M316" i="1"/>
  <c r="N316" i="1" s="1"/>
  <c r="J317" i="1"/>
  <c r="K317" i="1" s="1"/>
  <c r="M317" i="1"/>
  <c r="N317" i="1" s="1"/>
  <c r="J318" i="1"/>
  <c r="K318" i="1" s="1"/>
  <c r="M318" i="1"/>
  <c r="N318" i="1" s="1"/>
  <c r="J319" i="1"/>
  <c r="K319" i="1" s="1"/>
  <c r="M319" i="1"/>
  <c r="N319" i="1" s="1"/>
  <c r="J320" i="1"/>
  <c r="K320" i="1" s="1"/>
  <c r="M320" i="1"/>
  <c r="N320" i="1" s="1"/>
  <c r="J321" i="1"/>
  <c r="K321" i="1" s="1"/>
  <c r="M321" i="1"/>
  <c r="N321" i="1" s="1"/>
  <c r="J322" i="1"/>
  <c r="K322" i="1" s="1"/>
  <c r="M322" i="1"/>
  <c r="N322" i="1" s="1"/>
  <c r="J323" i="1"/>
  <c r="K323" i="1" s="1"/>
  <c r="M323" i="1"/>
  <c r="N323" i="1" s="1"/>
  <c r="J324" i="1"/>
  <c r="K324" i="1" s="1"/>
  <c r="M324" i="1"/>
  <c r="N324" i="1" s="1"/>
  <c r="J325" i="1"/>
  <c r="K325" i="1" s="1"/>
  <c r="M325" i="1"/>
  <c r="N325" i="1" s="1"/>
  <c r="J326" i="1"/>
  <c r="K326" i="1" s="1"/>
  <c r="M326" i="1"/>
  <c r="N326" i="1" s="1"/>
  <c r="J327" i="1"/>
  <c r="K327" i="1" s="1"/>
  <c r="M327" i="1"/>
  <c r="N327" i="1" s="1"/>
  <c r="J328" i="1"/>
  <c r="K328" i="1" s="1"/>
  <c r="M328" i="1"/>
  <c r="N328" i="1" s="1"/>
  <c r="J329" i="1"/>
  <c r="K329" i="1" s="1"/>
  <c r="M329" i="1"/>
  <c r="N329" i="1" s="1"/>
  <c r="J330" i="1"/>
  <c r="K330" i="1" s="1"/>
  <c r="M330" i="1"/>
  <c r="N330" i="1" s="1"/>
  <c r="J331" i="1"/>
  <c r="K331" i="1" s="1"/>
  <c r="M331" i="1"/>
  <c r="N331" i="1" s="1"/>
  <c r="J332" i="1"/>
  <c r="K332" i="1" s="1"/>
  <c r="M332" i="1"/>
  <c r="N332" i="1" s="1"/>
  <c r="J333" i="1"/>
  <c r="K333" i="1" s="1"/>
  <c r="M333" i="1"/>
  <c r="N333" i="1" s="1"/>
  <c r="J334" i="1"/>
  <c r="K334" i="1" s="1"/>
  <c r="M334" i="1"/>
  <c r="N334" i="1" s="1"/>
  <c r="J335" i="1"/>
  <c r="K335" i="1" s="1"/>
  <c r="M335" i="1"/>
  <c r="N335" i="1" s="1"/>
  <c r="J336" i="1"/>
  <c r="K336" i="1" s="1"/>
  <c r="M336" i="1"/>
  <c r="N336" i="1" s="1"/>
  <c r="J337" i="1"/>
  <c r="K337" i="1" s="1"/>
  <c r="M337" i="1"/>
  <c r="N337" i="1" s="1"/>
  <c r="J338" i="1"/>
  <c r="K338" i="1" s="1"/>
  <c r="M338" i="1"/>
  <c r="N338" i="1" s="1"/>
  <c r="J339" i="1"/>
  <c r="K339" i="1" s="1"/>
  <c r="M339" i="1"/>
  <c r="N339" i="1" s="1"/>
  <c r="J340" i="1"/>
  <c r="K340" i="1" s="1"/>
  <c r="M340" i="1"/>
  <c r="N340" i="1" s="1"/>
  <c r="J341" i="1"/>
  <c r="K341" i="1" s="1"/>
  <c r="M341" i="1"/>
  <c r="N341" i="1" s="1"/>
  <c r="J342" i="1"/>
  <c r="K342" i="1" s="1"/>
  <c r="M342" i="1"/>
  <c r="N342" i="1" s="1"/>
  <c r="J343" i="1"/>
  <c r="K343" i="1" s="1"/>
  <c r="M343" i="1"/>
  <c r="N343" i="1" s="1"/>
  <c r="J344" i="1"/>
  <c r="K344" i="1" s="1"/>
  <c r="M344" i="1"/>
  <c r="N344" i="1" s="1"/>
  <c r="J345" i="1"/>
  <c r="K345" i="1" s="1"/>
  <c r="M345" i="1"/>
  <c r="N345" i="1" s="1"/>
  <c r="J346" i="1"/>
  <c r="K346" i="1" s="1"/>
  <c r="M346" i="1"/>
  <c r="N346" i="1" s="1"/>
  <c r="J347" i="1"/>
  <c r="K347" i="1" s="1"/>
  <c r="M347" i="1"/>
  <c r="N347" i="1" s="1"/>
  <c r="J348" i="1"/>
  <c r="K348" i="1" s="1"/>
  <c r="M348" i="1"/>
  <c r="N348" i="1" s="1"/>
  <c r="J349" i="1"/>
  <c r="K349" i="1" s="1"/>
  <c r="M349" i="1"/>
  <c r="N349" i="1" s="1"/>
  <c r="J350" i="1"/>
  <c r="K350" i="1" s="1"/>
  <c r="M350" i="1"/>
  <c r="N350" i="1" s="1"/>
  <c r="J351" i="1"/>
  <c r="K351" i="1" s="1"/>
  <c r="M351" i="1"/>
  <c r="N351" i="1" s="1"/>
  <c r="J352" i="1"/>
  <c r="K352" i="1" s="1"/>
  <c r="M352" i="1"/>
  <c r="N352" i="1" s="1"/>
  <c r="J353" i="1"/>
  <c r="K353" i="1" s="1"/>
  <c r="M353" i="1"/>
  <c r="N353" i="1" s="1"/>
  <c r="J354" i="1"/>
  <c r="K354" i="1" s="1"/>
  <c r="M354" i="1"/>
  <c r="N354" i="1" s="1"/>
  <c r="J355" i="1"/>
  <c r="K355" i="1" s="1"/>
  <c r="M355" i="1"/>
  <c r="N355" i="1" s="1"/>
  <c r="J356" i="1"/>
  <c r="K356" i="1" s="1"/>
  <c r="M356" i="1"/>
  <c r="N356" i="1" s="1"/>
  <c r="J357" i="1"/>
  <c r="K357" i="1" s="1"/>
  <c r="M357" i="1"/>
  <c r="N357" i="1" s="1"/>
  <c r="J358" i="1"/>
  <c r="K358" i="1" s="1"/>
  <c r="M358" i="1"/>
  <c r="N358" i="1" s="1"/>
  <c r="J359" i="1"/>
  <c r="K359" i="1" s="1"/>
  <c r="M359" i="1"/>
  <c r="N359" i="1" s="1"/>
  <c r="J360" i="1"/>
  <c r="K360" i="1" s="1"/>
  <c r="M360" i="1"/>
  <c r="N360" i="1" s="1"/>
  <c r="J361" i="1"/>
  <c r="K361" i="1" s="1"/>
  <c r="M361" i="1"/>
  <c r="N361" i="1" s="1"/>
  <c r="J362" i="1"/>
  <c r="K362" i="1" s="1"/>
  <c r="M362" i="1"/>
  <c r="N362" i="1" s="1"/>
  <c r="J363" i="1"/>
  <c r="K363" i="1" s="1"/>
  <c r="M363" i="1"/>
  <c r="N363" i="1" s="1"/>
  <c r="J364" i="1"/>
  <c r="K364" i="1" s="1"/>
  <c r="M364" i="1"/>
  <c r="N364" i="1" s="1"/>
  <c r="J365" i="1"/>
  <c r="K365" i="1" s="1"/>
  <c r="M365" i="1"/>
  <c r="N365" i="1" s="1"/>
  <c r="J366" i="1"/>
  <c r="K366" i="1" s="1"/>
  <c r="M366" i="1"/>
  <c r="N366" i="1" s="1"/>
  <c r="J367" i="1"/>
  <c r="K367" i="1" s="1"/>
  <c r="M367" i="1"/>
  <c r="N367" i="1" s="1"/>
  <c r="J368" i="1"/>
  <c r="K368" i="1" s="1"/>
  <c r="M368" i="1"/>
  <c r="N368" i="1" s="1"/>
  <c r="J369" i="1"/>
  <c r="K369" i="1" s="1"/>
  <c r="M369" i="1"/>
  <c r="N369" i="1" s="1"/>
  <c r="J370" i="1"/>
  <c r="K370" i="1" s="1"/>
  <c r="M370" i="1"/>
  <c r="N370" i="1" s="1"/>
  <c r="J371" i="1"/>
  <c r="K371" i="1" s="1"/>
  <c r="M371" i="1"/>
  <c r="N371" i="1" s="1"/>
  <c r="J372" i="1"/>
  <c r="K372" i="1" s="1"/>
  <c r="M372" i="1"/>
  <c r="N372" i="1" s="1"/>
  <c r="J373" i="1"/>
  <c r="K373" i="1" s="1"/>
  <c r="M373" i="1"/>
  <c r="N373" i="1" s="1"/>
  <c r="J374" i="1"/>
  <c r="K374" i="1" s="1"/>
  <c r="M374" i="1"/>
  <c r="N374" i="1" s="1"/>
  <c r="J375" i="1"/>
  <c r="K375" i="1" s="1"/>
  <c r="M375" i="1"/>
  <c r="N375" i="1" s="1"/>
  <c r="J376" i="1"/>
  <c r="K376" i="1" s="1"/>
  <c r="M376" i="1"/>
  <c r="N376" i="1" s="1"/>
  <c r="J377" i="1"/>
  <c r="K377" i="1" s="1"/>
  <c r="M377" i="1"/>
  <c r="N377" i="1" s="1"/>
  <c r="J378" i="1"/>
  <c r="K378" i="1" s="1"/>
  <c r="M378" i="1"/>
  <c r="N378" i="1" s="1"/>
  <c r="J379" i="1"/>
  <c r="K379" i="1" s="1"/>
  <c r="M379" i="1"/>
  <c r="N379" i="1" s="1"/>
  <c r="J380" i="1"/>
  <c r="K380" i="1" s="1"/>
  <c r="M380" i="1"/>
  <c r="N380" i="1" s="1"/>
  <c r="J381" i="1"/>
  <c r="K381" i="1" s="1"/>
  <c r="M381" i="1"/>
  <c r="N381" i="1" s="1"/>
  <c r="J382" i="1"/>
  <c r="K382" i="1" s="1"/>
  <c r="M382" i="1"/>
  <c r="N382" i="1" s="1"/>
  <c r="J383" i="1"/>
  <c r="K383" i="1" s="1"/>
  <c r="M383" i="1"/>
  <c r="N383" i="1" s="1"/>
  <c r="J384" i="1"/>
  <c r="K384" i="1" s="1"/>
  <c r="M384" i="1"/>
  <c r="N384" i="1" s="1"/>
  <c r="J385" i="1"/>
  <c r="K385" i="1" s="1"/>
  <c r="M385" i="1"/>
  <c r="N385" i="1" s="1"/>
  <c r="J386" i="1"/>
  <c r="K386" i="1" s="1"/>
  <c r="M386" i="1"/>
  <c r="N386" i="1" s="1"/>
  <c r="J387" i="1"/>
  <c r="K387" i="1" s="1"/>
  <c r="M387" i="1"/>
  <c r="N387" i="1" s="1"/>
  <c r="J388" i="1"/>
  <c r="K388" i="1" s="1"/>
  <c r="M388" i="1"/>
  <c r="N388" i="1" s="1"/>
  <c r="J389" i="1"/>
  <c r="K389" i="1" s="1"/>
  <c r="M389" i="1"/>
  <c r="N389" i="1" s="1"/>
  <c r="J390" i="1"/>
  <c r="K390" i="1" s="1"/>
  <c r="M390" i="1"/>
  <c r="N390" i="1" s="1"/>
  <c r="J391" i="1"/>
  <c r="K391" i="1" s="1"/>
  <c r="M391" i="1"/>
  <c r="N391" i="1" s="1"/>
  <c r="J392" i="1"/>
  <c r="K392" i="1" s="1"/>
  <c r="M392" i="1"/>
  <c r="N392" i="1" s="1"/>
  <c r="J393" i="1"/>
  <c r="K393" i="1" s="1"/>
  <c r="M393" i="1"/>
  <c r="N393" i="1" s="1"/>
  <c r="J394" i="1"/>
  <c r="K394" i="1" s="1"/>
  <c r="M394" i="1"/>
  <c r="N394" i="1" s="1"/>
  <c r="J395" i="1"/>
  <c r="K395" i="1" s="1"/>
  <c r="M395" i="1"/>
  <c r="N395" i="1" s="1"/>
  <c r="J396" i="1"/>
  <c r="K396" i="1" s="1"/>
  <c r="M396" i="1"/>
  <c r="N396" i="1" s="1"/>
  <c r="J397" i="1"/>
  <c r="K397" i="1" s="1"/>
  <c r="M397" i="1"/>
  <c r="N397" i="1" s="1"/>
  <c r="J398" i="1"/>
  <c r="K398" i="1" s="1"/>
  <c r="M398" i="1"/>
  <c r="N398" i="1" s="1"/>
  <c r="J399" i="1"/>
  <c r="K399" i="1" s="1"/>
  <c r="M399" i="1"/>
  <c r="N399" i="1" s="1"/>
  <c r="J400" i="1"/>
  <c r="K400" i="1" s="1"/>
  <c r="M400" i="1"/>
  <c r="N400" i="1" s="1"/>
  <c r="J401" i="1"/>
  <c r="K401" i="1" s="1"/>
  <c r="M401" i="1"/>
  <c r="N401" i="1" s="1"/>
  <c r="J402" i="1"/>
  <c r="K402" i="1" s="1"/>
  <c r="M402" i="1"/>
  <c r="N402" i="1" s="1"/>
  <c r="J403" i="1"/>
  <c r="K403" i="1" s="1"/>
  <c r="M403" i="1"/>
  <c r="N403" i="1" s="1"/>
  <c r="J404" i="1"/>
  <c r="K404" i="1" s="1"/>
  <c r="M404" i="1"/>
  <c r="N404" i="1" s="1"/>
  <c r="J405" i="1"/>
  <c r="K405" i="1" s="1"/>
  <c r="M405" i="1"/>
  <c r="N405" i="1" s="1"/>
  <c r="J406" i="1"/>
  <c r="K406" i="1" s="1"/>
  <c r="M406" i="1"/>
  <c r="N406" i="1" s="1"/>
  <c r="J407" i="1"/>
  <c r="K407" i="1" s="1"/>
  <c r="M407" i="1"/>
  <c r="N407" i="1" s="1"/>
  <c r="J408" i="1"/>
  <c r="K408" i="1" s="1"/>
  <c r="M408" i="1"/>
  <c r="N408" i="1" s="1"/>
  <c r="J409" i="1"/>
  <c r="K409" i="1" s="1"/>
  <c r="M409" i="1"/>
  <c r="N409" i="1" s="1"/>
  <c r="J410" i="1"/>
  <c r="K410" i="1" s="1"/>
  <c r="M410" i="1"/>
  <c r="N410" i="1" s="1"/>
  <c r="J411" i="1"/>
  <c r="K411" i="1" s="1"/>
  <c r="M411" i="1"/>
  <c r="N411" i="1" s="1"/>
  <c r="J412" i="1"/>
  <c r="K412" i="1" s="1"/>
  <c r="M412" i="1"/>
  <c r="N412" i="1" s="1"/>
  <c r="J413" i="1"/>
  <c r="K413" i="1" s="1"/>
  <c r="M413" i="1"/>
  <c r="N413" i="1" s="1"/>
  <c r="J414" i="1"/>
  <c r="K414" i="1" s="1"/>
  <c r="M414" i="1"/>
  <c r="N414" i="1" s="1"/>
  <c r="J415" i="1"/>
  <c r="K415" i="1" s="1"/>
  <c r="M415" i="1"/>
  <c r="N415" i="1" s="1"/>
  <c r="J416" i="1"/>
  <c r="K416" i="1" s="1"/>
  <c r="M416" i="1"/>
  <c r="N416" i="1" s="1"/>
  <c r="J417" i="1"/>
  <c r="K417" i="1" s="1"/>
  <c r="M417" i="1"/>
  <c r="N417" i="1" s="1"/>
  <c r="J418" i="1"/>
  <c r="K418" i="1" s="1"/>
  <c r="M418" i="1"/>
  <c r="N418" i="1" s="1"/>
  <c r="J419" i="1"/>
  <c r="K419" i="1" s="1"/>
  <c r="M419" i="1"/>
  <c r="N419" i="1" s="1"/>
  <c r="J420" i="1"/>
  <c r="K420" i="1" s="1"/>
  <c r="M420" i="1"/>
  <c r="N420" i="1" s="1"/>
  <c r="J421" i="1"/>
  <c r="K421" i="1" s="1"/>
  <c r="M421" i="1"/>
  <c r="N421" i="1" s="1"/>
  <c r="J422" i="1"/>
  <c r="K422" i="1" s="1"/>
  <c r="M422" i="1"/>
  <c r="N422" i="1" s="1"/>
  <c r="J423" i="1"/>
  <c r="K423" i="1" s="1"/>
  <c r="M423" i="1"/>
  <c r="N423" i="1" s="1"/>
  <c r="J424" i="1"/>
  <c r="K424" i="1" s="1"/>
  <c r="M424" i="1"/>
  <c r="N424" i="1" s="1"/>
  <c r="J425" i="1"/>
  <c r="K425" i="1" s="1"/>
  <c r="M425" i="1"/>
  <c r="N425" i="1" s="1"/>
  <c r="J426" i="1"/>
  <c r="K426" i="1" s="1"/>
  <c r="M426" i="1"/>
  <c r="N426" i="1" s="1"/>
  <c r="J427" i="1"/>
  <c r="K427" i="1" s="1"/>
  <c r="M427" i="1"/>
  <c r="N427" i="1" s="1"/>
  <c r="J428" i="1"/>
  <c r="K428" i="1" s="1"/>
  <c r="M428" i="1"/>
  <c r="N428" i="1" s="1"/>
  <c r="J429" i="1"/>
  <c r="K429" i="1" s="1"/>
  <c r="M429" i="1"/>
  <c r="N429" i="1" s="1"/>
  <c r="J430" i="1"/>
  <c r="K430" i="1" s="1"/>
  <c r="M430" i="1"/>
  <c r="N430" i="1" s="1"/>
  <c r="J431" i="1"/>
  <c r="K431" i="1" s="1"/>
  <c r="M431" i="1"/>
  <c r="N431" i="1" s="1"/>
  <c r="J432" i="1"/>
  <c r="K432" i="1" s="1"/>
  <c r="M432" i="1"/>
  <c r="N432" i="1" s="1"/>
  <c r="J433" i="1"/>
  <c r="K433" i="1" s="1"/>
  <c r="M433" i="1"/>
  <c r="N433" i="1" s="1"/>
  <c r="J434" i="1"/>
  <c r="K434" i="1" s="1"/>
  <c r="M434" i="1"/>
  <c r="N434" i="1" s="1"/>
  <c r="J435" i="1"/>
  <c r="K435" i="1" s="1"/>
  <c r="M435" i="1"/>
  <c r="N435" i="1" s="1"/>
  <c r="J436" i="1"/>
  <c r="K436" i="1" s="1"/>
  <c r="M436" i="1"/>
  <c r="N436" i="1" s="1"/>
  <c r="J437" i="1"/>
  <c r="K437" i="1" s="1"/>
  <c r="M437" i="1"/>
  <c r="N437" i="1" s="1"/>
  <c r="J438" i="1"/>
  <c r="K438" i="1" s="1"/>
  <c r="M438" i="1"/>
  <c r="N438" i="1" s="1"/>
  <c r="J439" i="1"/>
  <c r="K439" i="1" s="1"/>
  <c r="M439" i="1"/>
  <c r="N439" i="1" s="1"/>
  <c r="J440" i="1"/>
  <c r="K440" i="1" s="1"/>
  <c r="M440" i="1"/>
  <c r="N440" i="1" s="1"/>
  <c r="J441" i="1"/>
  <c r="K441" i="1" s="1"/>
  <c r="M441" i="1"/>
  <c r="N441" i="1" s="1"/>
  <c r="J442" i="1"/>
  <c r="K442" i="1" s="1"/>
  <c r="M442" i="1"/>
  <c r="N442" i="1" s="1"/>
  <c r="J443" i="1"/>
  <c r="K443" i="1" s="1"/>
  <c r="M443" i="1"/>
  <c r="N443" i="1" s="1"/>
  <c r="J444" i="1"/>
  <c r="K444" i="1" s="1"/>
  <c r="M444" i="1"/>
  <c r="N444" i="1" s="1"/>
  <c r="J445" i="1"/>
  <c r="K445" i="1" s="1"/>
  <c r="M445" i="1"/>
  <c r="N445" i="1" s="1"/>
  <c r="J446" i="1"/>
  <c r="K446" i="1" s="1"/>
  <c r="M446" i="1"/>
  <c r="N446" i="1" s="1"/>
  <c r="J447" i="1"/>
  <c r="K447" i="1" s="1"/>
  <c r="M447" i="1"/>
  <c r="N447" i="1" s="1"/>
  <c r="J448" i="1"/>
  <c r="K448" i="1" s="1"/>
  <c r="M448" i="1"/>
  <c r="N448" i="1" s="1"/>
  <c r="J449" i="1"/>
  <c r="K449" i="1" s="1"/>
  <c r="M449" i="1"/>
  <c r="N449" i="1" s="1"/>
  <c r="J450" i="1"/>
  <c r="K450" i="1" s="1"/>
  <c r="M450" i="1"/>
  <c r="N450" i="1" s="1"/>
  <c r="J451" i="1"/>
  <c r="K451" i="1" s="1"/>
  <c r="M451" i="1"/>
  <c r="N451" i="1" s="1"/>
  <c r="J452" i="1"/>
  <c r="K452" i="1" s="1"/>
  <c r="M452" i="1"/>
  <c r="N452" i="1" s="1"/>
  <c r="J453" i="1"/>
  <c r="K453" i="1" s="1"/>
  <c r="M453" i="1"/>
  <c r="N453" i="1" s="1"/>
  <c r="J454" i="1"/>
  <c r="K454" i="1" s="1"/>
  <c r="M454" i="1"/>
  <c r="N454" i="1" s="1"/>
  <c r="J455" i="1"/>
  <c r="K455" i="1" s="1"/>
  <c r="M455" i="1"/>
  <c r="N455" i="1" s="1"/>
  <c r="J456" i="1"/>
  <c r="K456" i="1" s="1"/>
  <c r="M456" i="1"/>
  <c r="N456" i="1" s="1"/>
  <c r="J457" i="1"/>
  <c r="K457" i="1" s="1"/>
  <c r="M457" i="1"/>
  <c r="N457" i="1" s="1"/>
  <c r="J458" i="1"/>
  <c r="K458" i="1" s="1"/>
  <c r="M458" i="1"/>
  <c r="N458" i="1" s="1"/>
  <c r="J459" i="1"/>
  <c r="K459" i="1" s="1"/>
  <c r="M459" i="1"/>
  <c r="N459" i="1" s="1"/>
  <c r="J460" i="1"/>
  <c r="K460" i="1" s="1"/>
  <c r="M460" i="1"/>
  <c r="N460" i="1" s="1"/>
  <c r="J461" i="1"/>
  <c r="K461" i="1" s="1"/>
  <c r="M461" i="1"/>
  <c r="N461" i="1" s="1"/>
  <c r="J462" i="1"/>
  <c r="K462" i="1" s="1"/>
  <c r="M462" i="1"/>
  <c r="N462" i="1" s="1"/>
  <c r="J463" i="1"/>
  <c r="K463" i="1" s="1"/>
  <c r="M463" i="1"/>
  <c r="N463" i="1" s="1"/>
  <c r="J464" i="1"/>
  <c r="K464" i="1" s="1"/>
  <c r="M464" i="1"/>
  <c r="N464" i="1" s="1"/>
  <c r="J465" i="1"/>
  <c r="K465" i="1" s="1"/>
  <c r="M465" i="1"/>
  <c r="N465" i="1" s="1"/>
  <c r="J466" i="1"/>
  <c r="K466" i="1" s="1"/>
  <c r="M466" i="1"/>
  <c r="N466" i="1" s="1"/>
  <c r="J467" i="1"/>
  <c r="K467" i="1" s="1"/>
  <c r="M467" i="1"/>
  <c r="N467" i="1" s="1"/>
  <c r="J468" i="1"/>
  <c r="K468" i="1" s="1"/>
  <c r="M468" i="1"/>
  <c r="N468" i="1" s="1"/>
  <c r="J469" i="1"/>
  <c r="K469" i="1" s="1"/>
  <c r="M469" i="1"/>
  <c r="N469" i="1" s="1"/>
  <c r="J470" i="1"/>
  <c r="K470" i="1" s="1"/>
  <c r="M470" i="1"/>
  <c r="N470" i="1" s="1"/>
  <c r="J471" i="1"/>
  <c r="K471" i="1" s="1"/>
  <c r="M471" i="1"/>
  <c r="N471" i="1" s="1"/>
  <c r="J472" i="1"/>
  <c r="K472" i="1" s="1"/>
  <c r="M472" i="1"/>
  <c r="N472" i="1" s="1"/>
  <c r="J473" i="1"/>
  <c r="K473" i="1" s="1"/>
  <c r="M473" i="1"/>
  <c r="N473" i="1" s="1"/>
  <c r="J474" i="1"/>
  <c r="K474" i="1" s="1"/>
  <c r="M474" i="1"/>
  <c r="N474" i="1" s="1"/>
  <c r="J475" i="1"/>
  <c r="K475" i="1" s="1"/>
  <c r="M475" i="1"/>
  <c r="N475" i="1" s="1"/>
  <c r="J476" i="1"/>
  <c r="K476" i="1" s="1"/>
  <c r="M476" i="1"/>
  <c r="N476" i="1" s="1"/>
  <c r="J477" i="1"/>
  <c r="K477" i="1" s="1"/>
  <c r="M477" i="1"/>
  <c r="N477" i="1" s="1"/>
  <c r="J478" i="1"/>
  <c r="K478" i="1" s="1"/>
  <c r="M478" i="1"/>
  <c r="N478" i="1" s="1"/>
  <c r="J479" i="1"/>
  <c r="K479" i="1" s="1"/>
  <c r="M479" i="1"/>
  <c r="N479" i="1" s="1"/>
  <c r="J480" i="1"/>
  <c r="K480" i="1" s="1"/>
  <c r="M480" i="1"/>
  <c r="N480" i="1" s="1"/>
  <c r="J481" i="1"/>
  <c r="K481" i="1" s="1"/>
  <c r="M481" i="1"/>
  <c r="N481" i="1" s="1"/>
  <c r="J482" i="1"/>
  <c r="K482" i="1" s="1"/>
  <c r="M482" i="1"/>
  <c r="N482" i="1" s="1"/>
  <c r="J483" i="1"/>
  <c r="K483" i="1" s="1"/>
  <c r="M483" i="1"/>
  <c r="N483" i="1" s="1"/>
  <c r="J484" i="1"/>
  <c r="K484" i="1" s="1"/>
  <c r="M484" i="1"/>
  <c r="N484" i="1" s="1"/>
  <c r="J485" i="1"/>
  <c r="K485" i="1" s="1"/>
  <c r="M485" i="1"/>
  <c r="N485" i="1" s="1"/>
  <c r="J486" i="1"/>
  <c r="K486" i="1" s="1"/>
  <c r="M486" i="1"/>
  <c r="N486" i="1" s="1"/>
  <c r="J487" i="1"/>
  <c r="K487" i="1" s="1"/>
  <c r="M487" i="1"/>
  <c r="N487" i="1" s="1"/>
  <c r="J488" i="1"/>
  <c r="K488" i="1" s="1"/>
  <c r="M488" i="1"/>
  <c r="N488" i="1" s="1"/>
  <c r="J489" i="1"/>
  <c r="K489" i="1" s="1"/>
  <c r="M489" i="1"/>
  <c r="N489" i="1" s="1"/>
  <c r="J490" i="1"/>
  <c r="K490" i="1" s="1"/>
  <c r="M490" i="1"/>
  <c r="N490" i="1" s="1"/>
  <c r="J491" i="1"/>
  <c r="K491" i="1" s="1"/>
  <c r="M491" i="1"/>
  <c r="N491" i="1" s="1"/>
  <c r="J492" i="1"/>
  <c r="K492" i="1" s="1"/>
  <c r="M492" i="1"/>
  <c r="N492" i="1" s="1"/>
  <c r="J493" i="1"/>
  <c r="K493" i="1" s="1"/>
  <c r="M493" i="1"/>
  <c r="N493" i="1" s="1"/>
  <c r="J494" i="1"/>
  <c r="K494" i="1" s="1"/>
  <c r="M494" i="1"/>
  <c r="N494" i="1" s="1"/>
  <c r="J495" i="1"/>
  <c r="K495" i="1" s="1"/>
  <c r="M495" i="1"/>
  <c r="N495" i="1" s="1"/>
  <c r="J496" i="1"/>
  <c r="K496" i="1" s="1"/>
  <c r="M496" i="1"/>
  <c r="N496" i="1" s="1"/>
  <c r="J497" i="1"/>
  <c r="K497" i="1" s="1"/>
  <c r="M497" i="1"/>
  <c r="N497" i="1" s="1"/>
  <c r="J498" i="1"/>
  <c r="K498" i="1" s="1"/>
  <c r="M498" i="1"/>
  <c r="N498" i="1" s="1"/>
  <c r="J499" i="1"/>
  <c r="K499" i="1" s="1"/>
  <c r="M499" i="1"/>
  <c r="N499" i="1" s="1"/>
  <c r="J500" i="1"/>
  <c r="K500" i="1" s="1"/>
  <c r="M500" i="1"/>
  <c r="N500" i="1" s="1"/>
  <c r="J501" i="1"/>
  <c r="K501" i="1" s="1"/>
  <c r="M501" i="1"/>
  <c r="N501" i="1" s="1"/>
  <c r="J502" i="1"/>
  <c r="K502" i="1" s="1"/>
  <c r="M502" i="1"/>
  <c r="N502" i="1" s="1"/>
  <c r="J503" i="1"/>
  <c r="K503" i="1" s="1"/>
  <c r="M503" i="1"/>
  <c r="N503" i="1" s="1"/>
  <c r="J504" i="1"/>
  <c r="K504" i="1" s="1"/>
  <c r="M504" i="1"/>
  <c r="N504" i="1" s="1"/>
  <c r="J505" i="1"/>
  <c r="K505" i="1" s="1"/>
  <c r="M505" i="1"/>
  <c r="N505" i="1" s="1"/>
  <c r="J506" i="1"/>
  <c r="K506" i="1" s="1"/>
  <c r="M506" i="1"/>
  <c r="N506" i="1" s="1"/>
  <c r="J507" i="1"/>
  <c r="K507" i="1" s="1"/>
  <c r="M507" i="1"/>
  <c r="N507" i="1" s="1"/>
  <c r="J508" i="1"/>
  <c r="K508" i="1" s="1"/>
  <c r="M508" i="1"/>
  <c r="N508" i="1" s="1"/>
  <c r="J509" i="1"/>
  <c r="K509" i="1" s="1"/>
  <c r="M509" i="1"/>
  <c r="N509" i="1" s="1"/>
  <c r="J510" i="1"/>
  <c r="K510" i="1" s="1"/>
  <c r="M510" i="1"/>
  <c r="N510" i="1" s="1"/>
  <c r="J511" i="1"/>
  <c r="K511" i="1" s="1"/>
  <c r="M511" i="1"/>
  <c r="N511" i="1" s="1"/>
  <c r="J512" i="1"/>
  <c r="K512" i="1" s="1"/>
  <c r="M512" i="1"/>
  <c r="N512" i="1" s="1"/>
  <c r="J513" i="1"/>
  <c r="K513" i="1" s="1"/>
  <c r="M513" i="1"/>
  <c r="N513" i="1" s="1"/>
  <c r="J514" i="1"/>
  <c r="K514" i="1" s="1"/>
  <c r="M514" i="1"/>
  <c r="N514" i="1" s="1"/>
  <c r="J515" i="1"/>
  <c r="K515" i="1" s="1"/>
  <c r="M515" i="1"/>
  <c r="N515" i="1" s="1"/>
  <c r="J516" i="1"/>
  <c r="K516" i="1" s="1"/>
  <c r="M516" i="1"/>
  <c r="N516" i="1" s="1"/>
  <c r="J517" i="1"/>
  <c r="K517" i="1" s="1"/>
  <c r="M517" i="1"/>
  <c r="N517" i="1" s="1"/>
  <c r="J518" i="1"/>
  <c r="K518" i="1" s="1"/>
  <c r="M518" i="1"/>
  <c r="N518" i="1" s="1"/>
  <c r="J519" i="1"/>
  <c r="K519" i="1" s="1"/>
  <c r="M519" i="1"/>
  <c r="N519" i="1" s="1"/>
  <c r="J520" i="1"/>
  <c r="K520" i="1" s="1"/>
  <c r="M520" i="1"/>
  <c r="N520" i="1" s="1"/>
  <c r="J521" i="1"/>
  <c r="K521" i="1" s="1"/>
  <c r="M521" i="1"/>
  <c r="N521" i="1" s="1"/>
  <c r="J522" i="1"/>
  <c r="K522" i="1" s="1"/>
  <c r="M522" i="1"/>
  <c r="N522" i="1" s="1"/>
  <c r="J523" i="1"/>
  <c r="K523" i="1" s="1"/>
  <c r="M523" i="1"/>
  <c r="N523" i="1" s="1"/>
  <c r="J524" i="1"/>
  <c r="K524" i="1" s="1"/>
  <c r="M524" i="1"/>
  <c r="N524" i="1" s="1"/>
  <c r="J525" i="1"/>
  <c r="K525" i="1" s="1"/>
  <c r="M525" i="1"/>
  <c r="N525" i="1" s="1"/>
  <c r="J526" i="1"/>
  <c r="K526" i="1" s="1"/>
  <c r="M526" i="1"/>
  <c r="N526" i="1" s="1"/>
  <c r="J527" i="1"/>
  <c r="K527" i="1" s="1"/>
  <c r="M527" i="1"/>
  <c r="N527" i="1" s="1"/>
  <c r="J528" i="1"/>
  <c r="K528" i="1" s="1"/>
  <c r="M528" i="1"/>
  <c r="N528" i="1" s="1"/>
  <c r="J529" i="1"/>
  <c r="K529" i="1" s="1"/>
  <c r="M529" i="1"/>
  <c r="N529" i="1" s="1"/>
  <c r="J530" i="1"/>
  <c r="K530" i="1" s="1"/>
  <c r="M530" i="1"/>
  <c r="N530" i="1" s="1"/>
  <c r="J531" i="1"/>
  <c r="K531" i="1" s="1"/>
  <c r="M531" i="1"/>
  <c r="N531" i="1" s="1"/>
  <c r="J532" i="1"/>
  <c r="K532" i="1" s="1"/>
  <c r="M532" i="1"/>
  <c r="N532" i="1" s="1"/>
  <c r="J533" i="1"/>
  <c r="K533" i="1" s="1"/>
  <c r="M533" i="1"/>
  <c r="N533" i="1" s="1"/>
  <c r="J534" i="1"/>
  <c r="K534" i="1" s="1"/>
  <c r="M534" i="1"/>
  <c r="N534" i="1" s="1"/>
  <c r="J535" i="1"/>
  <c r="K535" i="1" s="1"/>
  <c r="M535" i="1"/>
  <c r="N535" i="1" s="1"/>
  <c r="J536" i="1"/>
  <c r="K536" i="1" s="1"/>
  <c r="M536" i="1"/>
  <c r="N536" i="1" s="1"/>
  <c r="J537" i="1"/>
  <c r="K537" i="1" s="1"/>
  <c r="M537" i="1"/>
  <c r="N537" i="1" s="1"/>
  <c r="J538" i="1"/>
  <c r="K538" i="1" s="1"/>
  <c r="M538" i="1"/>
  <c r="N538" i="1" s="1"/>
  <c r="J539" i="1"/>
  <c r="K539" i="1" s="1"/>
  <c r="M539" i="1"/>
  <c r="N539" i="1" s="1"/>
  <c r="J540" i="1"/>
  <c r="K540" i="1" s="1"/>
  <c r="M540" i="1"/>
  <c r="N540" i="1" s="1"/>
  <c r="J541" i="1"/>
  <c r="K541" i="1" s="1"/>
  <c r="M541" i="1"/>
  <c r="N541" i="1" s="1"/>
  <c r="J542" i="1"/>
  <c r="K542" i="1" s="1"/>
  <c r="M542" i="1"/>
  <c r="N542" i="1" s="1"/>
  <c r="J543" i="1"/>
  <c r="K543" i="1" s="1"/>
  <c r="M543" i="1"/>
  <c r="N543" i="1" s="1"/>
  <c r="J544" i="1"/>
  <c r="K544" i="1" s="1"/>
  <c r="M544" i="1"/>
  <c r="N544" i="1" s="1"/>
  <c r="J545" i="1"/>
  <c r="K545" i="1" s="1"/>
  <c r="M545" i="1"/>
  <c r="N545" i="1" s="1"/>
  <c r="J546" i="1"/>
  <c r="K546" i="1" s="1"/>
  <c r="M546" i="1"/>
  <c r="N546" i="1" s="1"/>
  <c r="J547" i="1"/>
  <c r="K547" i="1" s="1"/>
  <c r="M547" i="1"/>
  <c r="N547" i="1" s="1"/>
  <c r="J548" i="1"/>
  <c r="K548" i="1" s="1"/>
  <c r="M548" i="1"/>
  <c r="N548" i="1" s="1"/>
  <c r="J549" i="1"/>
  <c r="K549" i="1" s="1"/>
  <c r="M549" i="1"/>
  <c r="N549" i="1" s="1"/>
  <c r="J550" i="1"/>
  <c r="K550" i="1" s="1"/>
  <c r="M550" i="1"/>
  <c r="N550" i="1" s="1"/>
  <c r="J551" i="1"/>
  <c r="K551" i="1" s="1"/>
  <c r="M551" i="1"/>
  <c r="N551" i="1" s="1"/>
  <c r="J552" i="1"/>
  <c r="K552" i="1" s="1"/>
  <c r="M552" i="1"/>
  <c r="N552" i="1" s="1"/>
  <c r="J553" i="1"/>
  <c r="K553" i="1" s="1"/>
  <c r="M553" i="1"/>
  <c r="N553" i="1" s="1"/>
  <c r="J554" i="1"/>
  <c r="K554" i="1" s="1"/>
  <c r="M554" i="1"/>
  <c r="N554" i="1" s="1"/>
  <c r="J555" i="1"/>
  <c r="K555" i="1" s="1"/>
  <c r="M555" i="1"/>
  <c r="N555" i="1" s="1"/>
  <c r="J556" i="1"/>
  <c r="K556" i="1" s="1"/>
  <c r="M556" i="1"/>
  <c r="N556" i="1" s="1"/>
  <c r="J557" i="1"/>
  <c r="K557" i="1" s="1"/>
  <c r="M557" i="1"/>
  <c r="N557" i="1" s="1"/>
  <c r="J558" i="1"/>
  <c r="K558" i="1" s="1"/>
  <c r="M558" i="1"/>
  <c r="N558" i="1" s="1"/>
  <c r="J559" i="1"/>
  <c r="K559" i="1" s="1"/>
  <c r="M559" i="1"/>
  <c r="N559" i="1" s="1"/>
  <c r="J560" i="1"/>
  <c r="K560" i="1" s="1"/>
  <c r="M560" i="1"/>
  <c r="N560" i="1" s="1"/>
  <c r="J561" i="1"/>
  <c r="K561" i="1" s="1"/>
  <c r="M561" i="1"/>
  <c r="N561" i="1" s="1"/>
  <c r="J562" i="1"/>
  <c r="K562" i="1" s="1"/>
  <c r="M562" i="1"/>
  <c r="N562" i="1" s="1"/>
  <c r="J563" i="1"/>
  <c r="K563" i="1" s="1"/>
  <c r="M563" i="1"/>
  <c r="N563" i="1" s="1"/>
  <c r="J564" i="1"/>
  <c r="K564" i="1" s="1"/>
  <c r="M564" i="1"/>
  <c r="N564" i="1" s="1"/>
  <c r="J565" i="1"/>
  <c r="K565" i="1" s="1"/>
  <c r="M565" i="1"/>
  <c r="N565" i="1" s="1"/>
  <c r="J566" i="1"/>
  <c r="K566" i="1" s="1"/>
  <c r="M566" i="1"/>
  <c r="N566" i="1" s="1"/>
  <c r="J567" i="1"/>
  <c r="K567" i="1" s="1"/>
  <c r="M567" i="1"/>
  <c r="N567" i="1" s="1"/>
  <c r="J568" i="1"/>
  <c r="K568" i="1" s="1"/>
  <c r="M568" i="1"/>
  <c r="N568" i="1" s="1"/>
  <c r="J569" i="1"/>
  <c r="K569" i="1" s="1"/>
  <c r="M569" i="1"/>
  <c r="N569" i="1" s="1"/>
  <c r="J570" i="1"/>
  <c r="K570" i="1" s="1"/>
  <c r="M570" i="1"/>
  <c r="N570" i="1" s="1"/>
  <c r="J571" i="1"/>
  <c r="K571" i="1" s="1"/>
  <c r="M571" i="1"/>
  <c r="N571" i="1" s="1"/>
  <c r="J572" i="1"/>
  <c r="K572" i="1" s="1"/>
  <c r="M572" i="1"/>
  <c r="N572" i="1" s="1"/>
  <c r="J573" i="1"/>
  <c r="K573" i="1" s="1"/>
  <c r="M573" i="1"/>
  <c r="N573" i="1" s="1"/>
  <c r="J574" i="1"/>
  <c r="K574" i="1" s="1"/>
  <c r="M574" i="1"/>
  <c r="N574" i="1" s="1"/>
  <c r="J575" i="1"/>
  <c r="K575" i="1" s="1"/>
  <c r="M575" i="1"/>
  <c r="N575" i="1" s="1"/>
  <c r="J576" i="1"/>
  <c r="K576" i="1" s="1"/>
  <c r="M576" i="1"/>
  <c r="N576" i="1" s="1"/>
  <c r="J577" i="1"/>
  <c r="K577" i="1" s="1"/>
  <c r="M577" i="1"/>
  <c r="N577" i="1" s="1"/>
  <c r="J578" i="1"/>
  <c r="K578" i="1" s="1"/>
  <c r="M578" i="1"/>
  <c r="N578" i="1" s="1"/>
  <c r="J579" i="1"/>
  <c r="K579" i="1" s="1"/>
  <c r="M579" i="1"/>
  <c r="N579" i="1" s="1"/>
  <c r="J580" i="1"/>
  <c r="K580" i="1" s="1"/>
  <c r="M580" i="1"/>
  <c r="N580" i="1" s="1"/>
  <c r="J581" i="1"/>
  <c r="K581" i="1" s="1"/>
  <c r="M581" i="1"/>
  <c r="N581" i="1" s="1"/>
  <c r="J582" i="1"/>
  <c r="K582" i="1" s="1"/>
  <c r="M582" i="1"/>
  <c r="N582" i="1" s="1"/>
  <c r="J583" i="1"/>
  <c r="K583" i="1" s="1"/>
  <c r="M583" i="1"/>
  <c r="N583" i="1" s="1"/>
  <c r="J584" i="1"/>
  <c r="K584" i="1" s="1"/>
  <c r="M584" i="1"/>
  <c r="N584" i="1" s="1"/>
  <c r="J585" i="1"/>
  <c r="K585" i="1" s="1"/>
  <c r="M585" i="1"/>
  <c r="N585" i="1" s="1"/>
  <c r="J586" i="1"/>
  <c r="K586" i="1" s="1"/>
  <c r="M586" i="1"/>
  <c r="N586" i="1" s="1"/>
  <c r="J587" i="1"/>
  <c r="K587" i="1" s="1"/>
  <c r="M587" i="1"/>
  <c r="N587" i="1" s="1"/>
  <c r="J588" i="1"/>
  <c r="K588" i="1" s="1"/>
  <c r="M588" i="1"/>
  <c r="N588" i="1" s="1"/>
  <c r="J589" i="1"/>
  <c r="K589" i="1" s="1"/>
  <c r="M589" i="1"/>
  <c r="N589" i="1" s="1"/>
  <c r="J590" i="1"/>
  <c r="K590" i="1" s="1"/>
  <c r="M590" i="1"/>
  <c r="N590" i="1" s="1"/>
  <c r="J591" i="1"/>
  <c r="K591" i="1" s="1"/>
  <c r="M591" i="1"/>
  <c r="N591" i="1" s="1"/>
  <c r="J592" i="1"/>
  <c r="K592" i="1" s="1"/>
  <c r="M592" i="1"/>
  <c r="N592" i="1" s="1"/>
  <c r="J593" i="1"/>
  <c r="K593" i="1" s="1"/>
  <c r="M593" i="1"/>
  <c r="N593" i="1" s="1"/>
  <c r="J594" i="1"/>
  <c r="K594" i="1" s="1"/>
  <c r="M594" i="1"/>
  <c r="N594" i="1" s="1"/>
  <c r="J595" i="1"/>
  <c r="K595" i="1" s="1"/>
  <c r="M595" i="1"/>
  <c r="N595" i="1" s="1"/>
  <c r="J596" i="1"/>
  <c r="K596" i="1" s="1"/>
  <c r="M596" i="1"/>
  <c r="N596" i="1" s="1"/>
  <c r="J597" i="1"/>
  <c r="K597" i="1" s="1"/>
  <c r="M597" i="1"/>
  <c r="N597" i="1" s="1"/>
  <c r="J598" i="1"/>
  <c r="K598" i="1" s="1"/>
  <c r="M598" i="1"/>
  <c r="N598" i="1" s="1"/>
  <c r="J599" i="1"/>
  <c r="K599" i="1" s="1"/>
  <c r="M599" i="1"/>
  <c r="N599" i="1" s="1"/>
  <c r="J600" i="1"/>
  <c r="K600" i="1" s="1"/>
  <c r="M600" i="1"/>
  <c r="N600" i="1" s="1"/>
  <c r="J601" i="1"/>
  <c r="K601" i="1" s="1"/>
  <c r="M601" i="1"/>
  <c r="N601" i="1" s="1"/>
  <c r="J602" i="1"/>
  <c r="K602" i="1" s="1"/>
  <c r="M602" i="1"/>
  <c r="N602" i="1" s="1"/>
  <c r="J603" i="1"/>
  <c r="K603" i="1" s="1"/>
  <c r="M603" i="1"/>
  <c r="N603" i="1" s="1"/>
  <c r="J604" i="1"/>
  <c r="K604" i="1" s="1"/>
  <c r="M604" i="1"/>
  <c r="N604" i="1" s="1"/>
  <c r="J605" i="1"/>
  <c r="K605" i="1" s="1"/>
  <c r="M605" i="1"/>
  <c r="N605" i="1" s="1"/>
  <c r="J606" i="1"/>
  <c r="K606" i="1" s="1"/>
  <c r="M606" i="1"/>
  <c r="N606" i="1" s="1"/>
  <c r="J607" i="1"/>
  <c r="K607" i="1" s="1"/>
  <c r="M607" i="1"/>
  <c r="N607" i="1" s="1"/>
  <c r="J608" i="1"/>
  <c r="K608" i="1" s="1"/>
  <c r="M608" i="1"/>
  <c r="N608" i="1" s="1"/>
  <c r="J609" i="1"/>
  <c r="K609" i="1" s="1"/>
  <c r="M609" i="1"/>
  <c r="N609" i="1" s="1"/>
  <c r="J610" i="1"/>
  <c r="K610" i="1" s="1"/>
  <c r="M610" i="1"/>
  <c r="N610" i="1" s="1"/>
  <c r="J611" i="1"/>
  <c r="K611" i="1" s="1"/>
  <c r="M611" i="1"/>
  <c r="N611" i="1" s="1"/>
  <c r="J612" i="1"/>
  <c r="K612" i="1" s="1"/>
  <c r="M612" i="1"/>
  <c r="N612" i="1" s="1"/>
  <c r="J613" i="1"/>
  <c r="K613" i="1" s="1"/>
  <c r="M613" i="1"/>
  <c r="N613" i="1" s="1"/>
  <c r="J614" i="1"/>
  <c r="K614" i="1" s="1"/>
  <c r="M614" i="1"/>
  <c r="N614" i="1" s="1"/>
  <c r="J615" i="1"/>
  <c r="K615" i="1" s="1"/>
  <c r="M615" i="1"/>
  <c r="N615" i="1" s="1"/>
  <c r="J616" i="1"/>
  <c r="K616" i="1" s="1"/>
  <c r="M616" i="1"/>
  <c r="N616" i="1" s="1"/>
  <c r="J617" i="1"/>
  <c r="K617" i="1" s="1"/>
  <c r="M617" i="1"/>
  <c r="N617" i="1" s="1"/>
  <c r="J618" i="1"/>
  <c r="K618" i="1" s="1"/>
  <c r="M618" i="1"/>
  <c r="N618" i="1" s="1"/>
  <c r="J619" i="1"/>
  <c r="K619" i="1" s="1"/>
  <c r="M619" i="1"/>
  <c r="N619" i="1" s="1"/>
  <c r="J620" i="1"/>
  <c r="K620" i="1" s="1"/>
  <c r="M620" i="1"/>
  <c r="N620" i="1" s="1"/>
  <c r="J621" i="1"/>
  <c r="K621" i="1" s="1"/>
  <c r="M621" i="1"/>
  <c r="N621" i="1" s="1"/>
  <c r="J622" i="1"/>
  <c r="K622" i="1" s="1"/>
  <c r="M622" i="1"/>
  <c r="N622" i="1" s="1"/>
  <c r="J623" i="1"/>
  <c r="K623" i="1" s="1"/>
  <c r="M623" i="1"/>
  <c r="N623" i="1" s="1"/>
  <c r="J624" i="1"/>
  <c r="K624" i="1" s="1"/>
  <c r="M624" i="1"/>
  <c r="N624" i="1" s="1"/>
  <c r="J625" i="1"/>
  <c r="K625" i="1" s="1"/>
  <c r="M625" i="1"/>
  <c r="N625" i="1" s="1"/>
  <c r="J626" i="1"/>
  <c r="K626" i="1" s="1"/>
  <c r="M626" i="1"/>
  <c r="N626" i="1" s="1"/>
  <c r="J627" i="1"/>
  <c r="K627" i="1" s="1"/>
  <c r="M627" i="1"/>
  <c r="N627" i="1" s="1"/>
  <c r="J628" i="1"/>
  <c r="K628" i="1" s="1"/>
  <c r="M628" i="1"/>
  <c r="N628" i="1" s="1"/>
  <c r="J629" i="1"/>
  <c r="K629" i="1" s="1"/>
  <c r="M629" i="1"/>
  <c r="N629" i="1" s="1"/>
  <c r="J630" i="1"/>
  <c r="K630" i="1" s="1"/>
  <c r="M630" i="1"/>
  <c r="N630" i="1" s="1"/>
  <c r="J631" i="1"/>
  <c r="K631" i="1" s="1"/>
  <c r="M631" i="1"/>
  <c r="N631" i="1" s="1"/>
  <c r="J632" i="1"/>
  <c r="K632" i="1" s="1"/>
  <c r="M632" i="1"/>
  <c r="N632" i="1" s="1"/>
  <c r="J633" i="1"/>
  <c r="K633" i="1" s="1"/>
  <c r="M633" i="1"/>
  <c r="N633" i="1" s="1"/>
  <c r="J634" i="1"/>
  <c r="K634" i="1" s="1"/>
  <c r="M634" i="1"/>
  <c r="N634" i="1" s="1"/>
  <c r="J635" i="1"/>
  <c r="K635" i="1" s="1"/>
  <c r="M635" i="1"/>
  <c r="N635" i="1" s="1"/>
  <c r="J636" i="1"/>
  <c r="K636" i="1" s="1"/>
  <c r="M636" i="1"/>
  <c r="N636" i="1" s="1"/>
  <c r="J637" i="1"/>
  <c r="K637" i="1" s="1"/>
  <c r="M637" i="1"/>
  <c r="N637" i="1" s="1"/>
  <c r="J638" i="1"/>
  <c r="K638" i="1" s="1"/>
  <c r="M638" i="1"/>
  <c r="N638" i="1" s="1"/>
  <c r="J639" i="1"/>
  <c r="K639" i="1" s="1"/>
  <c r="M639" i="1"/>
  <c r="N639" i="1" s="1"/>
  <c r="J640" i="1"/>
  <c r="K640" i="1" s="1"/>
  <c r="M640" i="1"/>
  <c r="N640" i="1" s="1"/>
  <c r="J641" i="1"/>
  <c r="K641" i="1" s="1"/>
  <c r="M641" i="1"/>
  <c r="N641" i="1" s="1"/>
  <c r="J642" i="1"/>
  <c r="K642" i="1" s="1"/>
  <c r="M642" i="1"/>
  <c r="N642" i="1" s="1"/>
  <c r="J643" i="1"/>
  <c r="K643" i="1" s="1"/>
  <c r="M643" i="1"/>
  <c r="N643" i="1" s="1"/>
  <c r="J644" i="1"/>
  <c r="K644" i="1" s="1"/>
  <c r="M644" i="1"/>
  <c r="N644" i="1" s="1"/>
  <c r="J645" i="1"/>
  <c r="K645" i="1" s="1"/>
  <c r="M645" i="1"/>
  <c r="N645" i="1" s="1"/>
  <c r="J646" i="1"/>
  <c r="K646" i="1" s="1"/>
  <c r="M646" i="1"/>
  <c r="N646" i="1" s="1"/>
  <c r="J647" i="1"/>
  <c r="K647" i="1" s="1"/>
  <c r="M647" i="1"/>
  <c r="N647" i="1" s="1"/>
  <c r="J648" i="1"/>
  <c r="K648" i="1" s="1"/>
  <c r="M648" i="1"/>
  <c r="N648" i="1" s="1"/>
  <c r="J649" i="1"/>
  <c r="K649" i="1" s="1"/>
  <c r="M649" i="1"/>
  <c r="N649" i="1" s="1"/>
  <c r="J650" i="1"/>
  <c r="K650" i="1" s="1"/>
  <c r="M650" i="1"/>
  <c r="N650" i="1" s="1"/>
  <c r="J651" i="1"/>
  <c r="K651" i="1" s="1"/>
  <c r="M651" i="1"/>
  <c r="N651" i="1" s="1"/>
  <c r="J652" i="1"/>
  <c r="K652" i="1" s="1"/>
  <c r="M652" i="1"/>
  <c r="N652" i="1" s="1"/>
  <c r="J653" i="1"/>
  <c r="K653" i="1" s="1"/>
  <c r="M653" i="1"/>
  <c r="N653" i="1" s="1"/>
  <c r="J654" i="1"/>
  <c r="K654" i="1" s="1"/>
  <c r="M654" i="1"/>
  <c r="N654" i="1" s="1"/>
  <c r="J655" i="1"/>
  <c r="K655" i="1" s="1"/>
  <c r="M655" i="1"/>
  <c r="N655" i="1" s="1"/>
  <c r="J656" i="1"/>
  <c r="K656" i="1" s="1"/>
  <c r="M656" i="1"/>
  <c r="N656" i="1" s="1"/>
  <c r="J657" i="1"/>
  <c r="K657" i="1" s="1"/>
  <c r="M657" i="1"/>
  <c r="N657" i="1" s="1"/>
  <c r="J658" i="1"/>
  <c r="K658" i="1" s="1"/>
  <c r="M658" i="1"/>
  <c r="N658" i="1" s="1"/>
  <c r="J659" i="1"/>
  <c r="K659" i="1" s="1"/>
  <c r="M659" i="1"/>
  <c r="N659" i="1" s="1"/>
  <c r="J660" i="1"/>
  <c r="K660" i="1" s="1"/>
  <c r="M660" i="1"/>
  <c r="N660" i="1" s="1"/>
  <c r="J661" i="1"/>
  <c r="K661" i="1" s="1"/>
  <c r="M661" i="1"/>
  <c r="N661" i="1" s="1"/>
  <c r="J662" i="1"/>
  <c r="K662" i="1" s="1"/>
  <c r="M662" i="1"/>
  <c r="N662" i="1" s="1"/>
  <c r="J663" i="1"/>
  <c r="K663" i="1" s="1"/>
  <c r="M663" i="1"/>
  <c r="N663" i="1" s="1"/>
  <c r="J664" i="1"/>
  <c r="K664" i="1" s="1"/>
  <c r="M664" i="1"/>
  <c r="N664" i="1" s="1"/>
  <c r="J665" i="1"/>
  <c r="K665" i="1" s="1"/>
  <c r="M665" i="1"/>
  <c r="N665" i="1" s="1"/>
  <c r="J666" i="1"/>
  <c r="K666" i="1" s="1"/>
  <c r="M666" i="1"/>
  <c r="N666" i="1" s="1"/>
  <c r="J667" i="1"/>
  <c r="K667" i="1" s="1"/>
  <c r="M667" i="1"/>
  <c r="N667" i="1" s="1"/>
  <c r="J668" i="1"/>
  <c r="K668" i="1" s="1"/>
  <c r="M668" i="1"/>
  <c r="N668" i="1" s="1"/>
  <c r="J669" i="1"/>
  <c r="K669" i="1" s="1"/>
  <c r="M669" i="1"/>
  <c r="N669" i="1" s="1"/>
  <c r="J670" i="1"/>
  <c r="K670" i="1" s="1"/>
  <c r="M670" i="1"/>
  <c r="N670" i="1" s="1"/>
  <c r="J671" i="1"/>
  <c r="K671" i="1" s="1"/>
  <c r="M671" i="1"/>
  <c r="N671" i="1" s="1"/>
  <c r="J672" i="1"/>
  <c r="K672" i="1" s="1"/>
  <c r="M672" i="1"/>
  <c r="N672" i="1" s="1"/>
  <c r="J673" i="1"/>
  <c r="K673" i="1" s="1"/>
  <c r="M673" i="1"/>
  <c r="N673" i="1" s="1"/>
  <c r="J674" i="1"/>
  <c r="K674" i="1" s="1"/>
  <c r="M674" i="1"/>
  <c r="N674" i="1" s="1"/>
  <c r="J675" i="1"/>
  <c r="K675" i="1" s="1"/>
  <c r="M675" i="1"/>
  <c r="N675" i="1" s="1"/>
  <c r="J676" i="1"/>
  <c r="K676" i="1" s="1"/>
  <c r="M676" i="1"/>
  <c r="N676" i="1" s="1"/>
  <c r="J677" i="1"/>
  <c r="K677" i="1" s="1"/>
  <c r="M677" i="1"/>
  <c r="N677" i="1" s="1"/>
  <c r="J678" i="1"/>
  <c r="K678" i="1" s="1"/>
  <c r="M678" i="1"/>
  <c r="N678" i="1" s="1"/>
  <c r="J679" i="1"/>
  <c r="K679" i="1" s="1"/>
  <c r="M679" i="1"/>
  <c r="N679" i="1" s="1"/>
  <c r="J680" i="1"/>
  <c r="K680" i="1" s="1"/>
  <c r="M680" i="1"/>
  <c r="N680" i="1" s="1"/>
  <c r="J681" i="1"/>
  <c r="K681" i="1" s="1"/>
  <c r="M681" i="1"/>
  <c r="N681" i="1" s="1"/>
  <c r="J682" i="1"/>
  <c r="K682" i="1" s="1"/>
  <c r="M682" i="1"/>
  <c r="N682" i="1" s="1"/>
  <c r="J683" i="1"/>
  <c r="K683" i="1" s="1"/>
  <c r="M683" i="1"/>
  <c r="N683" i="1" s="1"/>
  <c r="J684" i="1"/>
  <c r="K684" i="1" s="1"/>
  <c r="M684" i="1"/>
  <c r="N684" i="1" s="1"/>
  <c r="J685" i="1"/>
  <c r="K685" i="1" s="1"/>
  <c r="M685" i="1"/>
  <c r="N685" i="1" s="1"/>
  <c r="J686" i="1"/>
  <c r="K686" i="1" s="1"/>
  <c r="M686" i="1"/>
  <c r="N686" i="1" s="1"/>
  <c r="J687" i="1"/>
  <c r="K687" i="1" s="1"/>
  <c r="M687" i="1"/>
  <c r="N687" i="1" s="1"/>
  <c r="J688" i="1"/>
  <c r="K688" i="1" s="1"/>
  <c r="M688" i="1"/>
  <c r="N688" i="1" s="1"/>
  <c r="J689" i="1"/>
  <c r="K689" i="1" s="1"/>
  <c r="M689" i="1"/>
  <c r="N689" i="1" s="1"/>
  <c r="J690" i="1"/>
  <c r="K690" i="1" s="1"/>
  <c r="M690" i="1"/>
  <c r="N690" i="1" s="1"/>
  <c r="J691" i="1"/>
  <c r="K691" i="1" s="1"/>
  <c r="M691" i="1"/>
  <c r="N691" i="1" s="1"/>
  <c r="J692" i="1"/>
  <c r="K692" i="1" s="1"/>
  <c r="M692" i="1"/>
  <c r="N692" i="1" s="1"/>
  <c r="J693" i="1"/>
  <c r="K693" i="1" s="1"/>
  <c r="M693" i="1"/>
  <c r="N693" i="1" s="1"/>
  <c r="J694" i="1"/>
  <c r="K694" i="1" s="1"/>
  <c r="M694" i="1"/>
  <c r="N694" i="1" s="1"/>
  <c r="J695" i="1"/>
  <c r="K695" i="1" s="1"/>
  <c r="M695" i="1"/>
  <c r="N695" i="1" s="1"/>
  <c r="J696" i="1"/>
  <c r="K696" i="1" s="1"/>
  <c r="M696" i="1"/>
  <c r="N696" i="1" s="1"/>
  <c r="J697" i="1"/>
  <c r="K697" i="1" s="1"/>
  <c r="M697" i="1"/>
  <c r="N697" i="1" s="1"/>
  <c r="J698" i="1"/>
  <c r="K698" i="1" s="1"/>
  <c r="M698" i="1"/>
  <c r="N698" i="1" s="1"/>
  <c r="J699" i="1"/>
  <c r="K699" i="1" s="1"/>
  <c r="M699" i="1"/>
  <c r="N699" i="1" s="1"/>
  <c r="J700" i="1"/>
  <c r="K700" i="1" s="1"/>
  <c r="M700" i="1"/>
  <c r="N700" i="1" s="1"/>
  <c r="J701" i="1"/>
  <c r="K701" i="1" s="1"/>
  <c r="M701" i="1"/>
  <c r="N701" i="1" s="1"/>
  <c r="J702" i="1"/>
  <c r="K702" i="1" s="1"/>
  <c r="M702" i="1"/>
  <c r="N702" i="1" s="1"/>
  <c r="J703" i="1"/>
  <c r="K703" i="1" s="1"/>
  <c r="M703" i="1"/>
  <c r="N703" i="1" s="1"/>
  <c r="J704" i="1"/>
  <c r="K704" i="1" s="1"/>
  <c r="M704" i="1"/>
  <c r="N704" i="1" s="1"/>
  <c r="J705" i="1"/>
  <c r="K705" i="1" s="1"/>
  <c r="M705" i="1"/>
  <c r="N705" i="1" s="1"/>
  <c r="J706" i="1"/>
  <c r="K706" i="1" s="1"/>
  <c r="M706" i="1"/>
  <c r="N706" i="1" s="1"/>
  <c r="J707" i="1"/>
  <c r="K707" i="1" s="1"/>
  <c r="M707" i="1"/>
  <c r="N707" i="1" s="1"/>
  <c r="J708" i="1"/>
  <c r="K708" i="1" s="1"/>
  <c r="M708" i="1"/>
  <c r="N708" i="1" s="1"/>
  <c r="J709" i="1"/>
  <c r="K709" i="1" s="1"/>
  <c r="M709" i="1"/>
  <c r="N709" i="1" s="1"/>
  <c r="J710" i="1"/>
  <c r="K710" i="1" s="1"/>
  <c r="M710" i="1"/>
  <c r="N710" i="1" s="1"/>
  <c r="J711" i="1"/>
  <c r="K711" i="1" s="1"/>
  <c r="M711" i="1"/>
  <c r="N711" i="1" s="1"/>
  <c r="J712" i="1"/>
  <c r="K712" i="1" s="1"/>
  <c r="M712" i="1"/>
  <c r="N712" i="1" s="1"/>
  <c r="J713" i="1"/>
  <c r="K713" i="1" s="1"/>
  <c r="M713" i="1"/>
  <c r="N713" i="1" s="1"/>
  <c r="J714" i="1"/>
  <c r="K714" i="1" s="1"/>
  <c r="M714" i="1"/>
  <c r="N714" i="1" s="1"/>
  <c r="J715" i="1"/>
  <c r="K715" i="1" s="1"/>
  <c r="M715" i="1"/>
  <c r="N715" i="1" s="1"/>
  <c r="J716" i="1"/>
  <c r="K716" i="1" s="1"/>
  <c r="M716" i="1"/>
  <c r="N716" i="1" s="1"/>
  <c r="J717" i="1"/>
  <c r="K717" i="1" s="1"/>
  <c r="M717" i="1"/>
  <c r="N717" i="1" s="1"/>
  <c r="J718" i="1"/>
  <c r="K718" i="1" s="1"/>
  <c r="M718" i="1"/>
  <c r="N718" i="1" s="1"/>
  <c r="J719" i="1"/>
  <c r="K719" i="1" s="1"/>
  <c r="M719" i="1"/>
  <c r="N719" i="1" s="1"/>
  <c r="J720" i="1"/>
  <c r="K720" i="1" s="1"/>
  <c r="M720" i="1"/>
  <c r="N720" i="1" s="1"/>
  <c r="J721" i="1"/>
  <c r="K721" i="1" s="1"/>
  <c r="M721" i="1"/>
  <c r="N721" i="1" s="1"/>
  <c r="J722" i="1"/>
  <c r="K722" i="1" s="1"/>
  <c r="M722" i="1"/>
  <c r="N722" i="1" s="1"/>
  <c r="J723" i="1"/>
  <c r="K723" i="1" s="1"/>
  <c r="M723" i="1"/>
  <c r="N723" i="1" s="1"/>
  <c r="J724" i="1"/>
  <c r="K724" i="1" s="1"/>
  <c r="M724" i="1"/>
  <c r="N724" i="1" s="1"/>
  <c r="J725" i="1"/>
  <c r="K725" i="1" s="1"/>
  <c r="M725" i="1"/>
  <c r="N725" i="1" s="1"/>
  <c r="J726" i="1"/>
  <c r="K726" i="1" s="1"/>
  <c r="M726" i="1"/>
  <c r="N726" i="1" s="1"/>
  <c r="J727" i="1"/>
  <c r="K727" i="1" s="1"/>
  <c r="M727" i="1"/>
  <c r="N727" i="1" s="1"/>
  <c r="J728" i="1"/>
  <c r="K728" i="1" s="1"/>
  <c r="M728" i="1"/>
  <c r="N728" i="1" s="1"/>
  <c r="J729" i="1"/>
  <c r="K729" i="1" s="1"/>
  <c r="M729" i="1"/>
  <c r="N729" i="1" s="1"/>
  <c r="J730" i="1"/>
  <c r="K730" i="1" s="1"/>
  <c r="M730" i="1"/>
  <c r="N730" i="1" s="1"/>
  <c r="J731" i="1"/>
  <c r="K731" i="1" s="1"/>
  <c r="M731" i="1"/>
  <c r="N731" i="1" s="1"/>
  <c r="J732" i="1"/>
  <c r="K732" i="1" s="1"/>
  <c r="M732" i="1"/>
  <c r="N732" i="1" s="1"/>
  <c r="J733" i="1"/>
  <c r="K733" i="1" s="1"/>
  <c r="M733" i="1"/>
  <c r="N733" i="1" s="1"/>
  <c r="J734" i="1"/>
  <c r="K734" i="1" s="1"/>
  <c r="M734" i="1"/>
  <c r="N734" i="1" s="1"/>
  <c r="J735" i="1"/>
  <c r="K735" i="1" s="1"/>
  <c r="M735" i="1"/>
  <c r="N735" i="1" s="1"/>
  <c r="J736" i="1"/>
  <c r="K736" i="1" s="1"/>
  <c r="M736" i="1"/>
  <c r="N736" i="1" s="1"/>
  <c r="J737" i="1"/>
  <c r="K737" i="1" s="1"/>
  <c r="M737" i="1"/>
  <c r="N737" i="1" s="1"/>
  <c r="J738" i="1"/>
  <c r="K738" i="1" s="1"/>
  <c r="M738" i="1"/>
  <c r="N738" i="1" s="1"/>
  <c r="J739" i="1"/>
  <c r="K739" i="1" s="1"/>
  <c r="M739" i="1"/>
  <c r="N739" i="1" s="1"/>
  <c r="J740" i="1"/>
  <c r="K740" i="1" s="1"/>
  <c r="M740" i="1"/>
  <c r="N740" i="1" s="1"/>
  <c r="J741" i="1"/>
  <c r="K741" i="1" s="1"/>
  <c r="M741" i="1"/>
  <c r="N741" i="1" s="1"/>
  <c r="J742" i="1"/>
  <c r="K742" i="1" s="1"/>
  <c r="M742" i="1"/>
  <c r="N742" i="1" s="1"/>
  <c r="J743" i="1"/>
  <c r="K743" i="1" s="1"/>
  <c r="M743" i="1"/>
  <c r="N743" i="1" s="1"/>
  <c r="J744" i="1"/>
  <c r="K744" i="1" s="1"/>
  <c r="M744" i="1"/>
  <c r="N744" i="1" s="1"/>
  <c r="J745" i="1"/>
  <c r="K745" i="1" s="1"/>
  <c r="M745" i="1"/>
  <c r="N745" i="1" s="1"/>
  <c r="J746" i="1"/>
  <c r="K746" i="1" s="1"/>
  <c r="M746" i="1"/>
  <c r="N746" i="1" s="1"/>
  <c r="J747" i="1"/>
  <c r="K747" i="1" s="1"/>
  <c r="M747" i="1"/>
  <c r="N747" i="1" s="1"/>
  <c r="J748" i="1"/>
  <c r="K748" i="1" s="1"/>
  <c r="M748" i="1"/>
  <c r="N748" i="1" s="1"/>
  <c r="J749" i="1"/>
  <c r="K749" i="1" s="1"/>
  <c r="M749" i="1"/>
  <c r="N749" i="1" s="1"/>
  <c r="J750" i="1"/>
  <c r="K750" i="1" s="1"/>
  <c r="M750" i="1"/>
  <c r="N750" i="1" s="1"/>
  <c r="J751" i="1"/>
  <c r="K751" i="1" s="1"/>
  <c r="M751" i="1"/>
  <c r="N751" i="1" s="1"/>
  <c r="J752" i="1"/>
  <c r="K752" i="1" s="1"/>
  <c r="M752" i="1"/>
  <c r="N752" i="1" s="1"/>
  <c r="J753" i="1"/>
  <c r="K753" i="1" s="1"/>
  <c r="M753" i="1"/>
  <c r="N753" i="1" s="1"/>
  <c r="J754" i="1"/>
  <c r="K754" i="1" s="1"/>
  <c r="M754" i="1"/>
  <c r="N754" i="1" s="1"/>
  <c r="J755" i="1"/>
  <c r="K755" i="1" s="1"/>
  <c r="M755" i="1"/>
  <c r="N755" i="1" s="1"/>
  <c r="J756" i="1"/>
  <c r="K756" i="1" s="1"/>
  <c r="M756" i="1"/>
  <c r="N756" i="1" s="1"/>
  <c r="J757" i="1"/>
  <c r="K757" i="1" s="1"/>
  <c r="M757" i="1"/>
  <c r="N757" i="1" s="1"/>
  <c r="J758" i="1"/>
  <c r="K758" i="1" s="1"/>
  <c r="M758" i="1"/>
  <c r="N758" i="1" s="1"/>
  <c r="J759" i="1"/>
  <c r="K759" i="1" s="1"/>
  <c r="M759" i="1"/>
  <c r="N759" i="1" s="1"/>
  <c r="J760" i="1"/>
  <c r="K760" i="1" s="1"/>
  <c r="M760" i="1"/>
  <c r="N760" i="1" s="1"/>
  <c r="J761" i="1"/>
  <c r="K761" i="1" s="1"/>
  <c r="M761" i="1"/>
  <c r="N761" i="1" s="1"/>
  <c r="J762" i="1"/>
  <c r="K762" i="1" s="1"/>
  <c r="M762" i="1"/>
  <c r="N762" i="1" s="1"/>
  <c r="J763" i="1"/>
  <c r="K763" i="1" s="1"/>
  <c r="M763" i="1"/>
  <c r="N763" i="1" s="1"/>
  <c r="J764" i="1"/>
  <c r="K764" i="1" s="1"/>
  <c r="M764" i="1"/>
  <c r="N764" i="1" s="1"/>
  <c r="J765" i="1"/>
  <c r="K765" i="1" s="1"/>
  <c r="M765" i="1"/>
  <c r="N765" i="1" s="1"/>
  <c r="J766" i="1"/>
  <c r="K766" i="1" s="1"/>
  <c r="M766" i="1"/>
  <c r="N766" i="1" s="1"/>
  <c r="J767" i="1"/>
  <c r="K767" i="1" s="1"/>
  <c r="M767" i="1"/>
  <c r="N767" i="1" s="1"/>
  <c r="J768" i="1"/>
  <c r="K768" i="1" s="1"/>
  <c r="M768" i="1"/>
  <c r="N768" i="1" s="1"/>
  <c r="J769" i="1"/>
  <c r="K769" i="1" s="1"/>
  <c r="M769" i="1"/>
  <c r="N769" i="1" s="1"/>
  <c r="J770" i="1"/>
  <c r="K770" i="1" s="1"/>
  <c r="M770" i="1"/>
  <c r="N770" i="1" s="1"/>
  <c r="J771" i="1"/>
  <c r="K771" i="1" s="1"/>
  <c r="M771" i="1"/>
  <c r="N771" i="1" s="1"/>
  <c r="J772" i="1"/>
  <c r="K772" i="1" s="1"/>
  <c r="M772" i="1"/>
  <c r="N772" i="1" s="1"/>
  <c r="J773" i="1"/>
  <c r="K773" i="1" s="1"/>
  <c r="M773" i="1"/>
  <c r="N773" i="1" s="1"/>
  <c r="J774" i="1"/>
  <c r="K774" i="1" s="1"/>
  <c r="M774" i="1"/>
  <c r="N774" i="1" s="1"/>
  <c r="J775" i="1"/>
  <c r="K775" i="1" s="1"/>
  <c r="M775" i="1"/>
  <c r="N775" i="1" s="1"/>
  <c r="J776" i="1"/>
  <c r="K776" i="1" s="1"/>
  <c r="M776" i="1"/>
  <c r="N776" i="1" s="1"/>
  <c r="J777" i="1"/>
  <c r="K777" i="1" s="1"/>
  <c r="M777" i="1"/>
  <c r="N777" i="1" s="1"/>
  <c r="J778" i="1"/>
  <c r="K778" i="1" s="1"/>
  <c r="M778" i="1"/>
  <c r="N778" i="1" s="1"/>
  <c r="J779" i="1"/>
  <c r="K779" i="1" s="1"/>
  <c r="M779" i="1"/>
  <c r="N779" i="1" s="1"/>
  <c r="J780" i="1"/>
  <c r="K780" i="1" s="1"/>
  <c r="M780" i="1"/>
  <c r="N780" i="1" s="1"/>
  <c r="J781" i="1"/>
  <c r="K781" i="1" s="1"/>
  <c r="M781" i="1"/>
  <c r="N781" i="1" s="1"/>
  <c r="J782" i="1"/>
  <c r="K782" i="1" s="1"/>
  <c r="M782" i="1"/>
  <c r="N782" i="1" s="1"/>
  <c r="J783" i="1"/>
  <c r="K783" i="1" s="1"/>
  <c r="M783" i="1"/>
  <c r="N783" i="1" s="1"/>
  <c r="J784" i="1"/>
  <c r="K784" i="1" s="1"/>
  <c r="M784" i="1"/>
  <c r="N784" i="1" s="1"/>
  <c r="J785" i="1"/>
  <c r="K785" i="1" s="1"/>
  <c r="M785" i="1"/>
  <c r="N785" i="1" s="1"/>
  <c r="J786" i="1"/>
  <c r="K786" i="1" s="1"/>
  <c r="M786" i="1"/>
  <c r="N786" i="1" s="1"/>
  <c r="J787" i="1"/>
  <c r="K787" i="1" s="1"/>
  <c r="M787" i="1"/>
  <c r="N787" i="1" s="1"/>
  <c r="J788" i="1"/>
  <c r="K788" i="1" s="1"/>
  <c r="M788" i="1"/>
  <c r="N788" i="1" s="1"/>
  <c r="J789" i="1"/>
  <c r="K789" i="1" s="1"/>
  <c r="M789" i="1"/>
  <c r="N789" i="1" s="1"/>
  <c r="J790" i="1"/>
  <c r="K790" i="1" s="1"/>
  <c r="M790" i="1"/>
  <c r="N790" i="1" s="1"/>
  <c r="J791" i="1"/>
  <c r="K791" i="1" s="1"/>
  <c r="M791" i="1"/>
  <c r="N791" i="1" s="1"/>
  <c r="J792" i="1"/>
  <c r="K792" i="1" s="1"/>
  <c r="M792" i="1"/>
  <c r="N792" i="1" s="1"/>
  <c r="J793" i="1"/>
  <c r="K793" i="1" s="1"/>
  <c r="M793" i="1"/>
  <c r="N793" i="1" s="1"/>
  <c r="J794" i="1"/>
  <c r="K794" i="1" s="1"/>
  <c r="M794" i="1"/>
  <c r="N794" i="1" s="1"/>
  <c r="J795" i="1"/>
  <c r="K795" i="1" s="1"/>
  <c r="M795" i="1"/>
  <c r="N795" i="1" s="1"/>
  <c r="J796" i="1"/>
  <c r="K796" i="1" s="1"/>
  <c r="M796" i="1"/>
  <c r="N796" i="1" s="1"/>
  <c r="J797" i="1"/>
  <c r="K797" i="1" s="1"/>
  <c r="M797" i="1"/>
  <c r="N797" i="1" s="1"/>
  <c r="J798" i="1"/>
  <c r="K798" i="1" s="1"/>
  <c r="M798" i="1"/>
  <c r="N798" i="1" s="1"/>
  <c r="J799" i="1"/>
  <c r="K799" i="1" s="1"/>
  <c r="M799" i="1"/>
  <c r="N799" i="1" s="1"/>
  <c r="J800" i="1"/>
  <c r="K800" i="1" s="1"/>
  <c r="M800" i="1"/>
  <c r="N800" i="1" s="1"/>
  <c r="J801" i="1"/>
  <c r="K801" i="1" s="1"/>
  <c r="M801" i="1"/>
  <c r="N801" i="1" s="1"/>
  <c r="J802" i="1"/>
  <c r="K802" i="1" s="1"/>
  <c r="M802" i="1"/>
  <c r="N802" i="1" s="1"/>
  <c r="J803" i="1"/>
  <c r="K803" i="1" s="1"/>
  <c r="M803" i="1"/>
  <c r="N803" i="1" s="1"/>
  <c r="J804" i="1"/>
  <c r="K804" i="1" s="1"/>
  <c r="M804" i="1"/>
  <c r="N804" i="1" s="1"/>
  <c r="J805" i="1"/>
  <c r="K805" i="1" s="1"/>
  <c r="M805" i="1"/>
  <c r="N805" i="1" s="1"/>
  <c r="J806" i="1"/>
  <c r="K806" i="1" s="1"/>
  <c r="M806" i="1"/>
  <c r="N806" i="1" s="1"/>
  <c r="J807" i="1"/>
  <c r="K807" i="1" s="1"/>
  <c r="M807" i="1"/>
  <c r="N807" i="1" s="1"/>
  <c r="J808" i="1"/>
  <c r="K808" i="1" s="1"/>
  <c r="M808" i="1"/>
  <c r="N808" i="1" s="1"/>
  <c r="J809" i="1"/>
  <c r="K809" i="1" s="1"/>
  <c r="M809" i="1"/>
  <c r="N809" i="1" s="1"/>
  <c r="J810" i="1"/>
  <c r="K810" i="1" s="1"/>
  <c r="M810" i="1"/>
  <c r="N810" i="1" s="1"/>
  <c r="J811" i="1"/>
  <c r="K811" i="1" s="1"/>
  <c r="M811" i="1"/>
  <c r="N811" i="1" s="1"/>
  <c r="J812" i="1"/>
  <c r="K812" i="1" s="1"/>
  <c r="M812" i="1"/>
  <c r="N812" i="1" s="1"/>
  <c r="J813" i="1"/>
  <c r="K813" i="1" s="1"/>
  <c r="M813" i="1"/>
  <c r="N813" i="1" s="1"/>
  <c r="J814" i="1"/>
  <c r="K814" i="1" s="1"/>
  <c r="M814" i="1"/>
  <c r="N814" i="1" s="1"/>
  <c r="J815" i="1"/>
  <c r="K815" i="1" s="1"/>
  <c r="M815" i="1"/>
  <c r="N815" i="1" s="1"/>
  <c r="J816" i="1"/>
  <c r="K816" i="1" s="1"/>
  <c r="M816" i="1"/>
  <c r="N816" i="1" s="1"/>
  <c r="J817" i="1"/>
  <c r="K817" i="1" s="1"/>
  <c r="M817" i="1"/>
  <c r="N817" i="1" s="1"/>
  <c r="J818" i="1"/>
  <c r="K818" i="1" s="1"/>
  <c r="M818" i="1"/>
  <c r="N818" i="1" s="1"/>
  <c r="J819" i="1"/>
  <c r="K819" i="1" s="1"/>
  <c r="M819" i="1"/>
  <c r="N819" i="1" s="1"/>
  <c r="J820" i="1"/>
  <c r="K820" i="1" s="1"/>
  <c r="M820" i="1"/>
  <c r="N820" i="1" s="1"/>
  <c r="J821" i="1"/>
  <c r="K821" i="1" s="1"/>
  <c r="M821" i="1"/>
  <c r="N821" i="1" s="1"/>
  <c r="J822" i="1"/>
  <c r="K822" i="1" s="1"/>
  <c r="M822" i="1"/>
  <c r="N822" i="1" s="1"/>
  <c r="J823" i="1"/>
  <c r="K823" i="1" s="1"/>
  <c r="M823" i="1"/>
  <c r="N823" i="1" s="1"/>
  <c r="J824" i="1"/>
  <c r="K824" i="1" s="1"/>
  <c r="M824" i="1"/>
  <c r="N824" i="1" s="1"/>
  <c r="J825" i="1"/>
  <c r="K825" i="1" s="1"/>
  <c r="M825" i="1"/>
  <c r="N825" i="1" s="1"/>
  <c r="J826" i="1"/>
  <c r="K826" i="1" s="1"/>
  <c r="M826" i="1"/>
  <c r="N826" i="1" s="1"/>
  <c r="J827" i="1"/>
  <c r="K827" i="1" s="1"/>
  <c r="M827" i="1"/>
  <c r="N827" i="1" s="1"/>
  <c r="J828" i="1"/>
  <c r="K828" i="1" s="1"/>
  <c r="M828" i="1"/>
  <c r="N828" i="1" s="1"/>
  <c r="J829" i="1"/>
  <c r="K829" i="1" s="1"/>
  <c r="M829" i="1"/>
  <c r="N829" i="1" s="1"/>
  <c r="J830" i="1"/>
  <c r="K830" i="1" s="1"/>
  <c r="M830" i="1"/>
  <c r="N830" i="1" s="1"/>
  <c r="J831" i="1"/>
  <c r="K831" i="1" s="1"/>
  <c r="M831" i="1"/>
  <c r="N831" i="1" s="1"/>
  <c r="J832" i="1"/>
  <c r="K832" i="1" s="1"/>
  <c r="M832" i="1"/>
  <c r="N832" i="1" s="1"/>
  <c r="J833" i="1"/>
  <c r="K833" i="1" s="1"/>
  <c r="M833" i="1"/>
  <c r="N833" i="1" s="1"/>
  <c r="J834" i="1"/>
  <c r="K834" i="1" s="1"/>
  <c r="M834" i="1"/>
  <c r="N834" i="1" s="1"/>
  <c r="J835" i="1"/>
  <c r="K835" i="1" s="1"/>
  <c r="M835" i="1"/>
  <c r="N835" i="1" s="1"/>
  <c r="J836" i="1"/>
  <c r="K836" i="1" s="1"/>
  <c r="M836" i="1"/>
  <c r="N836" i="1" s="1"/>
  <c r="J837" i="1"/>
  <c r="K837" i="1" s="1"/>
  <c r="M837" i="1"/>
  <c r="N837" i="1" s="1"/>
  <c r="J838" i="1"/>
  <c r="K838" i="1" s="1"/>
  <c r="M838" i="1"/>
  <c r="N838" i="1" s="1"/>
  <c r="J839" i="1"/>
  <c r="K839" i="1" s="1"/>
  <c r="M839" i="1"/>
  <c r="N839" i="1" s="1"/>
  <c r="J840" i="1"/>
  <c r="K840" i="1" s="1"/>
  <c r="M840" i="1"/>
  <c r="N840" i="1" s="1"/>
  <c r="J841" i="1"/>
  <c r="K841" i="1" s="1"/>
  <c r="M841" i="1"/>
  <c r="N841" i="1" s="1"/>
  <c r="J842" i="1"/>
  <c r="K842" i="1" s="1"/>
  <c r="M842" i="1"/>
  <c r="N842" i="1" s="1"/>
  <c r="J843" i="1"/>
  <c r="K843" i="1" s="1"/>
  <c r="M843" i="1"/>
  <c r="N843" i="1" s="1"/>
  <c r="J844" i="1"/>
  <c r="K844" i="1" s="1"/>
  <c r="M844" i="1"/>
  <c r="N844" i="1" s="1"/>
  <c r="J845" i="1"/>
  <c r="K845" i="1" s="1"/>
  <c r="M845" i="1"/>
  <c r="N845" i="1" s="1"/>
  <c r="J846" i="1"/>
  <c r="K846" i="1" s="1"/>
  <c r="M846" i="1"/>
  <c r="N846" i="1" s="1"/>
  <c r="J847" i="1"/>
  <c r="K847" i="1" s="1"/>
  <c r="M847" i="1"/>
  <c r="N847" i="1" s="1"/>
  <c r="J848" i="1"/>
  <c r="K848" i="1" s="1"/>
  <c r="M848" i="1"/>
  <c r="N848" i="1" s="1"/>
  <c r="J849" i="1"/>
  <c r="K849" i="1" s="1"/>
  <c r="M849" i="1"/>
  <c r="N849" i="1" s="1"/>
  <c r="J850" i="1"/>
  <c r="K850" i="1" s="1"/>
  <c r="M850" i="1"/>
  <c r="N850" i="1" s="1"/>
  <c r="J851" i="1"/>
  <c r="K851" i="1" s="1"/>
  <c r="M851" i="1"/>
  <c r="N851" i="1" s="1"/>
  <c r="J852" i="1"/>
  <c r="K852" i="1" s="1"/>
  <c r="M852" i="1"/>
  <c r="N852" i="1" s="1"/>
  <c r="J853" i="1"/>
  <c r="K853" i="1" s="1"/>
  <c r="M853" i="1"/>
  <c r="N853" i="1" s="1"/>
  <c r="J854" i="1"/>
  <c r="K854" i="1" s="1"/>
  <c r="M854" i="1"/>
  <c r="N854" i="1" s="1"/>
  <c r="J855" i="1"/>
  <c r="K855" i="1" s="1"/>
  <c r="M855" i="1"/>
  <c r="N855" i="1" s="1"/>
  <c r="J856" i="1"/>
  <c r="K856" i="1" s="1"/>
  <c r="M856" i="1"/>
  <c r="N856" i="1" s="1"/>
  <c r="J857" i="1"/>
  <c r="K857" i="1" s="1"/>
  <c r="M857" i="1"/>
  <c r="N857" i="1" s="1"/>
  <c r="J858" i="1"/>
  <c r="K858" i="1" s="1"/>
  <c r="M858" i="1"/>
  <c r="N858" i="1" s="1"/>
  <c r="J859" i="1"/>
  <c r="K859" i="1" s="1"/>
  <c r="M859" i="1"/>
  <c r="N859" i="1" s="1"/>
  <c r="J860" i="1"/>
  <c r="K860" i="1" s="1"/>
  <c r="M860" i="1"/>
  <c r="N860" i="1" s="1"/>
  <c r="J861" i="1"/>
  <c r="K861" i="1" s="1"/>
  <c r="M861" i="1"/>
  <c r="N861" i="1" s="1"/>
  <c r="J862" i="1"/>
  <c r="K862" i="1" s="1"/>
  <c r="M862" i="1"/>
  <c r="N862" i="1" s="1"/>
  <c r="J863" i="1"/>
  <c r="K863" i="1" s="1"/>
  <c r="M863" i="1"/>
  <c r="N863" i="1" s="1"/>
  <c r="J864" i="1"/>
  <c r="K864" i="1" s="1"/>
  <c r="M864" i="1"/>
  <c r="N864" i="1" s="1"/>
  <c r="J865" i="1"/>
  <c r="K865" i="1" s="1"/>
  <c r="M865" i="1"/>
  <c r="N865" i="1" s="1"/>
  <c r="J866" i="1"/>
  <c r="K866" i="1" s="1"/>
  <c r="M866" i="1"/>
  <c r="N866" i="1" s="1"/>
  <c r="J867" i="1"/>
  <c r="K867" i="1" s="1"/>
  <c r="M867" i="1"/>
  <c r="N867" i="1" s="1"/>
  <c r="J868" i="1"/>
  <c r="K868" i="1" s="1"/>
  <c r="M868" i="1"/>
  <c r="N868" i="1" s="1"/>
  <c r="J869" i="1"/>
  <c r="K869" i="1" s="1"/>
  <c r="M869" i="1"/>
  <c r="N869" i="1" s="1"/>
  <c r="J870" i="1"/>
  <c r="K870" i="1" s="1"/>
  <c r="M870" i="1"/>
  <c r="N870" i="1" s="1"/>
  <c r="J871" i="1"/>
  <c r="K871" i="1" s="1"/>
  <c r="M871" i="1"/>
  <c r="N871" i="1" s="1"/>
  <c r="J872" i="1"/>
  <c r="K872" i="1" s="1"/>
  <c r="M872" i="1"/>
  <c r="N872" i="1" s="1"/>
  <c r="J873" i="1"/>
  <c r="K873" i="1" s="1"/>
  <c r="M873" i="1"/>
  <c r="N873" i="1" s="1"/>
  <c r="J874" i="1"/>
  <c r="K874" i="1" s="1"/>
  <c r="M874" i="1"/>
  <c r="N874" i="1" s="1"/>
  <c r="J875" i="1"/>
  <c r="K875" i="1" s="1"/>
  <c r="M875" i="1"/>
  <c r="N875" i="1" s="1"/>
  <c r="J876" i="1"/>
  <c r="K876" i="1" s="1"/>
  <c r="M876" i="1"/>
  <c r="N876" i="1" s="1"/>
  <c r="J877" i="1"/>
  <c r="K877" i="1" s="1"/>
  <c r="M877" i="1"/>
  <c r="N877" i="1" s="1"/>
  <c r="J878" i="1"/>
  <c r="K878" i="1" s="1"/>
  <c r="M878" i="1"/>
  <c r="N878" i="1" s="1"/>
  <c r="J879" i="1"/>
  <c r="K879" i="1" s="1"/>
  <c r="M879" i="1"/>
  <c r="N879" i="1" s="1"/>
  <c r="J880" i="1"/>
  <c r="K880" i="1" s="1"/>
  <c r="M880" i="1"/>
  <c r="N880" i="1" s="1"/>
  <c r="J881" i="1"/>
  <c r="K881" i="1" s="1"/>
  <c r="M881" i="1"/>
  <c r="N881" i="1" s="1"/>
  <c r="J882" i="1"/>
  <c r="K882" i="1" s="1"/>
  <c r="M882" i="1"/>
  <c r="N882" i="1" s="1"/>
  <c r="J883" i="1"/>
  <c r="K883" i="1" s="1"/>
  <c r="M883" i="1"/>
  <c r="N883" i="1" s="1"/>
  <c r="J884" i="1"/>
  <c r="K884" i="1" s="1"/>
  <c r="M884" i="1"/>
  <c r="N884" i="1" s="1"/>
  <c r="J885" i="1"/>
  <c r="K885" i="1" s="1"/>
  <c r="M885" i="1"/>
  <c r="N885" i="1" s="1"/>
  <c r="J886" i="1"/>
  <c r="K886" i="1" s="1"/>
  <c r="M886" i="1"/>
  <c r="N886" i="1" s="1"/>
  <c r="J887" i="1"/>
  <c r="K887" i="1" s="1"/>
  <c r="M887" i="1"/>
  <c r="N887" i="1" s="1"/>
  <c r="J888" i="1"/>
  <c r="K888" i="1" s="1"/>
  <c r="M888" i="1"/>
  <c r="N888" i="1" s="1"/>
  <c r="J889" i="1"/>
  <c r="K889" i="1" s="1"/>
  <c r="M889" i="1"/>
  <c r="N889" i="1" s="1"/>
  <c r="J890" i="1"/>
  <c r="K890" i="1" s="1"/>
  <c r="M890" i="1"/>
  <c r="N890" i="1" s="1"/>
  <c r="J891" i="1"/>
  <c r="K891" i="1" s="1"/>
  <c r="M891" i="1"/>
  <c r="N891" i="1" s="1"/>
  <c r="J892" i="1"/>
  <c r="K892" i="1" s="1"/>
  <c r="M892" i="1"/>
  <c r="N892" i="1" s="1"/>
  <c r="J893" i="1"/>
  <c r="K893" i="1" s="1"/>
  <c r="M893" i="1"/>
  <c r="N893" i="1" s="1"/>
  <c r="J894" i="1"/>
  <c r="K894" i="1" s="1"/>
  <c r="M894" i="1"/>
  <c r="N894" i="1" s="1"/>
  <c r="J895" i="1"/>
  <c r="K895" i="1" s="1"/>
  <c r="M895" i="1"/>
  <c r="N895" i="1" s="1"/>
  <c r="J896" i="1"/>
  <c r="K896" i="1" s="1"/>
  <c r="M896" i="1"/>
  <c r="N896" i="1" s="1"/>
  <c r="J897" i="1"/>
  <c r="K897" i="1" s="1"/>
  <c r="M897" i="1"/>
  <c r="N897" i="1" s="1"/>
  <c r="J898" i="1"/>
  <c r="K898" i="1" s="1"/>
  <c r="M898" i="1"/>
  <c r="N898" i="1" s="1"/>
  <c r="J899" i="1"/>
  <c r="K899" i="1" s="1"/>
  <c r="M899" i="1"/>
  <c r="N899" i="1" s="1"/>
  <c r="J900" i="1"/>
  <c r="K900" i="1" s="1"/>
  <c r="M900" i="1"/>
  <c r="N900" i="1" s="1"/>
  <c r="J901" i="1"/>
  <c r="K901" i="1" s="1"/>
  <c r="M901" i="1"/>
  <c r="N901" i="1" s="1"/>
  <c r="J902" i="1"/>
  <c r="K902" i="1" s="1"/>
  <c r="M902" i="1"/>
  <c r="N902" i="1" s="1"/>
  <c r="J903" i="1"/>
  <c r="K903" i="1" s="1"/>
  <c r="M903" i="1"/>
  <c r="N903" i="1" s="1"/>
  <c r="J904" i="1"/>
  <c r="K904" i="1" s="1"/>
  <c r="M904" i="1"/>
  <c r="N904" i="1" s="1"/>
  <c r="J905" i="1"/>
  <c r="K905" i="1" s="1"/>
  <c r="M905" i="1"/>
  <c r="N905" i="1" s="1"/>
  <c r="J906" i="1"/>
  <c r="K906" i="1" s="1"/>
  <c r="M906" i="1"/>
  <c r="N906" i="1" s="1"/>
  <c r="J907" i="1"/>
  <c r="K907" i="1" s="1"/>
  <c r="M907" i="1"/>
  <c r="N907" i="1" s="1"/>
  <c r="J908" i="1"/>
  <c r="K908" i="1" s="1"/>
  <c r="M908" i="1"/>
  <c r="N908" i="1" s="1"/>
  <c r="J909" i="1"/>
  <c r="K909" i="1" s="1"/>
  <c r="M909" i="1"/>
  <c r="N909" i="1" s="1"/>
  <c r="J910" i="1"/>
  <c r="K910" i="1" s="1"/>
  <c r="M910" i="1"/>
  <c r="N910" i="1" s="1"/>
  <c r="J911" i="1"/>
  <c r="K911" i="1" s="1"/>
  <c r="M911" i="1"/>
  <c r="N911" i="1" s="1"/>
  <c r="J912" i="1"/>
  <c r="K912" i="1" s="1"/>
  <c r="M912" i="1"/>
  <c r="N912" i="1" s="1"/>
  <c r="J913" i="1"/>
  <c r="K913" i="1" s="1"/>
  <c r="M913" i="1"/>
  <c r="N913" i="1" s="1"/>
  <c r="J914" i="1"/>
  <c r="K914" i="1" s="1"/>
  <c r="M914" i="1"/>
  <c r="N914" i="1" s="1"/>
  <c r="J915" i="1"/>
  <c r="K915" i="1" s="1"/>
  <c r="M915" i="1"/>
  <c r="N915" i="1" s="1"/>
  <c r="J916" i="1"/>
  <c r="K916" i="1" s="1"/>
  <c r="M916" i="1"/>
  <c r="N916" i="1" s="1"/>
  <c r="J917" i="1"/>
  <c r="K917" i="1" s="1"/>
  <c r="M917" i="1"/>
  <c r="N917" i="1" s="1"/>
  <c r="J918" i="1"/>
  <c r="K918" i="1" s="1"/>
  <c r="M918" i="1"/>
  <c r="N918" i="1" s="1"/>
  <c r="J919" i="1"/>
  <c r="K919" i="1" s="1"/>
  <c r="M919" i="1"/>
  <c r="N919" i="1" s="1"/>
  <c r="J920" i="1"/>
  <c r="K920" i="1" s="1"/>
  <c r="M920" i="1"/>
  <c r="N920" i="1" s="1"/>
  <c r="J921" i="1"/>
  <c r="K921" i="1" s="1"/>
  <c r="M921" i="1"/>
  <c r="N921" i="1" s="1"/>
  <c r="J922" i="1"/>
  <c r="K922" i="1" s="1"/>
  <c r="M922" i="1"/>
  <c r="N922" i="1" s="1"/>
  <c r="J923" i="1"/>
  <c r="K923" i="1" s="1"/>
  <c r="M923" i="1"/>
  <c r="N923" i="1" s="1"/>
  <c r="J924" i="1"/>
  <c r="K924" i="1" s="1"/>
  <c r="M924" i="1"/>
  <c r="N924" i="1" s="1"/>
  <c r="J925" i="1"/>
  <c r="K925" i="1" s="1"/>
  <c r="M925" i="1"/>
  <c r="N925" i="1" s="1"/>
  <c r="J926" i="1"/>
  <c r="K926" i="1" s="1"/>
  <c r="M926" i="1"/>
  <c r="N926" i="1" s="1"/>
  <c r="J927" i="1"/>
  <c r="K927" i="1" s="1"/>
  <c r="M927" i="1"/>
  <c r="N927" i="1" s="1"/>
  <c r="J928" i="1"/>
  <c r="K928" i="1" s="1"/>
  <c r="M928" i="1"/>
  <c r="N928" i="1" s="1"/>
  <c r="J929" i="1"/>
  <c r="K929" i="1" s="1"/>
  <c r="M929" i="1"/>
  <c r="N929" i="1" s="1"/>
  <c r="J930" i="1"/>
  <c r="K930" i="1" s="1"/>
  <c r="M930" i="1"/>
  <c r="N930" i="1" s="1"/>
  <c r="J931" i="1"/>
  <c r="K931" i="1" s="1"/>
  <c r="M931" i="1"/>
  <c r="N931" i="1" s="1"/>
  <c r="J932" i="1"/>
  <c r="K932" i="1" s="1"/>
  <c r="M932" i="1"/>
  <c r="N932" i="1" s="1"/>
  <c r="J933" i="1"/>
  <c r="K933" i="1" s="1"/>
  <c r="M933" i="1"/>
  <c r="N933" i="1" s="1"/>
  <c r="J934" i="1"/>
  <c r="K934" i="1" s="1"/>
  <c r="M934" i="1"/>
  <c r="N934" i="1" s="1"/>
  <c r="J935" i="1"/>
  <c r="K935" i="1" s="1"/>
  <c r="M935" i="1"/>
  <c r="N935" i="1" s="1"/>
  <c r="J936" i="1"/>
  <c r="K936" i="1" s="1"/>
  <c r="M936" i="1"/>
  <c r="N936" i="1" s="1"/>
  <c r="J937" i="1"/>
  <c r="K937" i="1" s="1"/>
  <c r="M937" i="1"/>
  <c r="N937" i="1" s="1"/>
  <c r="J938" i="1"/>
  <c r="K938" i="1" s="1"/>
  <c r="M938" i="1"/>
  <c r="N938" i="1" s="1"/>
  <c r="J939" i="1"/>
  <c r="K939" i="1" s="1"/>
  <c r="M939" i="1"/>
  <c r="N939" i="1" s="1"/>
  <c r="J940" i="1"/>
  <c r="K940" i="1" s="1"/>
  <c r="M940" i="1"/>
  <c r="N940" i="1" s="1"/>
  <c r="J941" i="1"/>
  <c r="K941" i="1" s="1"/>
  <c r="M941" i="1"/>
  <c r="N941" i="1" s="1"/>
  <c r="J942" i="1"/>
  <c r="K942" i="1" s="1"/>
  <c r="M942" i="1"/>
  <c r="N942" i="1" s="1"/>
  <c r="J943" i="1"/>
  <c r="K943" i="1" s="1"/>
  <c r="M943" i="1"/>
  <c r="N943" i="1" s="1"/>
  <c r="J944" i="1"/>
  <c r="K944" i="1" s="1"/>
  <c r="M944" i="1"/>
  <c r="N944" i="1" s="1"/>
  <c r="J945" i="1"/>
  <c r="K945" i="1" s="1"/>
  <c r="M945" i="1"/>
  <c r="N945" i="1" s="1"/>
  <c r="J946" i="1"/>
  <c r="K946" i="1" s="1"/>
  <c r="M946" i="1"/>
  <c r="N946" i="1" s="1"/>
  <c r="J947" i="1"/>
  <c r="K947" i="1" s="1"/>
  <c r="M947" i="1"/>
  <c r="N947" i="1" s="1"/>
  <c r="J948" i="1"/>
  <c r="K948" i="1" s="1"/>
  <c r="M948" i="1"/>
  <c r="N948" i="1" s="1"/>
  <c r="J949" i="1"/>
  <c r="K949" i="1" s="1"/>
  <c r="M949" i="1"/>
  <c r="N949" i="1" s="1"/>
  <c r="J950" i="1"/>
  <c r="K950" i="1" s="1"/>
  <c r="M950" i="1"/>
  <c r="N950" i="1" s="1"/>
  <c r="J951" i="1"/>
  <c r="K951" i="1" s="1"/>
  <c r="M951" i="1"/>
  <c r="N951" i="1" s="1"/>
  <c r="J952" i="1"/>
  <c r="K952" i="1" s="1"/>
  <c r="M952" i="1"/>
  <c r="N952" i="1" s="1"/>
  <c r="J953" i="1"/>
  <c r="K953" i="1" s="1"/>
  <c r="M953" i="1"/>
  <c r="N953" i="1" s="1"/>
  <c r="J954" i="1"/>
  <c r="K954" i="1" s="1"/>
  <c r="M954" i="1"/>
  <c r="N954" i="1" s="1"/>
  <c r="J955" i="1"/>
  <c r="K955" i="1" s="1"/>
  <c r="M955" i="1"/>
  <c r="N955" i="1" s="1"/>
  <c r="J956" i="1"/>
  <c r="K956" i="1" s="1"/>
  <c r="M956" i="1"/>
  <c r="N956" i="1" s="1"/>
  <c r="J957" i="1"/>
  <c r="K957" i="1" s="1"/>
  <c r="M957" i="1"/>
  <c r="N957" i="1" s="1"/>
  <c r="J958" i="1"/>
  <c r="K958" i="1" s="1"/>
  <c r="M958" i="1"/>
  <c r="N958" i="1" s="1"/>
  <c r="J959" i="1"/>
  <c r="K959" i="1" s="1"/>
  <c r="M959" i="1"/>
  <c r="N959" i="1" s="1"/>
  <c r="J960" i="1"/>
  <c r="K960" i="1" s="1"/>
  <c r="M960" i="1"/>
  <c r="N960" i="1" s="1"/>
  <c r="J961" i="1"/>
  <c r="K961" i="1" s="1"/>
  <c r="M961" i="1"/>
  <c r="N961" i="1" s="1"/>
  <c r="J962" i="1"/>
  <c r="K962" i="1" s="1"/>
  <c r="M962" i="1"/>
  <c r="N962" i="1" s="1"/>
  <c r="J963" i="1"/>
  <c r="K963" i="1" s="1"/>
  <c r="M963" i="1"/>
  <c r="N963" i="1" s="1"/>
  <c r="J964" i="1"/>
  <c r="K964" i="1" s="1"/>
  <c r="M964" i="1"/>
  <c r="N964" i="1" s="1"/>
  <c r="J965" i="1"/>
  <c r="K965" i="1" s="1"/>
  <c r="M965" i="1"/>
  <c r="N965" i="1" s="1"/>
  <c r="J966" i="1"/>
  <c r="K966" i="1" s="1"/>
  <c r="M966" i="1"/>
  <c r="N966" i="1" s="1"/>
  <c r="J967" i="1"/>
  <c r="K967" i="1" s="1"/>
  <c r="M967" i="1"/>
  <c r="N967" i="1" s="1"/>
  <c r="J968" i="1"/>
  <c r="K968" i="1" s="1"/>
  <c r="M968" i="1"/>
  <c r="N968" i="1" s="1"/>
  <c r="J969" i="1"/>
  <c r="K969" i="1" s="1"/>
  <c r="M969" i="1"/>
  <c r="N969" i="1" s="1"/>
  <c r="J970" i="1"/>
  <c r="K970" i="1" s="1"/>
  <c r="M970" i="1"/>
  <c r="N970" i="1" s="1"/>
  <c r="J971" i="1"/>
  <c r="K971" i="1" s="1"/>
  <c r="M971" i="1"/>
  <c r="N971" i="1" s="1"/>
  <c r="J972" i="1"/>
  <c r="K972" i="1" s="1"/>
  <c r="M972" i="1"/>
  <c r="N972" i="1" s="1"/>
  <c r="J973" i="1"/>
  <c r="K973" i="1" s="1"/>
  <c r="M973" i="1"/>
  <c r="N973" i="1" s="1"/>
  <c r="J974" i="1"/>
  <c r="K974" i="1" s="1"/>
  <c r="M974" i="1"/>
  <c r="N974" i="1" s="1"/>
  <c r="J975" i="1"/>
  <c r="K975" i="1" s="1"/>
  <c r="M975" i="1"/>
  <c r="N975" i="1" s="1"/>
  <c r="J976" i="1"/>
  <c r="K976" i="1" s="1"/>
  <c r="M976" i="1"/>
  <c r="N976" i="1" s="1"/>
  <c r="J977" i="1"/>
  <c r="K977" i="1" s="1"/>
  <c r="M977" i="1"/>
  <c r="N977" i="1" s="1"/>
  <c r="J978" i="1"/>
  <c r="K978" i="1" s="1"/>
  <c r="M978" i="1"/>
  <c r="N978" i="1" s="1"/>
  <c r="J979" i="1"/>
  <c r="K979" i="1" s="1"/>
  <c r="M979" i="1"/>
  <c r="N979" i="1" s="1"/>
  <c r="J980" i="1"/>
  <c r="K980" i="1" s="1"/>
  <c r="M980" i="1"/>
  <c r="N980" i="1" s="1"/>
  <c r="J981" i="1"/>
  <c r="K981" i="1" s="1"/>
  <c r="M981" i="1"/>
  <c r="N981" i="1" s="1"/>
  <c r="J982" i="1"/>
  <c r="K982" i="1" s="1"/>
  <c r="M982" i="1"/>
  <c r="N982" i="1" s="1"/>
  <c r="J983" i="1"/>
  <c r="K983" i="1" s="1"/>
  <c r="M983" i="1"/>
  <c r="N983" i="1" s="1"/>
  <c r="J984" i="1"/>
  <c r="K984" i="1" s="1"/>
  <c r="M984" i="1"/>
  <c r="N984" i="1" s="1"/>
  <c r="J985" i="1"/>
  <c r="K985" i="1" s="1"/>
  <c r="M985" i="1"/>
  <c r="N985" i="1" s="1"/>
  <c r="J986" i="1"/>
  <c r="K986" i="1" s="1"/>
  <c r="M986" i="1"/>
  <c r="N986" i="1" s="1"/>
  <c r="J987" i="1"/>
  <c r="K987" i="1" s="1"/>
  <c r="M987" i="1"/>
  <c r="N987" i="1" s="1"/>
  <c r="J988" i="1"/>
  <c r="K988" i="1" s="1"/>
  <c r="M988" i="1"/>
  <c r="N988" i="1" s="1"/>
  <c r="J989" i="1"/>
  <c r="K989" i="1" s="1"/>
  <c r="M989" i="1"/>
  <c r="N989" i="1" s="1"/>
  <c r="J990" i="1"/>
  <c r="K990" i="1" s="1"/>
  <c r="M990" i="1"/>
  <c r="N990" i="1" s="1"/>
  <c r="J991" i="1"/>
  <c r="K991" i="1" s="1"/>
  <c r="M991" i="1"/>
  <c r="N991" i="1" s="1"/>
  <c r="J992" i="1"/>
  <c r="K992" i="1" s="1"/>
  <c r="M992" i="1"/>
  <c r="N992" i="1" s="1"/>
  <c r="J993" i="1"/>
  <c r="K993" i="1" s="1"/>
  <c r="M993" i="1"/>
  <c r="N993" i="1" s="1"/>
  <c r="J994" i="1"/>
  <c r="K994" i="1" s="1"/>
  <c r="M994" i="1"/>
  <c r="N994" i="1" s="1"/>
  <c r="J995" i="1"/>
  <c r="K995" i="1" s="1"/>
  <c r="M995" i="1"/>
  <c r="N995" i="1" s="1"/>
  <c r="J996" i="1"/>
  <c r="K996" i="1" s="1"/>
  <c r="M996" i="1"/>
  <c r="N996" i="1" s="1"/>
  <c r="J997" i="1"/>
  <c r="K997" i="1" s="1"/>
  <c r="M997" i="1"/>
  <c r="N997" i="1" s="1"/>
  <c r="J998" i="1"/>
  <c r="K998" i="1" s="1"/>
  <c r="M998" i="1"/>
  <c r="N998" i="1" s="1"/>
  <c r="J999" i="1"/>
  <c r="K999" i="1" s="1"/>
  <c r="M999" i="1"/>
  <c r="N999" i="1" s="1"/>
  <c r="J1000" i="1"/>
  <c r="K1000" i="1" s="1"/>
  <c r="M1000" i="1"/>
  <c r="N1000" i="1" s="1"/>
  <c r="J1001" i="1"/>
  <c r="K1001" i="1" s="1"/>
  <c r="M1001" i="1"/>
  <c r="N1001" i="1" s="1"/>
  <c r="J1002" i="1"/>
  <c r="K1002" i="1" s="1"/>
  <c r="M1002" i="1"/>
  <c r="N1002" i="1" s="1"/>
  <c r="J1003" i="1"/>
  <c r="K1003" i="1" s="1"/>
  <c r="M1003" i="1"/>
  <c r="N1003" i="1" s="1"/>
  <c r="J1004" i="1"/>
  <c r="K1004" i="1" s="1"/>
  <c r="M1004" i="1"/>
  <c r="N1004" i="1" s="1"/>
  <c r="J1005" i="1"/>
  <c r="K1005" i="1" s="1"/>
  <c r="M1005" i="1"/>
  <c r="N1005" i="1" s="1"/>
  <c r="J1006" i="1"/>
  <c r="K1006" i="1" s="1"/>
  <c r="M1006" i="1"/>
  <c r="N1006" i="1" s="1"/>
  <c r="J1007" i="1"/>
  <c r="K1007" i="1" s="1"/>
  <c r="M1007" i="1"/>
  <c r="N1007" i="1" s="1"/>
  <c r="J1008" i="1"/>
  <c r="K1008" i="1" s="1"/>
  <c r="M1008" i="1"/>
  <c r="N1008" i="1" s="1"/>
  <c r="J1009" i="1"/>
  <c r="K1009" i="1" s="1"/>
  <c r="M1009" i="1"/>
  <c r="N1009" i="1" s="1"/>
  <c r="J1010" i="1"/>
  <c r="K1010" i="1" s="1"/>
  <c r="M1010" i="1"/>
  <c r="N1010" i="1" s="1"/>
  <c r="J1011" i="1"/>
  <c r="K1011" i="1" s="1"/>
  <c r="M1011" i="1"/>
  <c r="N1011" i="1" s="1"/>
  <c r="J1012" i="1"/>
  <c r="K1012" i="1" s="1"/>
  <c r="M1012" i="1"/>
  <c r="N1012" i="1" s="1"/>
  <c r="J1013" i="1"/>
  <c r="K1013" i="1" s="1"/>
  <c r="M1013" i="1"/>
  <c r="N1013" i="1" s="1"/>
  <c r="J1014" i="1"/>
  <c r="K1014" i="1" s="1"/>
  <c r="M1014" i="1"/>
  <c r="N1014" i="1" s="1"/>
  <c r="J1015" i="1"/>
  <c r="K1015" i="1" s="1"/>
  <c r="M1015" i="1"/>
  <c r="N1015" i="1" s="1"/>
  <c r="J1016" i="1"/>
  <c r="K1016" i="1" s="1"/>
  <c r="M1016" i="1"/>
  <c r="N1016" i="1" s="1"/>
  <c r="J1017" i="1"/>
  <c r="K1017" i="1" s="1"/>
  <c r="M1017" i="1"/>
  <c r="N1017" i="1" s="1"/>
  <c r="J1018" i="1"/>
  <c r="K1018" i="1" s="1"/>
  <c r="M1018" i="1"/>
  <c r="N1018" i="1" s="1"/>
  <c r="J1019" i="1"/>
  <c r="K1019" i="1" s="1"/>
  <c r="M1019" i="1"/>
  <c r="N1019" i="1" s="1"/>
  <c r="J1020" i="1"/>
  <c r="K1020" i="1" s="1"/>
  <c r="M1020" i="1"/>
  <c r="N1020" i="1" s="1"/>
  <c r="J1021" i="1"/>
  <c r="K1021" i="1" s="1"/>
  <c r="M1021" i="1"/>
  <c r="N1021" i="1" s="1"/>
  <c r="J1022" i="1"/>
  <c r="K1022" i="1" s="1"/>
  <c r="M1022" i="1"/>
  <c r="N1022" i="1" s="1"/>
  <c r="J1023" i="1"/>
  <c r="K1023" i="1" s="1"/>
  <c r="M1023" i="1"/>
  <c r="N1023" i="1" s="1"/>
  <c r="J1024" i="1"/>
  <c r="K1024" i="1" s="1"/>
  <c r="M1024" i="1"/>
  <c r="N1024" i="1" s="1"/>
  <c r="J1025" i="1"/>
  <c r="K1025" i="1" s="1"/>
  <c r="M1025" i="1"/>
  <c r="N1025" i="1" s="1"/>
  <c r="J1026" i="1"/>
  <c r="K1026" i="1" s="1"/>
  <c r="M1026" i="1"/>
  <c r="N1026" i="1" s="1"/>
  <c r="J1027" i="1"/>
  <c r="K1027" i="1" s="1"/>
  <c r="M1027" i="1"/>
  <c r="N1027" i="1" s="1"/>
  <c r="J1028" i="1"/>
  <c r="K1028" i="1" s="1"/>
  <c r="M1028" i="1"/>
  <c r="N1028" i="1" s="1"/>
  <c r="J1029" i="1"/>
  <c r="K1029" i="1" s="1"/>
  <c r="M1029" i="1"/>
  <c r="N1029" i="1" s="1"/>
  <c r="J1030" i="1"/>
  <c r="K1030" i="1" s="1"/>
  <c r="M1030" i="1"/>
  <c r="N1030" i="1" s="1"/>
  <c r="J1031" i="1"/>
  <c r="K1031" i="1" s="1"/>
  <c r="M1031" i="1"/>
  <c r="N1031" i="1" s="1"/>
  <c r="J1032" i="1"/>
  <c r="K1032" i="1" s="1"/>
  <c r="M1032" i="1"/>
  <c r="N1032" i="1" s="1"/>
  <c r="J1033" i="1"/>
  <c r="K1033" i="1" s="1"/>
  <c r="M1033" i="1"/>
  <c r="N1033" i="1" s="1"/>
  <c r="J1034" i="1"/>
  <c r="K1034" i="1" s="1"/>
  <c r="M1034" i="1"/>
  <c r="N1034" i="1" s="1"/>
  <c r="J1035" i="1"/>
  <c r="K1035" i="1" s="1"/>
  <c r="M1035" i="1"/>
  <c r="N1035" i="1" s="1"/>
  <c r="J1036" i="1"/>
  <c r="K1036" i="1" s="1"/>
  <c r="M1036" i="1"/>
  <c r="N1036" i="1" s="1"/>
  <c r="J1037" i="1"/>
  <c r="K1037" i="1" s="1"/>
  <c r="M1037" i="1"/>
  <c r="N1037" i="1" s="1"/>
  <c r="J1038" i="1"/>
  <c r="K1038" i="1" s="1"/>
  <c r="M1038" i="1"/>
  <c r="N1038" i="1" s="1"/>
  <c r="J1039" i="1"/>
  <c r="K1039" i="1" s="1"/>
  <c r="M1039" i="1"/>
  <c r="N1039" i="1" s="1"/>
  <c r="J1040" i="1"/>
  <c r="K1040" i="1" s="1"/>
  <c r="M1040" i="1"/>
  <c r="N1040" i="1" s="1"/>
  <c r="J1041" i="1"/>
  <c r="K1041" i="1" s="1"/>
  <c r="M1041" i="1"/>
  <c r="N1041" i="1" s="1"/>
  <c r="J1042" i="1"/>
  <c r="K1042" i="1" s="1"/>
  <c r="M1042" i="1"/>
  <c r="N1042" i="1" s="1"/>
  <c r="J1043" i="1"/>
  <c r="K1043" i="1" s="1"/>
  <c r="M1043" i="1"/>
  <c r="N1043" i="1" s="1"/>
  <c r="J1044" i="1"/>
  <c r="K1044" i="1" s="1"/>
  <c r="M1044" i="1"/>
  <c r="N1044" i="1" s="1"/>
  <c r="J1045" i="1"/>
  <c r="K1045" i="1" s="1"/>
  <c r="M1045" i="1"/>
  <c r="N1045" i="1" s="1"/>
  <c r="J1046" i="1"/>
  <c r="K1046" i="1" s="1"/>
  <c r="M1046" i="1"/>
  <c r="N1046" i="1" s="1"/>
  <c r="J1047" i="1"/>
  <c r="K1047" i="1" s="1"/>
  <c r="M1047" i="1"/>
  <c r="N1047" i="1" s="1"/>
  <c r="J1048" i="1"/>
  <c r="K1048" i="1" s="1"/>
  <c r="M1048" i="1"/>
  <c r="N1048" i="1" s="1"/>
  <c r="J1049" i="1"/>
  <c r="K1049" i="1" s="1"/>
  <c r="M1049" i="1"/>
  <c r="N1049" i="1" s="1"/>
  <c r="J1050" i="1"/>
  <c r="K1050" i="1" s="1"/>
  <c r="M1050" i="1"/>
  <c r="N1050" i="1" s="1"/>
  <c r="J1051" i="1"/>
  <c r="K1051" i="1" s="1"/>
  <c r="M1051" i="1"/>
  <c r="N1051" i="1" s="1"/>
  <c r="J1052" i="1"/>
  <c r="K1052" i="1" s="1"/>
  <c r="M1052" i="1"/>
  <c r="N1052" i="1" s="1"/>
  <c r="J1053" i="1"/>
  <c r="K1053" i="1" s="1"/>
  <c r="M1053" i="1"/>
  <c r="N1053" i="1" s="1"/>
  <c r="J1054" i="1"/>
  <c r="K1054" i="1" s="1"/>
  <c r="M1054" i="1"/>
  <c r="N1054" i="1" s="1"/>
  <c r="J1055" i="1"/>
  <c r="K1055" i="1" s="1"/>
  <c r="M1055" i="1"/>
  <c r="N1055" i="1" s="1"/>
  <c r="J1056" i="1"/>
  <c r="K1056" i="1" s="1"/>
  <c r="M1056" i="1"/>
  <c r="N1056" i="1" s="1"/>
  <c r="J1057" i="1"/>
  <c r="K1057" i="1" s="1"/>
  <c r="M1057" i="1"/>
  <c r="N1057" i="1" s="1"/>
  <c r="J1058" i="1"/>
  <c r="K1058" i="1" s="1"/>
  <c r="M1058" i="1"/>
  <c r="N1058" i="1" s="1"/>
  <c r="J1059" i="1"/>
  <c r="K1059" i="1" s="1"/>
  <c r="M1059" i="1"/>
  <c r="N1059" i="1" s="1"/>
  <c r="J1060" i="1"/>
  <c r="K1060" i="1" s="1"/>
  <c r="M1060" i="1"/>
  <c r="N1060" i="1" s="1"/>
  <c r="J1061" i="1"/>
  <c r="K1061" i="1" s="1"/>
  <c r="M1061" i="1"/>
  <c r="N1061" i="1" s="1"/>
  <c r="J1062" i="1"/>
  <c r="K1062" i="1" s="1"/>
  <c r="M1062" i="1"/>
  <c r="N1062" i="1" s="1"/>
  <c r="J1063" i="1"/>
  <c r="K1063" i="1" s="1"/>
  <c r="M1063" i="1"/>
  <c r="N1063" i="1" s="1"/>
  <c r="J1064" i="1"/>
  <c r="K1064" i="1" s="1"/>
  <c r="M1064" i="1"/>
  <c r="N1064" i="1" s="1"/>
  <c r="J1065" i="1"/>
  <c r="K1065" i="1" s="1"/>
  <c r="M1065" i="1"/>
  <c r="N1065" i="1" s="1"/>
  <c r="J1066" i="1"/>
  <c r="K1066" i="1" s="1"/>
  <c r="M1066" i="1"/>
  <c r="N1066" i="1" s="1"/>
  <c r="J1067" i="1"/>
  <c r="K1067" i="1" s="1"/>
  <c r="M1067" i="1"/>
  <c r="N1067" i="1" s="1"/>
  <c r="J1068" i="1"/>
  <c r="K1068" i="1" s="1"/>
  <c r="M1068" i="1"/>
  <c r="N1068" i="1" s="1"/>
  <c r="J1069" i="1"/>
  <c r="K1069" i="1" s="1"/>
  <c r="M1069" i="1"/>
  <c r="N1069" i="1" s="1"/>
  <c r="J1070" i="1"/>
  <c r="K1070" i="1" s="1"/>
  <c r="M1070" i="1"/>
  <c r="N1070" i="1" s="1"/>
  <c r="J1071" i="1"/>
  <c r="K1071" i="1" s="1"/>
  <c r="M1071" i="1"/>
  <c r="N1071" i="1" s="1"/>
  <c r="J1072" i="1"/>
  <c r="K1072" i="1" s="1"/>
  <c r="M1072" i="1"/>
  <c r="N1072" i="1" s="1"/>
  <c r="J1073" i="1"/>
  <c r="K1073" i="1" s="1"/>
  <c r="M1073" i="1"/>
  <c r="N1073" i="1" s="1"/>
  <c r="J1074" i="1"/>
  <c r="K1074" i="1" s="1"/>
  <c r="M1074" i="1"/>
  <c r="N1074" i="1" s="1"/>
  <c r="J1075" i="1"/>
  <c r="K1075" i="1" s="1"/>
  <c r="M1075" i="1"/>
  <c r="N1075" i="1" s="1"/>
  <c r="J1076" i="1"/>
  <c r="K1076" i="1" s="1"/>
  <c r="M1076" i="1"/>
  <c r="N1076" i="1" s="1"/>
  <c r="J1077" i="1"/>
  <c r="K1077" i="1" s="1"/>
  <c r="M1077" i="1"/>
  <c r="N1077" i="1" s="1"/>
  <c r="J1078" i="1"/>
  <c r="K1078" i="1" s="1"/>
  <c r="M1078" i="1"/>
  <c r="N1078" i="1" s="1"/>
  <c r="J1079" i="1"/>
  <c r="K1079" i="1" s="1"/>
  <c r="M1079" i="1"/>
  <c r="N1079" i="1" s="1"/>
  <c r="J1080" i="1"/>
  <c r="K1080" i="1" s="1"/>
  <c r="M1080" i="1"/>
  <c r="N1080" i="1" s="1"/>
  <c r="J1081" i="1"/>
  <c r="K1081" i="1" s="1"/>
  <c r="M1081" i="1"/>
  <c r="N1081" i="1" s="1"/>
  <c r="J1082" i="1"/>
  <c r="K1082" i="1" s="1"/>
  <c r="M1082" i="1"/>
  <c r="N1082" i="1" s="1"/>
  <c r="J1083" i="1"/>
  <c r="K1083" i="1" s="1"/>
  <c r="M1083" i="1"/>
  <c r="N1083" i="1" s="1"/>
  <c r="J1084" i="1"/>
  <c r="K1084" i="1" s="1"/>
  <c r="M1084" i="1"/>
  <c r="N1084" i="1" s="1"/>
  <c r="J1085" i="1"/>
  <c r="K1085" i="1" s="1"/>
  <c r="M1085" i="1"/>
  <c r="N1085" i="1" s="1"/>
  <c r="J1086" i="1"/>
  <c r="K1086" i="1" s="1"/>
  <c r="M1086" i="1"/>
  <c r="N1086" i="1" s="1"/>
  <c r="J1087" i="1"/>
  <c r="K1087" i="1" s="1"/>
  <c r="M1087" i="1"/>
  <c r="N1087" i="1" s="1"/>
  <c r="J1088" i="1"/>
  <c r="K1088" i="1" s="1"/>
  <c r="M1088" i="1"/>
  <c r="N1088" i="1" s="1"/>
  <c r="J1089" i="1"/>
  <c r="K1089" i="1" s="1"/>
  <c r="M1089" i="1"/>
  <c r="N1089" i="1" s="1"/>
  <c r="J1090" i="1"/>
  <c r="K1090" i="1" s="1"/>
  <c r="M1090" i="1"/>
  <c r="N1090" i="1" s="1"/>
  <c r="J1091" i="1"/>
  <c r="K1091" i="1" s="1"/>
  <c r="M1091" i="1"/>
  <c r="N1091" i="1" s="1"/>
  <c r="J1092" i="1"/>
  <c r="K1092" i="1" s="1"/>
  <c r="M1092" i="1"/>
  <c r="N1092" i="1" s="1"/>
  <c r="J1093" i="1"/>
  <c r="K1093" i="1" s="1"/>
  <c r="M1093" i="1"/>
  <c r="N1093" i="1" s="1"/>
  <c r="J1094" i="1"/>
  <c r="K1094" i="1" s="1"/>
  <c r="M1094" i="1"/>
  <c r="N1094" i="1" s="1"/>
  <c r="J1095" i="1"/>
  <c r="K1095" i="1" s="1"/>
  <c r="M1095" i="1"/>
  <c r="N1095" i="1" s="1"/>
  <c r="J1096" i="1"/>
  <c r="K1096" i="1" s="1"/>
  <c r="M1096" i="1"/>
  <c r="N1096" i="1" s="1"/>
  <c r="J1097" i="1"/>
  <c r="K1097" i="1" s="1"/>
  <c r="M1097" i="1"/>
  <c r="N1097" i="1" s="1"/>
  <c r="J1098" i="1"/>
  <c r="K1098" i="1" s="1"/>
  <c r="M1098" i="1"/>
  <c r="N1098" i="1" s="1"/>
  <c r="J1099" i="1"/>
  <c r="K1099" i="1" s="1"/>
  <c r="M1099" i="1"/>
  <c r="N1099" i="1" s="1"/>
  <c r="J1100" i="1"/>
  <c r="K1100" i="1" s="1"/>
  <c r="M1100" i="1"/>
  <c r="N1100" i="1" s="1"/>
  <c r="J1101" i="1"/>
  <c r="K1101" i="1" s="1"/>
  <c r="M1101" i="1"/>
  <c r="N1101" i="1" s="1"/>
  <c r="J1102" i="1"/>
  <c r="K1102" i="1" s="1"/>
  <c r="M1102" i="1"/>
  <c r="N1102" i="1" s="1"/>
  <c r="J1103" i="1"/>
  <c r="K1103" i="1" s="1"/>
  <c r="M1103" i="1"/>
  <c r="N1103" i="1" s="1"/>
  <c r="J1104" i="1"/>
  <c r="K1104" i="1" s="1"/>
  <c r="M1104" i="1"/>
  <c r="N1104" i="1" s="1"/>
  <c r="J1105" i="1"/>
  <c r="K1105" i="1" s="1"/>
  <c r="M1105" i="1"/>
  <c r="N1105" i="1" s="1"/>
  <c r="J1106" i="1"/>
  <c r="K1106" i="1" s="1"/>
  <c r="M1106" i="1"/>
  <c r="N1106" i="1" s="1"/>
  <c r="J1107" i="1"/>
  <c r="K1107" i="1" s="1"/>
  <c r="M1107" i="1"/>
  <c r="N1107" i="1" s="1"/>
  <c r="J1108" i="1"/>
  <c r="K1108" i="1" s="1"/>
  <c r="M1108" i="1"/>
  <c r="N1108" i="1" s="1"/>
  <c r="J1109" i="1"/>
  <c r="K1109" i="1" s="1"/>
  <c r="M1109" i="1"/>
  <c r="N1109" i="1" s="1"/>
  <c r="J1110" i="1"/>
  <c r="K1110" i="1" s="1"/>
  <c r="M1110" i="1"/>
  <c r="N1110" i="1" s="1"/>
  <c r="J1111" i="1"/>
  <c r="K1111" i="1" s="1"/>
  <c r="M1111" i="1"/>
  <c r="N1111" i="1" s="1"/>
  <c r="J1112" i="1"/>
  <c r="K1112" i="1" s="1"/>
  <c r="M1112" i="1"/>
  <c r="N1112" i="1" s="1"/>
  <c r="J1113" i="1"/>
  <c r="K1113" i="1" s="1"/>
  <c r="M1113" i="1"/>
  <c r="N1113" i="1" s="1"/>
  <c r="J1114" i="1"/>
  <c r="K1114" i="1" s="1"/>
  <c r="M1114" i="1"/>
  <c r="N1114" i="1" s="1"/>
  <c r="J1115" i="1"/>
  <c r="K1115" i="1" s="1"/>
  <c r="M1115" i="1"/>
  <c r="N1115" i="1" s="1"/>
  <c r="J1116" i="1"/>
  <c r="K1116" i="1" s="1"/>
  <c r="M1116" i="1"/>
  <c r="N1116" i="1" s="1"/>
  <c r="J1117" i="1"/>
  <c r="K1117" i="1" s="1"/>
  <c r="M1117" i="1"/>
  <c r="N1117" i="1" s="1"/>
  <c r="J1118" i="1"/>
  <c r="K1118" i="1" s="1"/>
  <c r="M1118" i="1"/>
  <c r="N1118" i="1" s="1"/>
  <c r="J1119" i="1"/>
  <c r="K1119" i="1" s="1"/>
  <c r="M1119" i="1"/>
  <c r="N1119" i="1" s="1"/>
  <c r="J1120" i="1"/>
  <c r="K1120" i="1" s="1"/>
  <c r="M1120" i="1"/>
  <c r="N1120" i="1" s="1"/>
  <c r="J1121" i="1"/>
  <c r="K1121" i="1" s="1"/>
  <c r="M1121" i="1"/>
  <c r="N1121" i="1" s="1"/>
  <c r="J1122" i="1"/>
  <c r="K1122" i="1" s="1"/>
  <c r="M1122" i="1"/>
  <c r="N1122" i="1" s="1"/>
  <c r="J1123" i="1"/>
  <c r="K1123" i="1" s="1"/>
  <c r="M1123" i="1"/>
  <c r="N1123" i="1" s="1"/>
  <c r="J1124" i="1"/>
  <c r="K1124" i="1" s="1"/>
  <c r="M1124" i="1"/>
  <c r="N1124" i="1" s="1"/>
  <c r="J1125" i="1"/>
  <c r="K1125" i="1" s="1"/>
  <c r="M1125" i="1"/>
  <c r="N1125" i="1" s="1"/>
  <c r="J1126" i="1"/>
  <c r="K1126" i="1" s="1"/>
  <c r="M1126" i="1"/>
  <c r="N1126" i="1" s="1"/>
  <c r="J1127" i="1"/>
  <c r="K1127" i="1" s="1"/>
  <c r="M1127" i="1"/>
  <c r="N1127" i="1" s="1"/>
  <c r="J1128" i="1"/>
  <c r="K1128" i="1" s="1"/>
  <c r="M1128" i="1"/>
  <c r="N1128" i="1" s="1"/>
  <c r="J1129" i="1"/>
  <c r="K1129" i="1" s="1"/>
  <c r="M1129" i="1"/>
  <c r="N1129" i="1" s="1"/>
  <c r="J1130" i="1"/>
  <c r="K1130" i="1" s="1"/>
  <c r="M1130" i="1"/>
  <c r="N1130" i="1" s="1"/>
  <c r="J1131" i="1"/>
  <c r="K1131" i="1" s="1"/>
  <c r="M1131" i="1"/>
  <c r="N1131" i="1" s="1"/>
  <c r="J1132" i="1"/>
  <c r="K1132" i="1" s="1"/>
  <c r="M1132" i="1"/>
  <c r="N1132" i="1" s="1"/>
  <c r="J1133" i="1"/>
  <c r="K1133" i="1" s="1"/>
  <c r="M1133" i="1"/>
  <c r="N1133" i="1" s="1"/>
  <c r="J1134" i="1"/>
  <c r="K1134" i="1" s="1"/>
  <c r="M1134" i="1"/>
  <c r="N1134" i="1" s="1"/>
  <c r="J1135" i="1"/>
  <c r="K1135" i="1" s="1"/>
  <c r="M1135" i="1"/>
  <c r="N1135" i="1" s="1"/>
  <c r="J1136" i="1"/>
  <c r="K1136" i="1" s="1"/>
  <c r="M1136" i="1"/>
  <c r="N1136" i="1" s="1"/>
  <c r="J1137" i="1"/>
  <c r="K1137" i="1" s="1"/>
  <c r="M1137" i="1"/>
  <c r="N1137" i="1" s="1"/>
  <c r="J1138" i="1"/>
  <c r="K1138" i="1" s="1"/>
  <c r="M1138" i="1"/>
  <c r="N1138" i="1" s="1"/>
  <c r="J1139" i="1"/>
  <c r="K1139" i="1" s="1"/>
  <c r="M1139" i="1"/>
  <c r="N1139" i="1" s="1"/>
  <c r="J1140" i="1"/>
  <c r="K1140" i="1" s="1"/>
  <c r="M1140" i="1"/>
  <c r="N1140" i="1" s="1"/>
  <c r="J1141" i="1"/>
  <c r="K1141" i="1" s="1"/>
  <c r="M1141" i="1"/>
  <c r="N1141" i="1" s="1"/>
  <c r="J1142" i="1"/>
  <c r="K1142" i="1" s="1"/>
  <c r="M1142" i="1"/>
  <c r="N1142" i="1" s="1"/>
  <c r="J1143" i="1"/>
  <c r="K1143" i="1" s="1"/>
  <c r="M1143" i="1"/>
  <c r="N1143" i="1" s="1"/>
  <c r="J1144" i="1"/>
  <c r="K1144" i="1" s="1"/>
  <c r="M1144" i="1"/>
  <c r="N1144" i="1" s="1"/>
  <c r="J1145" i="1"/>
  <c r="K1145" i="1" s="1"/>
  <c r="M1145" i="1"/>
  <c r="N1145" i="1" s="1"/>
  <c r="J1146" i="1"/>
  <c r="K1146" i="1" s="1"/>
  <c r="M1146" i="1"/>
  <c r="N1146" i="1" s="1"/>
  <c r="J1147" i="1"/>
  <c r="K1147" i="1" s="1"/>
  <c r="M1147" i="1"/>
  <c r="N1147" i="1" s="1"/>
  <c r="J1148" i="1"/>
  <c r="K1148" i="1" s="1"/>
  <c r="M1148" i="1"/>
  <c r="N1148" i="1" s="1"/>
  <c r="J1149" i="1"/>
  <c r="K1149" i="1" s="1"/>
  <c r="M1149" i="1"/>
  <c r="N1149" i="1" s="1"/>
  <c r="J1150" i="1"/>
  <c r="K1150" i="1" s="1"/>
  <c r="M1150" i="1"/>
  <c r="N1150" i="1" s="1"/>
  <c r="J1151" i="1"/>
  <c r="K1151" i="1" s="1"/>
  <c r="M1151" i="1"/>
  <c r="N1151" i="1" s="1"/>
  <c r="J1152" i="1"/>
  <c r="K1152" i="1" s="1"/>
  <c r="M1152" i="1"/>
  <c r="N1152" i="1" s="1"/>
  <c r="J1153" i="1"/>
  <c r="K1153" i="1" s="1"/>
  <c r="M1153" i="1"/>
  <c r="N1153" i="1" s="1"/>
  <c r="J1154" i="1"/>
  <c r="K1154" i="1" s="1"/>
  <c r="M1154" i="1"/>
  <c r="N1154" i="1" s="1"/>
  <c r="J1155" i="1"/>
  <c r="K1155" i="1" s="1"/>
  <c r="M1155" i="1"/>
  <c r="N1155" i="1" s="1"/>
  <c r="J1156" i="1"/>
  <c r="K1156" i="1" s="1"/>
  <c r="M1156" i="1"/>
  <c r="N1156" i="1" s="1"/>
  <c r="J1157" i="1"/>
  <c r="K1157" i="1" s="1"/>
  <c r="M1157" i="1"/>
  <c r="N1157" i="1" s="1"/>
  <c r="J1158" i="1"/>
  <c r="K1158" i="1" s="1"/>
  <c r="M1158" i="1"/>
  <c r="N1158" i="1" s="1"/>
  <c r="J1159" i="1"/>
  <c r="K1159" i="1" s="1"/>
  <c r="M1159" i="1"/>
  <c r="N1159" i="1" s="1"/>
  <c r="J1160" i="1"/>
  <c r="K1160" i="1" s="1"/>
  <c r="M1160" i="1"/>
  <c r="N1160" i="1" s="1"/>
  <c r="J1161" i="1"/>
  <c r="K1161" i="1" s="1"/>
  <c r="M1161" i="1"/>
  <c r="N1161" i="1" s="1"/>
  <c r="J1162" i="1"/>
  <c r="K1162" i="1" s="1"/>
  <c r="M1162" i="1"/>
  <c r="N1162" i="1" s="1"/>
  <c r="J1163" i="1"/>
  <c r="K1163" i="1" s="1"/>
  <c r="M1163" i="1"/>
  <c r="N1163" i="1" s="1"/>
  <c r="J1164" i="1"/>
  <c r="K1164" i="1" s="1"/>
  <c r="M1164" i="1"/>
  <c r="N1164" i="1" s="1"/>
  <c r="J1165" i="1"/>
  <c r="K1165" i="1" s="1"/>
  <c r="M1165" i="1"/>
  <c r="N1165" i="1" s="1"/>
  <c r="J1166" i="1"/>
  <c r="K1166" i="1" s="1"/>
  <c r="M1166" i="1"/>
  <c r="N1166" i="1" s="1"/>
  <c r="J1167" i="1"/>
  <c r="K1167" i="1" s="1"/>
  <c r="M1167" i="1"/>
  <c r="N1167" i="1" s="1"/>
  <c r="J1168" i="1"/>
  <c r="K1168" i="1" s="1"/>
  <c r="M1168" i="1"/>
  <c r="N1168" i="1" s="1"/>
  <c r="J1169" i="1"/>
  <c r="K1169" i="1" s="1"/>
  <c r="M1169" i="1"/>
  <c r="N1169" i="1" s="1"/>
  <c r="J1170" i="1"/>
  <c r="K1170" i="1" s="1"/>
  <c r="M1170" i="1"/>
  <c r="N1170" i="1" s="1"/>
  <c r="J1171" i="1"/>
  <c r="K1171" i="1" s="1"/>
  <c r="M1171" i="1"/>
  <c r="N1171" i="1" s="1"/>
  <c r="J1172" i="1"/>
  <c r="K1172" i="1" s="1"/>
  <c r="M1172" i="1"/>
  <c r="N1172" i="1" s="1"/>
  <c r="J1173" i="1"/>
  <c r="K1173" i="1" s="1"/>
  <c r="M1173" i="1"/>
  <c r="N1173" i="1" s="1"/>
  <c r="J1174" i="1"/>
  <c r="K1174" i="1" s="1"/>
  <c r="M1174" i="1"/>
  <c r="N1174" i="1" s="1"/>
  <c r="J1175" i="1"/>
  <c r="K1175" i="1" s="1"/>
  <c r="M1175" i="1"/>
  <c r="N1175" i="1" s="1"/>
  <c r="J1176" i="1"/>
  <c r="K1176" i="1" s="1"/>
  <c r="M1176" i="1"/>
  <c r="N1176" i="1" s="1"/>
  <c r="J1177" i="1"/>
  <c r="K1177" i="1" s="1"/>
  <c r="M1177" i="1"/>
  <c r="N1177" i="1" s="1"/>
  <c r="J1178" i="1"/>
  <c r="K1178" i="1" s="1"/>
  <c r="M1178" i="1"/>
  <c r="N1178" i="1" s="1"/>
  <c r="J1179" i="1"/>
  <c r="K1179" i="1" s="1"/>
  <c r="M1179" i="1"/>
  <c r="N1179" i="1" s="1"/>
  <c r="J1180" i="1"/>
  <c r="K1180" i="1" s="1"/>
  <c r="M1180" i="1"/>
  <c r="N1180" i="1" s="1"/>
  <c r="J1181" i="1"/>
  <c r="K1181" i="1" s="1"/>
  <c r="M1181" i="1"/>
  <c r="N1181" i="1" s="1"/>
  <c r="J1182" i="1"/>
  <c r="K1182" i="1" s="1"/>
  <c r="M1182" i="1"/>
  <c r="N1182" i="1" s="1"/>
  <c r="J1183" i="1"/>
  <c r="K1183" i="1" s="1"/>
  <c r="M1183" i="1"/>
  <c r="N1183" i="1" s="1"/>
  <c r="J1184" i="1"/>
  <c r="K1184" i="1" s="1"/>
  <c r="M1184" i="1"/>
  <c r="N1184" i="1" s="1"/>
  <c r="J1185" i="1"/>
  <c r="K1185" i="1" s="1"/>
  <c r="M1185" i="1"/>
  <c r="N1185" i="1" s="1"/>
  <c r="J1186" i="1"/>
  <c r="K1186" i="1" s="1"/>
  <c r="M1186" i="1"/>
  <c r="N1186" i="1" s="1"/>
  <c r="J1187" i="1"/>
  <c r="K1187" i="1" s="1"/>
  <c r="M1187" i="1"/>
  <c r="N1187" i="1" s="1"/>
  <c r="J1188" i="1"/>
  <c r="K1188" i="1" s="1"/>
  <c r="M1188" i="1"/>
  <c r="N1188" i="1" s="1"/>
  <c r="J1189" i="1"/>
  <c r="K1189" i="1" s="1"/>
  <c r="M1189" i="1"/>
  <c r="N1189" i="1" s="1"/>
  <c r="J1190" i="1"/>
  <c r="K1190" i="1" s="1"/>
  <c r="M1190" i="1"/>
  <c r="N1190" i="1" s="1"/>
  <c r="J1191" i="1"/>
  <c r="K1191" i="1" s="1"/>
  <c r="M1191" i="1"/>
  <c r="N1191" i="1" s="1"/>
  <c r="J1192" i="1"/>
  <c r="K1192" i="1" s="1"/>
  <c r="M1192" i="1"/>
  <c r="N1192" i="1" s="1"/>
  <c r="J1193" i="1"/>
  <c r="K1193" i="1" s="1"/>
  <c r="M1193" i="1"/>
  <c r="N1193" i="1" s="1"/>
  <c r="J1194" i="1"/>
  <c r="K1194" i="1" s="1"/>
  <c r="M1194" i="1"/>
  <c r="N1194" i="1" s="1"/>
  <c r="J1195" i="1"/>
  <c r="K1195" i="1" s="1"/>
  <c r="M1195" i="1"/>
  <c r="N1195" i="1" s="1"/>
  <c r="J1196" i="1"/>
  <c r="K1196" i="1" s="1"/>
  <c r="M1196" i="1"/>
  <c r="N1196" i="1" s="1"/>
  <c r="J1197" i="1"/>
  <c r="K1197" i="1" s="1"/>
  <c r="M1197" i="1"/>
  <c r="N1197" i="1" s="1"/>
  <c r="J1198" i="1"/>
  <c r="K1198" i="1" s="1"/>
  <c r="M1198" i="1"/>
  <c r="N1198" i="1" s="1"/>
  <c r="J1199" i="1"/>
  <c r="K1199" i="1" s="1"/>
  <c r="M1199" i="1"/>
  <c r="N1199" i="1" s="1"/>
  <c r="J1200" i="1"/>
  <c r="K1200" i="1" s="1"/>
  <c r="M1200" i="1"/>
  <c r="N1200" i="1" s="1"/>
  <c r="J1201" i="1"/>
  <c r="K1201" i="1" s="1"/>
  <c r="M1201" i="1"/>
  <c r="N1201" i="1" s="1"/>
  <c r="J1202" i="1"/>
  <c r="K1202" i="1" s="1"/>
  <c r="M1202" i="1"/>
  <c r="N1202" i="1" s="1"/>
  <c r="J1203" i="1"/>
  <c r="K1203" i="1" s="1"/>
  <c r="M1203" i="1"/>
  <c r="N1203" i="1" s="1"/>
  <c r="J1204" i="1"/>
  <c r="K1204" i="1" s="1"/>
  <c r="M1204" i="1"/>
  <c r="N1204" i="1" s="1"/>
  <c r="J1205" i="1"/>
  <c r="K1205" i="1" s="1"/>
  <c r="M1205" i="1"/>
  <c r="N1205" i="1" s="1"/>
  <c r="J1206" i="1"/>
  <c r="K1206" i="1" s="1"/>
  <c r="M1206" i="1"/>
  <c r="N1206" i="1" s="1"/>
  <c r="J1207" i="1"/>
  <c r="K1207" i="1" s="1"/>
  <c r="M1207" i="1"/>
  <c r="N1207" i="1" s="1"/>
  <c r="J1208" i="1"/>
  <c r="K1208" i="1" s="1"/>
  <c r="M1208" i="1"/>
  <c r="N1208" i="1" s="1"/>
  <c r="J1209" i="1"/>
  <c r="K1209" i="1" s="1"/>
  <c r="M1209" i="1"/>
  <c r="N1209" i="1" s="1"/>
  <c r="J1210" i="1"/>
  <c r="K1210" i="1" s="1"/>
  <c r="M1210" i="1"/>
  <c r="N1210" i="1" s="1"/>
  <c r="J1211" i="1"/>
  <c r="K1211" i="1" s="1"/>
  <c r="M1211" i="1"/>
  <c r="N1211" i="1" s="1"/>
  <c r="J1212" i="1"/>
  <c r="K1212" i="1" s="1"/>
  <c r="M1212" i="1"/>
  <c r="N1212" i="1" s="1"/>
  <c r="J1213" i="1"/>
  <c r="K1213" i="1" s="1"/>
  <c r="M1213" i="1"/>
  <c r="N1213" i="1" s="1"/>
  <c r="J1214" i="1"/>
  <c r="K1214" i="1" s="1"/>
  <c r="M1214" i="1"/>
  <c r="N1214" i="1" s="1"/>
  <c r="J1215" i="1"/>
  <c r="K1215" i="1" s="1"/>
  <c r="M1215" i="1"/>
  <c r="N1215" i="1" s="1"/>
  <c r="J1216" i="1"/>
  <c r="K1216" i="1" s="1"/>
  <c r="M1216" i="1"/>
  <c r="N1216" i="1" s="1"/>
  <c r="J1217" i="1"/>
  <c r="K1217" i="1" s="1"/>
  <c r="M1217" i="1"/>
  <c r="N1217" i="1" s="1"/>
  <c r="J1218" i="1"/>
  <c r="K1218" i="1" s="1"/>
  <c r="M1218" i="1"/>
  <c r="N1218" i="1" s="1"/>
  <c r="J1219" i="1"/>
  <c r="K1219" i="1" s="1"/>
  <c r="M1219" i="1"/>
  <c r="N1219" i="1" s="1"/>
  <c r="J1220" i="1"/>
  <c r="K1220" i="1" s="1"/>
  <c r="M1220" i="1"/>
  <c r="N1220" i="1" s="1"/>
  <c r="J1221" i="1"/>
  <c r="K1221" i="1" s="1"/>
  <c r="M1221" i="1"/>
  <c r="N1221" i="1" s="1"/>
  <c r="J1222" i="1"/>
  <c r="K1222" i="1" s="1"/>
  <c r="M1222" i="1"/>
  <c r="N1222" i="1" s="1"/>
  <c r="J1223" i="1"/>
  <c r="K1223" i="1" s="1"/>
  <c r="M1223" i="1"/>
  <c r="N1223" i="1" s="1"/>
  <c r="J1224" i="1"/>
  <c r="K1224" i="1" s="1"/>
  <c r="M1224" i="1"/>
  <c r="N1224" i="1" s="1"/>
  <c r="J1225" i="1"/>
  <c r="K1225" i="1" s="1"/>
  <c r="M1225" i="1"/>
  <c r="N1225" i="1" s="1"/>
  <c r="J1226" i="1"/>
  <c r="K1226" i="1" s="1"/>
  <c r="M1226" i="1"/>
  <c r="N1226" i="1" s="1"/>
  <c r="J1227" i="1"/>
  <c r="K1227" i="1" s="1"/>
  <c r="M1227" i="1"/>
  <c r="N1227" i="1" s="1"/>
  <c r="J1228" i="1"/>
  <c r="K1228" i="1" s="1"/>
  <c r="M1228" i="1"/>
  <c r="N1228" i="1" s="1"/>
  <c r="J1229" i="1"/>
  <c r="K1229" i="1" s="1"/>
  <c r="M1229" i="1"/>
  <c r="N1229" i="1" s="1"/>
  <c r="J1230" i="1"/>
  <c r="K1230" i="1" s="1"/>
  <c r="M1230" i="1"/>
  <c r="N1230" i="1" s="1"/>
  <c r="J1231" i="1"/>
  <c r="K1231" i="1" s="1"/>
  <c r="M1231" i="1"/>
  <c r="N1231" i="1" s="1"/>
  <c r="J1232" i="1"/>
  <c r="K1232" i="1" s="1"/>
  <c r="M1232" i="1"/>
  <c r="N1232" i="1" s="1"/>
  <c r="J1233" i="1"/>
  <c r="K1233" i="1" s="1"/>
  <c r="M1233" i="1"/>
  <c r="N1233" i="1" s="1"/>
  <c r="J1234" i="1"/>
  <c r="K1234" i="1" s="1"/>
  <c r="M1234" i="1"/>
  <c r="N1234" i="1" s="1"/>
  <c r="J1235" i="1"/>
  <c r="K1235" i="1" s="1"/>
  <c r="M1235" i="1"/>
  <c r="N1235" i="1" s="1"/>
  <c r="J1236" i="1"/>
  <c r="K1236" i="1" s="1"/>
  <c r="M1236" i="1"/>
  <c r="N1236" i="1" s="1"/>
  <c r="J1237" i="1"/>
  <c r="K1237" i="1" s="1"/>
  <c r="M1237" i="1"/>
  <c r="N1237" i="1" s="1"/>
  <c r="J1238" i="1"/>
  <c r="K1238" i="1" s="1"/>
  <c r="M1238" i="1"/>
  <c r="N1238" i="1" s="1"/>
  <c r="J1239" i="1"/>
  <c r="K1239" i="1" s="1"/>
  <c r="M1239" i="1"/>
  <c r="N1239" i="1" s="1"/>
  <c r="J1240" i="1"/>
  <c r="K1240" i="1" s="1"/>
  <c r="M1240" i="1"/>
  <c r="N1240" i="1" s="1"/>
  <c r="J1241" i="1"/>
  <c r="K1241" i="1" s="1"/>
  <c r="M1241" i="1"/>
  <c r="N1241" i="1" s="1"/>
  <c r="J1242" i="1"/>
  <c r="K1242" i="1" s="1"/>
  <c r="M1242" i="1"/>
  <c r="N1242" i="1" s="1"/>
  <c r="J1243" i="1"/>
  <c r="K1243" i="1" s="1"/>
  <c r="M1243" i="1"/>
  <c r="N1243" i="1" s="1"/>
  <c r="J1244" i="1"/>
  <c r="K1244" i="1" s="1"/>
  <c r="M1244" i="1"/>
  <c r="N1244" i="1" s="1"/>
  <c r="J1245" i="1"/>
  <c r="K1245" i="1" s="1"/>
  <c r="M1245" i="1"/>
  <c r="N1245" i="1" s="1"/>
  <c r="J1246" i="1"/>
  <c r="K1246" i="1" s="1"/>
  <c r="M1246" i="1"/>
  <c r="N1246" i="1" s="1"/>
  <c r="J1247" i="1"/>
  <c r="K1247" i="1" s="1"/>
  <c r="M1247" i="1"/>
  <c r="N1247" i="1" s="1"/>
  <c r="J1248" i="1"/>
  <c r="K1248" i="1" s="1"/>
  <c r="M1248" i="1"/>
  <c r="N1248" i="1" s="1"/>
  <c r="J1249" i="1"/>
  <c r="K1249" i="1" s="1"/>
  <c r="M1249" i="1"/>
  <c r="N1249" i="1" s="1"/>
  <c r="J1250" i="1"/>
  <c r="K1250" i="1" s="1"/>
  <c r="M1250" i="1"/>
  <c r="N1250" i="1" s="1"/>
  <c r="J1251" i="1"/>
  <c r="K1251" i="1" s="1"/>
  <c r="M1251" i="1"/>
  <c r="N1251" i="1" s="1"/>
  <c r="J1252" i="1"/>
  <c r="K1252" i="1" s="1"/>
  <c r="M1252" i="1"/>
  <c r="N1252" i="1" s="1"/>
  <c r="J1253" i="1"/>
  <c r="K1253" i="1" s="1"/>
  <c r="M1253" i="1"/>
  <c r="N1253" i="1" s="1"/>
  <c r="J1254" i="1"/>
  <c r="K1254" i="1" s="1"/>
  <c r="M1254" i="1"/>
  <c r="N1254" i="1" s="1"/>
  <c r="J1255" i="1"/>
  <c r="K1255" i="1" s="1"/>
  <c r="M1255" i="1"/>
  <c r="N1255" i="1" s="1"/>
  <c r="J1256" i="1"/>
  <c r="K1256" i="1" s="1"/>
  <c r="M1256" i="1"/>
  <c r="N1256" i="1" s="1"/>
  <c r="J1257" i="1"/>
  <c r="K1257" i="1" s="1"/>
  <c r="M1257" i="1"/>
  <c r="N1257" i="1" s="1"/>
  <c r="J1258" i="1"/>
  <c r="K1258" i="1" s="1"/>
  <c r="M1258" i="1"/>
  <c r="N1258" i="1" s="1"/>
  <c r="J1259" i="1"/>
  <c r="K1259" i="1" s="1"/>
  <c r="M1259" i="1"/>
  <c r="N1259" i="1" s="1"/>
  <c r="J1260" i="1"/>
  <c r="K1260" i="1" s="1"/>
  <c r="M1260" i="1"/>
  <c r="N1260" i="1" s="1"/>
  <c r="J1261" i="1"/>
  <c r="K1261" i="1" s="1"/>
  <c r="M1261" i="1"/>
  <c r="N1261" i="1" s="1"/>
  <c r="J1262" i="1"/>
  <c r="K1262" i="1" s="1"/>
  <c r="M1262" i="1"/>
  <c r="N1262" i="1" s="1"/>
  <c r="J1263" i="1"/>
  <c r="K1263" i="1" s="1"/>
  <c r="M1263" i="1"/>
  <c r="N1263" i="1" s="1"/>
  <c r="J1264" i="1"/>
  <c r="K1264" i="1" s="1"/>
  <c r="M1264" i="1"/>
  <c r="N1264" i="1" s="1"/>
  <c r="J1265" i="1"/>
  <c r="K1265" i="1" s="1"/>
  <c r="M1265" i="1"/>
  <c r="N1265" i="1" s="1"/>
  <c r="J1266" i="1"/>
  <c r="K1266" i="1" s="1"/>
  <c r="M1266" i="1"/>
  <c r="N1266" i="1" s="1"/>
  <c r="J1267" i="1"/>
  <c r="K1267" i="1" s="1"/>
  <c r="M1267" i="1"/>
  <c r="N1267" i="1" s="1"/>
  <c r="J1268" i="1"/>
  <c r="K1268" i="1" s="1"/>
  <c r="M1268" i="1"/>
  <c r="N1268" i="1" s="1"/>
  <c r="J1269" i="1"/>
  <c r="K1269" i="1" s="1"/>
  <c r="M1269" i="1"/>
  <c r="N1269" i="1" s="1"/>
  <c r="J1270" i="1"/>
  <c r="K1270" i="1" s="1"/>
  <c r="M1270" i="1"/>
  <c r="N1270" i="1" s="1"/>
  <c r="J1271" i="1"/>
  <c r="K1271" i="1" s="1"/>
  <c r="M1271" i="1"/>
  <c r="N1271" i="1" s="1"/>
  <c r="J1272" i="1"/>
  <c r="K1272" i="1" s="1"/>
  <c r="M1272" i="1"/>
  <c r="N1272" i="1" s="1"/>
  <c r="J1273" i="1"/>
  <c r="K1273" i="1" s="1"/>
  <c r="M1273" i="1"/>
  <c r="N1273" i="1" s="1"/>
  <c r="J1274" i="1"/>
  <c r="K1274" i="1" s="1"/>
  <c r="M1274" i="1"/>
  <c r="N1274" i="1" s="1"/>
  <c r="J1275" i="1"/>
  <c r="K1275" i="1" s="1"/>
  <c r="M1275" i="1"/>
  <c r="N1275" i="1" s="1"/>
  <c r="J1276" i="1"/>
  <c r="K1276" i="1" s="1"/>
  <c r="M1276" i="1"/>
  <c r="N1276" i="1" s="1"/>
  <c r="J1277" i="1"/>
  <c r="K1277" i="1" s="1"/>
  <c r="M1277" i="1"/>
  <c r="N1277" i="1" s="1"/>
  <c r="J1278" i="1"/>
  <c r="K1278" i="1" s="1"/>
  <c r="M1278" i="1"/>
  <c r="N1278" i="1" s="1"/>
  <c r="J1279" i="1"/>
  <c r="K1279" i="1" s="1"/>
  <c r="M1279" i="1"/>
  <c r="N1279" i="1" s="1"/>
  <c r="J1280" i="1"/>
  <c r="K1280" i="1" s="1"/>
  <c r="M1280" i="1"/>
  <c r="N1280" i="1" s="1"/>
  <c r="J1281" i="1"/>
  <c r="K1281" i="1" s="1"/>
  <c r="M1281" i="1"/>
  <c r="N1281" i="1" s="1"/>
  <c r="J1282" i="1"/>
  <c r="K1282" i="1" s="1"/>
  <c r="M1282" i="1"/>
  <c r="N1282" i="1" s="1"/>
  <c r="J1283" i="1"/>
  <c r="K1283" i="1" s="1"/>
  <c r="M1283" i="1"/>
  <c r="N1283" i="1" s="1"/>
  <c r="J1284" i="1"/>
  <c r="K1284" i="1" s="1"/>
  <c r="M1284" i="1"/>
  <c r="N1284" i="1" s="1"/>
  <c r="J1285" i="1"/>
  <c r="K1285" i="1" s="1"/>
  <c r="M1285" i="1"/>
  <c r="N1285" i="1" s="1"/>
  <c r="J1286" i="1"/>
  <c r="K1286" i="1" s="1"/>
  <c r="M1286" i="1"/>
  <c r="N1286" i="1" s="1"/>
  <c r="J1287" i="1"/>
  <c r="K1287" i="1" s="1"/>
  <c r="M1287" i="1"/>
  <c r="N1287" i="1" s="1"/>
  <c r="J1288" i="1"/>
  <c r="K1288" i="1" s="1"/>
  <c r="M1288" i="1"/>
  <c r="N1288" i="1" s="1"/>
  <c r="J1289" i="1"/>
  <c r="K1289" i="1" s="1"/>
  <c r="M1289" i="1"/>
  <c r="N1289" i="1" s="1"/>
  <c r="J1290" i="1"/>
  <c r="K1290" i="1" s="1"/>
  <c r="M1290" i="1"/>
  <c r="N1290" i="1" s="1"/>
  <c r="J1291" i="1"/>
  <c r="K1291" i="1" s="1"/>
  <c r="M1291" i="1"/>
  <c r="N1291" i="1" s="1"/>
  <c r="J1292" i="1"/>
  <c r="K1292" i="1" s="1"/>
  <c r="M1292" i="1"/>
  <c r="N1292" i="1" s="1"/>
  <c r="J1293" i="1"/>
  <c r="K1293" i="1" s="1"/>
  <c r="M1293" i="1"/>
  <c r="N1293" i="1" s="1"/>
  <c r="J1294" i="1"/>
  <c r="K1294" i="1" s="1"/>
  <c r="M1294" i="1"/>
  <c r="N1294" i="1" s="1"/>
  <c r="J1295" i="1"/>
  <c r="K1295" i="1" s="1"/>
  <c r="M1295" i="1"/>
  <c r="N1295" i="1" s="1"/>
  <c r="J1296" i="1"/>
  <c r="K1296" i="1" s="1"/>
  <c r="M1296" i="1"/>
  <c r="N1296" i="1" s="1"/>
  <c r="J1297" i="1"/>
  <c r="K1297" i="1" s="1"/>
  <c r="M1297" i="1"/>
  <c r="N1297" i="1" s="1"/>
  <c r="J1298" i="1"/>
  <c r="K1298" i="1" s="1"/>
  <c r="M1298" i="1"/>
  <c r="N1298" i="1" s="1"/>
  <c r="J1299" i="1"/>
  <c r="K1299" i="1" s="1"/>
  <c r="M1299" i="1"/>
  <c r="N1299" i="1" s="1"/>
  <c r="J1300" i="1"/>
  <c r="K1300" i="1" s="1"/>
  <c r="M1300" i="1"/>
  <c r="N1300" i="1" s="1"/>
  <c r="J1301" i="1"/>
  <c r="K1301" i="1" s="1"/>
  <c r="M1301" i="1"/>
  <c r="N1301" i="1" s="1"/>
  <c r="J1302" i="1"/>
  <c r="K1302" i="1" s="1"/>
  <c r="M1302" i="1"/>
  <c r="N1302" i="1" s="1"/>
  <c r="J1303" i="1"/>
  <c r="K1303" i="1" s="1"/>
  <c r="M1303" i="1"/>
  <c r="N1303" i="1" s="1"/>
  <c r="J1304" i="1"/>
  <c r="K1304" i="1" s="1"/>
  <c r="M1304" i="1"/>
  <c r="N1304" i="1" s="1"/>
  <c r="J1305" i="1"/>
  <c r="K1305" i="1" s="1"/>
  <c r="M1305" i="1"/>
  <c r="N1305" i="1" s="1"/>
  <c r="J1306" i="1"/>
  <c r="K1306" i="1" s="1"/>
  <c r="M1306" i="1"/>
  <c r="N1306" i="1" s="1"/>
  <c r="J1307" i="1"/>
  <c r="K1307" i="1" s="1"/>
  <c r="M1307" i="1"/>
  <c r="N1307" i="1" s="1"/>
  <c r="J1308" i="1"/>
  <c r="K1308" i="1" s="1"/>
  <c r="M1308" i="1"/>
  <c r="N1308" i="1" s="1"/>
  <c r="J1309" i="1"/>
  <c r="K1309" i="1" s="1"/>
  <c r="M1309" i="1"/>
  <c r="N1309" i="1" s="1"/>
  <c r="J1310" i="1"/>
  <c r="K1310" i="1" s="1"/>
  <c r="M1310" i="1"/>
  <c r="N1310" i="1" s="1"/>
  <c r="J1311" i="1"/>
  <c r="K1311" i="1" s="1"/>
  <c r="M1311" i="1"/>
  <c r="N1311" i="1" s="1"/>
  <c r="J1312" i="1"/>
  <c r="K1312" i="1" s="1"/>
  <c r="M1312" i="1"/>
  <c r="N1312" i="1" s="1"/>
  <c r="J1313" i="1"/>
  <c r="K1313" i="1" s="1"/>
  <c r="M1313" i="1"/>
  <c r="N1313" i="1" s="1"/>
  <c r="J1314" i="1"/>
  <c r="K1314" i="1" s="1"/>
  <c r="M1314" i="1"/>
  <c r="N1314" i="1" s="1"/>
  <c r="J1315" i="1"/>
  <c r="K1315" i="1" s="1"/>
  <c r="M1315" i="1"/>
  <c r="N1315" i="1" s="1"/>
  <c r="J1316" i="1"/>
  <c r="K1316" i="1" s="1"/>
  <c r="M1316" i="1"/>
  <c r="N1316" i="1" s="1"/>
  <c r="J1317" i="1"/>
  <c r="K1317" i="1" s="1"/>
  <c r="M1317" i="1"/>
  <c r="N1317" i="1" s="1"/>
  <c r="J1318" i="1"/>
  <c r="K1318" i="1" s="1"/>
  <c r="M1318" i="1"/>
  <c r="N1318" i="1" s="1"/>
  <c r="J1319" i="1"/>
  <c r="K1319" i="1" s="1"/>
  <c r="M1319" i="1"/>
  <c r="N1319" i="1" s="1"/>
  <c r="J1320" i="1"/>
  <c r="K1320" i="1" s="1"/>
  <c r="M1320" i="1"/>
  <c r="N1320" i="1" s="1"/>
  <c r="J1321" i="1"/>
  <c r="K1321" i="1" s="1"/>
  <c r="M1321" i="1"/>
  <c r="N1321" i="1" s="1"/>
  <c r="J1322" i="1"/>
  <c r="K1322" i="1" s="1"/>
  <c r="M1322" i="1"/>
  <c r="N1322" i="1" s="1"/>
  <c r="J1323" i="1"/>
  <c r="K1323" i="1" s="1"/>
  <c r="M1323" i="1"/>
  <c r="N1323" i="1" s="1"/>
  <c r="J1324" i="1"/>
  <c r="K1324" i="1" s="1"/>
  <c r="M1324" i="1"/>
  <c r="N1324" i="1" s="1"/>
  <c r="J1325" i="1"/>
  <c r="K1325" i="1" s="1"/>
  <c r="M1325" i="1"/>
  <c r="N1325" i="1" s="1"/>
  <c r="J1326" i="1"/>
  <c r="K1326" i="1" s="1"/>
  <c r="M1326" i="1"/>
  <c r="N1326" i="1" s="1"/>
  <c r="J1327" i="1"/>
  <c r="K1327" i="1" s="1"/>
  <c r="M1327" i="1"/>
  <c r="N1327" i="1" s="1"/>
  <c r="J1328" i="1"/>
  <c r="K1328" i="1" s="1"/>
  <c r="M1328" i="1"/>
  <c r="N1328" i="1" s="1"/>
  <c r="J1329" i="1"/>
  <c r="K1329" i="1" s="1"/>
  <c r="M1329" i="1"/>
  <c r="N1329" i="1" s="1"/>
  <c r="J1330" i="1"/>
  <c r="K1330" i="1" s="1"/>
  <c r="M1330" i="1"/>
  <c r="N1330" i="1" s="1"/>
  <c r="J1331" i="1"/>
  <c r="K1331" i="1" s="1"/>
  <c r="M1331" i="1"/>
  <c r="N1331" i="1" s="1"/>
  <c r="J1332" i="1"/>
  <c r="K1332" i="1" s="1"/>
  <c r="M1332" i="1"/>
  <c r="N1332" i="1" s="1"/>
  <c r="J1333" i="1"/>
  <c r="K1333" i="1" s="1"/>
  <c r="M1333" i="1"/>
  <c r="N1333" i="1" s="1"/>
  <c r="J1334" i="1"/>
  <c r="K1334" i="1" s="1"/>
  <c r="M1334" i="1"/>
  <c r="N1334" i="1" s="1"/>
  <c r="J1335" i="1"/>
  <c r="K1335" i="1" s="1"/>
  <c r="M1335" i="1"/>
  <c r="N1335" i="1" s="1"/>
  <c r="J1336" i="1"/>
  <c r="K1336" i="1" s="1"/>
  <c r="M1336" i="1"/>
  <c r="N1336" i="1" s="1"/>
  <c r="J1337" i="1"/>
  <c r="K1337" i="1" s="1"/>
  <c r="M1337" i="1"/>
  <c r="N1337" i="1" s="1"/>
  <c r="J1338" i="1"/>
  <c r="K1338" i="1" s="1"/>
  <c r="M1338" i="1"/>
  <c r="N1338" i="1" s="1"/>
  <c r="J1339" i="1"/>
  <c r="K1339" i="1" s="1"/>
  <c r="M1339" i="1"/>
  <c r="N1339" i="1" s="1"/>
  <c r="J1340" i="1"/>
  <c r="K1340" i="1" s="1"/>
  <c r="M1340" i="1"/>
  <c r="N1340" i="1" s="1"/>
  <c r="J1341" i="1"/>
  <c r="K1341" i="1" s="1"/>
  <c r="M1341" i="1"/>
  <c r="N1341" i="1" s="1"/>
  <c r="J1342" i="1"/>
  <c r="K1342" i="1" s="1"/>
  <c r="M1342" i="1"/>
  <c r="N1342" i="1" s="1"/>
  <c r="J1343" i="1"/>
  <c r="K1343" i="1" s="1"/>
  <c r="M1343" i="1"/>
  <c r="N1343" i="1" s="1"/>
  <c r="J1344" i="1"/>
  <c r="K1344" i="1" s="1"/>
  <c r="M1344" i="1"/>
  <c r="N1344" i="1" s="1"/>
  <c r="J1345" i="1"/>
  <c r="K1345" i="1" s="1"/>
  <c r="M1345" i="1"/>
  <c r="N1345" i="1" s="1"/>
  <c r="J1346" i="1"/>
  <c r="K1346" i="1" s="1"/>
  <c r="M1346" i="1"/>
  <c r="N1346" i="1" s="1"/>
  <c r="J1347" i="1"/>
  <c r="K1347" i="1" s="1"/>
  <c r="M1347" i="1"/>
  <c r="N1347" i="1" s="1"/>
  <c r="J1348" i="1"/>
  <c r="K1348" i="1" s="1"/>
  <c r="M1348" i="1"/>
  <c r="N1348" i="1" s="1"/>
  <c r="J1349" i="1"/>
  <c r="K1349" i="1" s="1"/>
  <c r="M1349" i="1"/>
  <c r="N1349" i="1" s="1"/>
  <c r="J1350" i="1"/>
  <c r="K1350" i="1" s="1"/>
  <c r="M1350" i="1"/>
  <c r="N1350" i="1" s="1"/>
  <c r="J1351" i="1"/>
  <c r="K1351" i="1" s="1"/>
  <c r="M1351" i="1"/>
  <c r="N1351" i="1" s="1"/>
  <c r="J1352" i="1"/>
  <c r="K1352" i="1" s="1"/>
  <c r="M1352" i="1"/>
  <c r="N1352" i="1" s="1"/>
  <c r="J1353" i="1"/>
  <c r="K1353" i="1" s="1"/>
  <c r="M1353" i="1"/>
  <c r="N1353" i="1" s="1"/>
  <c r="J1354" i="1"/>
  <c r="K1354" i="1" s="1"/>
  <c r="M1354" i="1"/>
  <c r="N1354" i="1" s="1"/>
  <c r="J1355" i="1"/>
  <c r="K1355" i="1" s="1"/>
  <c r="M1355" i="1"/>
  <c r="N1355" i="1" s="1"/>
  <c r="J1356" i="1"/>
  <c r="K1356" i="1" s="1"/>
  <c r="M1356" i="1"/>
  <c r="N1356" i="1" s="1"/>
  <c r="J1357" i="1"/>
  <c r="K1357" i="1" s="1"/>
  <c r="M1357" i="1"/>
  <c r="N1357" i="1" s="1"/>
  <c r="J1358" i="1"/>
  <c r="K1358" i="1" s="1"/>
  <c r="M1358" i="1"/>
  <c r="N1358" i="1" s="1"/>
  <c r="J1359" i="1"/>
  <c r="K1359" i="1" s="1"/>
  <c r="M1359" i="1"/>
  <c r="N1359" i="1" s="1"/>
  <c r="J1360" i="1"/>
  <c r="K1360" i="1" s="1"/>
  <c r="M1360" i="1"/>
  <c r="N1360" i="1" s="1"/>
  <c r="J1361" i="1"/>
  <c r="K1361" i="1" s="1"/>
  <c r="M1361" i="1"/>
  <c r="N1361" i="1" s="1"/>
  <c r="J1362" i="1"/>
  <c r="K1362" i="1" s="1"/>
  <c r="M1362" i="1"/>
  <c r="N1362" i="1" s="1"/>
  <c r="J1363" i="1"/>
  <c r="K1363" i="1" s="1"/>
  <c r="M1363" i="1"/>
  <c r="N1363" i="1" s="1"/>
  <c r="J1364" i="1"/>
  <c r="K1364" i="1" s="1"/>
  <c r="M1364" i="1"/>
  <c r="N1364" i="1" s="1"/>
  <c r="J1365" i="1"/>
  <c r="K1365" i="1" s="1"/>
  <c r="M1365" i="1"/>
  <c r="N1365" i="1" s="1"/>
  <c r="J1366" i="1"/>
  <c r="K1366" i="1" s="1"/>
  <c r="M1366" i="1"/>
  <c r="N1366" i="1" s="1"/>
  <c r="J1367" i="1"/>
  <c r="K1367" i="1" s="1"/>
  <c r="M1367" i="1"/>
  <c r="N1367" i="1" s="1"/>
  <c r="J1368" i="1"/>
  <c r="K1368" i="1" s="1"/>
  <c r="M1368" i="1"/>
  <c r="N1368" i="1" s="1"/>
  <c r="J1369" i="1"/>
  <c r="K1369" i="1" s="1"/>
  <c r="M1369" i="1"/>
  <c r="N1369" i="1" s="1"/>
  <c r="J1370" i="1"/>
  <c r="K1370" i="1" s="1"/>
  <c r="M1370" i="1"/>
  <c r="N1370" i="1" s="1"/>
  <c r="J1371" i="1"/>
  <c r="K1371" i="1" s="1"/>
  <c r="M1371" i="1"/>
  <c r="N1371" i="1" s="1"/>
  <c r="J1372" i="1"/>
  <c r="K1372" i="1" s="1"/>
  <c r="M1372" i="1"/>
  <c r="N1372" i="1" s="1"/>
  <c r="J1373" i="1"/>
  <c r="K1373" i="1" s="1"/>
  <c r="M1373" i="1"/>
  <c r="N1373" i="1" s="1"/>
  <c r="J1374" i="1"/>
  <c r="K1374" i="1" s="1"/>
  <c r="M1374" i="1"/>
  <c r="N1374" i="1" s="1"/>
  <c r="J1375" i="1"/>
  <c r="K1375" i="1" s="1"/>
  <c r="M1375" i="1"/>
  <c r="N1375" i="1" s="1"/>
  <c r="J1376" i="1"/>
  <c r="K1376" i="1" s="1"/>
  <c r="M1376" i="1"/>
  <c r="N1376" i="1" s="1"/>
  <c r="J1377" i="1"/>
  <c r="K1377" i="1" s="1"/>
  <c r="M1377" i="1"/>
  <c r="N1377" i="1" s="1"/>
  <c r="J1378" i="1"/>
  <c r="K1378" i="1" s="1"/>
  <c r="M1378" i="1"/>
  <c r="N1378" i="1" s="1"/>
  <c r="J1379" i="1"/>
  <c r="K1379" i="1" s="1"/>
  <c r="M1379" i="1"/>
  <c r="N1379" i="1" s="1"/>
  <c r="J1380" i="1"/>
  <c r="K1380" i="1" s="1"/>
  <c r="M1380" i="1"/>
  <c r="N1380" i="1" s="1"/>
  <c r="J1381" i="1"/>
  <c r="K1381" i="1" s="1"/>
  <c r="M1381" i="1"/>
  <c r="N1381" i="1" s="1"/>
  <c r="J1382" i="1"/>
  <c r="K1382" i="1" s="1"/>
  <c r="M1382" i="1"/>
  <c r="N1382" i="1" s="1"/>
  <c r="J1383" i="1"/>
  <c r="K1383" i="1" s="1"/>
  <c r="M1383" i="1"/>
  <c r="N1383" i="1" s="1"/>
  <c r="J1384" i="1"/>
  <c r="K1384" i="1" s="1"/>
  <c r="M1384" i="1"/>
  <c r="N1384" i="1" s="1"/>
  <c r="J1385" i="1"/>
  <c r="K1385" i="1" s="1"/>
  <c r="M1385" i="1"/>
  <c r="N1385" i="1" s="1"/>
  <c r="J1386" i="1"/>
  <c r="K1386" i="1" s="1"/>
  <c r="M1386" i="1"/>
  <c r="N1386" i="1" s="1"/>
  <c r="J1387" i="1"/>
  <c r="K1387" i="1" s="1"/>
  <c r="M1387" i="1"/>
  <c r="N1387" i="1" s="1"/>
  <c r="J1388" i="1"/>
  <c r="K1388" i="1" s="1"/>
  <c r="M1388" i="1"/>
  <c r="N1388" i="1" s="1"/>
  <c r="J1389" i="1"/>
  <c r="K1389" i="1" s="1"/>
  <c r="M1389" i="1"/>
  <c r="N1389" i="1" s="1"/>
  <c r="J1390" i="1"/>
  <c r="K1390" i="1" s="1"/>
  <c r="M1390" i="1"/>
  <c r="N1390" i="1" s="1"/>
  <c r="J1391" i="1"/>
  <c r="K1391" i="1" s="1"/>
  <c r="M1391" i="1"/>
  <c r="N1391" i="1" s="1"/>
  <c r="J1392" i="1"/>
  <c r="K1392" i="1" s="1"/>
  <c r="M1392" i="1"/>
  <c r="N1392" i="1" s="1"/>
  <c r="J1393" i="1"/>
  <c r="K1393" i="1" s="1"/>
  <c r="M1393" i="1"/>
  <c r="N1393" i="1" s="1"/>
  <c r="J1394" i="1"/>
  <c r="K1394" i="1" s="1"/>
  <c r="M1394" i="1"/>
  <c r="N1394" i="1" s="1"/>
  <c r="J1395" i="1"/>
  <c r="K1395" i="1" s="1"/>
  <c r="M1395" i="1"/>
  <c r="N1395" i="1" s="1"/>
  <c r="J1396" i="1"/>
  <c r="K1396" i="1" s="1"/>
  <c r="M1396" i="1"/>
  <c r="N1396" i="1" s="1"/>
  <c r="J1397" i="1"/>
  <c r="K1397" i="1" s="1"/>
  <c r="M1397" i="1"/>
  <c r="N1397" i="1" s="1"/>
  <c r="J1398" i="1"/>
  <c r="K1398" i="1" s="1"/>
  <c r="M1398" i="1"/>
  <c r="N1398" i="1" s="1"/>
  <c r="J1399" i="1"/>
  <c r="K1399" i="1" s="1"/>
  <c r="M1399" i="1"/>
  <c r="N1399" i="1" s="1"/>
  <c r="J1400" i="1"/>
  <c r="K1400" i="1" s="1"/>
  <c r="M1400" i="1"/>
  <c r="N1400" i="1" s="1"/>
  <c r="J1401" i="1"/>
  <c r="K1401" i="1" s="1"/>
  <c r="M1401" i="1"/>
  <c r="N1401" i="1" s="1"/>
  <c r="J1402" i="1"/>
  <c r="K1402" i="1" s="1"/>
  <c r="M1402" i="1"/>
  <c r="N1402" i="1" s="1"/>
  <c r="J1403" i="1"/>
  <c r="K1403" i="1" s="1"/>
  <c r="M1403" i="1"/>
  <c r="N1403" i="1" s="1"/>
  <c r="J1404" i="1"/>
  <c r="K1404" i="1" s="1"/>
  <c r="M1404" i="1"/>
  <c r="N1404" i="1" s="1"/>
  <c r="J1405" i="1"/>
  <c r="K1405" i="1" s="1"/>
  <c r="M1405" i="1"/>
  <c r="N1405" i="1" s="1"/>
  <c r="J1406" i="1"/>
  <c r="K1406" i="1" s="1"/>
  <c r="M1406" i="1"/>
  <c r="N1406" i="1" s="1"/>
  <c r="J1407" i="1"/>
  <c r="K1407" i="1" s="1"/>
  <c r="M1407" i="1"/>
  <c r="N1407" i="1" s="1"/>
  <c r="J1408" i="1"/>
  <c r="K1408" i="1" s="1"/>
  <c r="M1408" i="1"/>
  <c r="N1408" i="1" s="1"/>
  <c r="J1409" i="1"/>
  <c r="K1409" i="1" s="1"/>
  <c r="M1409" i="1"/>
  <c r="N1409" i="1" s="1"/>
  <c r="J1410" i="1"/>
  <c r="K1410" i="1" s="1"/>
  <c r="M1410" i="1"/>
  <c r="N1410" i="1" s="1"/>
  <c r="J1411" i="1"/>
  <c r="K1411" i="1" s="1"/>
  <c r="M1411" i="1"/>
  <c r="N1411" i="1" s="1"/>
  <c r="J1412" i="1"/>
  <c r="K1412" i="1" s="1"/>
  <c r="M1412" i="1"/>
  <c r="N1412" i="1" s="1"/>
  <c r="J1413" i="1"/>
  <c r="K1413" i="1" s="1"/>
  <c r="M1413" i="1"/>
  <c r="N1413" i="1" s="1"/>
  <c r="J1414" i="1"/>
  <c r="K1414" i="1" s="1"/>
  <c r="M1414" i="1"/>
  <c r="N1414" i="1" s="1"/>
  <c r="J1415" i="1"/>
  <c r="K1415" i="1" s="1"/>
  <c r="M1415" i="1"/>
  <c r="N1415" i="1" s="1"/>
  <c r="J1416" i="1"/>
  <c r="K1416" i="1" s="1"/>
  <c r="M1416" i="1"/>
  <c r="N1416" i="1" s="1"/>
  <c r="J1417" i="1"/>
  <c r="K1417" i="1" s="1"/>
  <c r="M1417" i="1"/>
  <c r="N1417" i="1" s="1"/>
  <c r="J1418" i="1"/>
  <c r="K1418" i="1" s="1"/>
  <c r="M1418" i="1"/>
  <c r="N1418" i="1" s="1"/>
  <c r="J1419" i="1"/>
  <c r="K1419" i="1" s="1"/>
  <c r="M1419" i="1"/>
  <c r="N1419" i="1" s="1"/>
  <c r="J1420" i="1"/>
  <c r="K1420" i="1" s="1"/>
  <c r="M1420" i="1"/>
  <c r="N1420" i="1" s="1"/>
  <c r="J1421" i="1"/>
  <c r="K1421" i="1" s="1"/>
  <c r="M1421" i="1"/>
  <c r="N1421" i="1" s="1"/>
  <c r="J1422" i="1"/>
  <c r="K1422" i="1" s="1"/>
  <c r="M1422" i="1"/>
  <c r="N1422" i="1" s="1"/>
  <c r="J1423" i="1"/>
  <c r="K1423" i="1" s="1"/>
  <c r="M1423" i="1"/>
  <c r="N1423" i="1" s="1"/>
  <c r="J1424" i="1"/>
  <c r="K1424" i="1" s="1"/>
  <c r="M1424" i="1"/>
  <c r="N1424" i="1" s="1"/>
  <c r="J1425" i="1"/>
  <c r="K1425" i="1" s="1"/>
  <c r="M1425" i="1"/>
  <c r="N1425" i="1" s="1"/>
  <c r="J1426" i="1"/>
  <c r="K1426" i="1" s="1"/>
  <c r="M1426" i="1"/>
  <c r="N1426" i="1" s="1"/>
  <c r="J1427" i="1"/>
  <c r="K1427" i="1" s="1"/>
  <c r="M1427" i="1"/>
  <c r="N1427" i="1" s="1"/>
  <c r="J1428" i="1"/>
  <c r="K1428" i="1" s="1"/>
  <c r="M1428" i="1"/>
  <c r="N1428" i="1" s="1"/>
  <c r="J1429" i="1"/>
  <c r="K1429" i="1" s="1"/>
  <c r="M1429" i="1"/>
  <c r="N1429" i="1" s="1"/>
  <c r="J1430" i="1"/>
  <c r="K1430" i="1" s="1"/>
  <c r="M1430" i="1"/>
  <c r="N1430" i="1" s="1"/>
  <c r="J1431" i="1"/>
  <c r="K1431" i="1" s="1"/>
  <c r="M1431" i="1"/>
  <c r="N1431" i="1" s="1"/>
  <c r="J1432" i="1"/>
  <c r="K1432" i="1" s="1"/>
  <c r="M1432" i="1"/>
  <c r="N1432" i="1" s="1"/>
  <c r="J1433" i="1"/>
  <c r="K1433" i="1" s="1"/>
  <c r="M1433" i="1"/>
  <c r="N1433" i="1" s="1"/>
  <c r="J1434" i="1"/>
  <c r="K1434" i="1" s="1"/>
  <c r="M1434" i="1"/>
  <c r="N1434" i="1" s="1"/>
  <c r="J1435" i="1"/>
  <c r="K1435" i="1" s="1"/>
  <c r="M1435" i="1"/>
  <c r="N1435" i="1" s="1"/>
  <c r="J1436" i="1"/>
  <c r="K1436" i="1" s="1"/>
  <c r="M1436" i="1"/>
  <c r="N1436" i="1" s="1"/>
  <c r="J1437" i="1"/>
  <c r="K1437" i="1" s="1"/>
  <c r="M1437" i="1"/>
  <c r="N1437" i="1" s="1"/>
  <c r="J1438" i="1"/>
  <c r="K1438" i="1" s="1"/>
  <c r="M1438" i="1"/>
  <c r="N1438" i="1" s="1"/>
  <c r="J1439" i="1"/>
  <c r="K1439" i="1" s="1"/>
  <c r="M1439" i="1"/>
  <c r="N1439" i="1" s="1"/>
  <c r="J1440" i="1"/>
  <c r="K1440" i="1" s="1"/>
  <c r="M1440" i="1"/>
  <c r="N1440" i="1" s="1"/>
  <c r="J1441" i="1"/>
  <c r="K1441" i="1" s="1"/>
  <c r="M1441" i="1"/>
  <c r="N1441" i="1" s="1"/>
  <c r="J1442" i="1"/>
  <c r="K1442" i="1" s="1"/>
  <c r="M1442" i="1"/>
  <c r="N1442" i="1" s="1"/>
  <c r="J1443" i="1"/>
  <c r="K1443" i="1" s="1"/>
  <c r="M1443" i="1"/>
  <c r="N1443" i="1" s="1"/>
  <c r="J1444" i="1"/>
  <c r="K1444" i="1" s="1"/>
  <c r="M1444" i="1"/>
  <c r="N1444" i="1" s="1"/>
  <c r="J1445" i="1"/>
  <c r="K1445" i="1" s="1"/>
  <c r="M1445" i="1"/>
  <c r="N1445" i="1" s="1"/>
  <c r="J1446" i="1"/>
  <c r="K1446" i="1" s="1"/>
  <c r="M1446" i="1"/>
  <c r="N1446" i="1" s="1"/>
  <c r="J1447" i="1"/>
  <c r="K1447" i="1" s="1"/>
  <c r="M1447" i="1"/>
  <c r="N1447" i="1" s="1"/>
  <c r="J1448" i="1"/>
  <c r="K1448" i="1" s="1"/>
  <c r="M1448" i="1"/>
  <c r="N1448" i="1" s="1"/>
  <c r="J1449" i="1"/>
  <c r="K1449" i="1" s="1"/>
  <c r="M1449" i="1"/>
  <c r="N1449" i="1" s="1"/>
  <c r="J1450" i="1"/>
  <c r="K1450" i="1" s="1"/>
  <c r="M1450" i="1"/>
  <c r="N1450" i="1" s="1"/>
  <c r="J1451" i="1"/>
  <c r="K1451" i="1" s="1"/>
  <c r="M1451" i="1"/>
  <c r="N1451" i="1" s="1"/>
  <c r="J1452" i="1"/>
  <c r="K1452" i="1" s="1"/>
  <c r="M1452" i="1"/>
  <c r="N1452" i="1" s="1"/>
  <c r="J1453" i="1"/>
  <c r="K1453" i="1" s="1"/>
  <c r="M1453" i="1"/>
  <c r="N1453" i="1" s="1"/>
  <c r="J1454" i="1"/>
  <c r="K1454" i="1" s="1"/>
  <c r="M1454" i="1"/>
  <c r="N1454" i="1" s="1"/>
  <c r="J1455" i="1"/>
  <c r="K1455" i="1" s="1"/>
  <c r="M1455" i="1"/>
  <c r="N1455" i="1" s="1"/>
  <c r="J1456" i="1"/>
  <c r="K1456" i="1" s="1"/>
  <c r="M1456" i="1"/>
  <c r="N1456" i="1" s="1"/>
  <c r="J1457" i="1"/>
  <c r="K1457" i="1" s="1"/>
  <c r="M1457" i="1"/>
  <c r="N1457" i="1" s="1"/>
  <c r="J1458" i="1"/>
  <c r="K1458" i="1" s="1"/>
  <c r="M1458" i="1"/>
  <c r="N1458" i="1" s="1"/>
  <c r="J1459" i="1"/>
  <c r="K1459" i="1" s="1"/>
  <c r="M1459" i="1"/>
  <c r="N1459" i="1" s="1"/>
  <c r="J1460" i="1"/>
  <c r="K1460" i="1" s="1"/>
  <c r="M1460" i="1"/>
  <c r="N1460" i="1" s="1"/>
  <c r="J1461" i="1"/>
  <c r="K1461" i="1" s="1"/>
  <c r="M1461" i="1"/>
  <c r="N1461" i="1" s="1"/>
  <c r="J1462" i="1"/>
  <c r="K1462" i="1" s="1"/>
  <c r="M1462" i="1"/>
  <c r="N1462" i="1" s="1"/>
  <c r="J1463" i="1"/>
  <c r="K1463" i="1" s="1"/>
  <c r="M1463" i="1"/>
  <c r="N1463" i="1" s="1"/>
  <c r="J1464" i="1"/>
  <c r="K1464" i="1" s="1"/>
  <c r="M1464" i="1"/>
  <c r="N1464" i="1" s="1"/>
  <c r="J1465" i="1"/>
  <c r="K1465" i="1" s="1"/>
  <c r="M1465" i="1"/>
  <c r="N1465" i="1" s="1"/>
  <c r="J1466" i="1"/>
  <c r="K1466" i="1" s="1"/>
  <c r="M1466" i="1"/>
  <c r="N1466" i="1" s="1"/>
  <c r="J1467" i="1"/>
  <c r="K1467" i="1" s="1"/>
  <c r="M1467" i="1"/>
  <c r="N1467" i="1" s="1"/>
  <c r="J1468" i="1"/>
  <c r="K1468" i="1" s="1"/>
  <c r="M1468" i="1"/>
  <c r="N1468" i="1" s="1"/>
  <c r="J1469" i="1"/>
  <c r="K1469" i="1" s="1"/>
  <c r="M1469" i="1"/>
  <c r="N1469" i="1" s="1"/>
  <c r="J1470" i="1"/>
  <c r="K1470" i="1" s="1"/>
  <c r="M1470" i="1"/>
  <c r="N1470" i="1" s="1"/>
  <c r="J1471" i="1"/>
  <c r="K1471" i="1" s="1"/>
  <c r="M1471" i="1"/>
  <c r="N1471" i="1" s="1"/>
  <c r="J1472" i="1"/>
  <c r="K1472" i="1" s="1"/>
  <c r="M1472" i="1"/>
  <c r="N1472" i="1" s="1"/>
  <c r="J1473" i="1"/>
  <c r="K1473" i="1" s="1"/>
  <c r="M1473" i="1"/>
  <c r="N1473" i="1" s="1"/>
  <c r="J1474" i="1"/>
  <c r="K1474" i="1" s="1"/>
  <c r="M1474" i="1"/>
  <c r="N1474" i="1" s="1"/>
  <c r="J1475" i="1"/>
  <c r="K1475" i="1" s="1"/>
  <c r="M1475" i="1"/>
  <c r="N1475" i="1" s="1"/>
  <c r="J1476" i="1"/>
  <c r="K1476" i="1" s="1"/>
  <c r="M1476" i="1"/>
  <c r="N1476" i="1" s="1"/>
  <c r="J1477" i="1"/>
  <c r="K1477" i="1" s="1"/>
  <c r="M1477" i="1"/>
  <c r="N1477" i="1" s="1"/>
  <c r="J1478" i="1"/>
  <c r="K1478" i="1" s="1"/>
  <c r="M1478" i="1"/>
  <c r="N1478" i="1" s="1"/>
  <c r="J1479" i="1"/>
  <c r="K1479" i="1" s="1"/>
  <c r="M1479" i="1"/>
  <c r="N1479" i="1" s="1"/>
  <c r="J1480" i="1"/>
  <c r="K1480" i="1" s="1"/>
  <c r="M1480" i="1"/>
  <c r="N1480" i="1" s="1"/>
  <c r="J1481" i="1"/>
  <c r="K1481" i="1" s="1"/>
  <c r="M1481" i="1"/>
  <c r="N1481" i="1" s="1"/>
  <c r="J1482" i="1"/>
  <c r="K1482" i="1" s="1"/>
  <c r="M1482" i="1"/>
  <c r="N1482" i="1" s="1"/>
  <c r="J1483" i="1"/>
  <c r="K1483" i="1" s="1"/>
  <c r="M1483" i="1"/>
  <c r="N1483" i="1" s="1"/>
  <c r="J1484" i="1"/>
  <c r="K1484" i="1" s="1"/>
  <c r="M1484" i="1"/>
  <c r="N1484" i="1" s="1"/>
  <c r="J1485" i="1"/>
  <c r="K1485" i="1" s="1"/>
  <c r="M1485" i="1"/>
  <c r="N1485" i="1" s="1"/>
  <c r="J1486" i="1"/>
  <c r="K1486" i="1" s="1"/>
  <c r="M1486" i="1"/>
  <c r="N1486" i="1" s="1"/>
  <c r="J1487" i="1"/>
  <c r="K1487" i="1" s="1"/>
  <c r="M1487" i="1"/>
  <c r="N1487" i="1" s="1"/>
  <c r="J1488" i="1"/>
  <c r="K1488" i="1" s="1"/>
  <c r="M1488" i="1"/>
  <c r="N1488" i="1" s="1"/>
  <c r="J1489" i="1"/>
  <c r="K1489" i="1" s="1"/>
  <c r="M1489" i="1"/>
  <c r="N1489" i="1" s="1"/>
  <c r="J1490" i="1"/>
  <c r="K1490" i="1" s="1"/>
  <c r="M1490" i="1"/>
  <c r="N1490" i="1" s="1"/>
  <c r="J1491" i="1"/>
  <c r="K1491" i="1" s="1"/>
  <c r="M1491" i="1"/>
  <c r="N1491" i="1" s="1"/>
  <c r="J1492" i="1"/>
  <c r="K1492" i="1" s="1"/>
  <c r="M1492" i="1"/>
  <c r="N1492" i="1" s="1"/>
  <c r="J1493" i="1"/>
  <c r="K1493" i="1" s="1"/>
  <c r="M1493" i="1"/>
  <c r="N1493" i="1" s="1"/>
  <c r="J1494" i="1"/>
  <c r="K1494" i="1" s="1"/>
  <c r="M1494" i="1"/>
  <c r="N1494" i="1" s="1"/>
  <c r="J1495" i="1"/>
  <c r="K1495" i="1" s="1"/>
  <c r="M1495" i="1"/>
  <c r="N1495" i="1" s="1"/>
  <c r="J1496" i="1"/>
  <c r="K1496" i="1" s="1"/>
  <c r="M1496" i="1"/>
  <c r="N1496" i="1" s="1"/>
  <c r="J1497" i="1"/>
  <c r="K1497" i="1" s="1"/>
  <c r="M1497" i="1"/>
  <c r="N1497" i="1" s="1"/>
  <c r="J1498" i="1"/>
  <c r="K1498" i="1" s="1"/>
  <c r="M1498" i="1"/>
  <c r="N1498" i="1" s="1"/>
  <c r="J1499" i="1"/>
  <c r="K1499" i="1" s="1"/>
  <c r="M1499" i="1"/>
  <c r="N1499" i="1" s="1"/>
  <c r="J1500" i="1"/>
  <c r="K1500" i="1" s="1"/>
  <c r="M1500" i="1"/>
  <c r="N1500" i="1" s="1"/>
  <c r="J1501" i="1"/>
  <c r="K1501" i="1" s="1"/>
  <c r="M1501" i="1"/>
  <c r="N1501" i="1" s="1"/>
  <c r="J1502" i="1"/>
  <c r="K1502" i="1" s="1"/>
  <c r="M1502" i="1"/>
  <c r="N1502" i="1" s="1"/>
  <c r="J1503" i="1"/>
  <c r="K1503" i="1" s="1"/>
  <c r="M1503" i="1"/>
  <c r="N1503" i="1" s="1"/>
  <c r="J1504" i="1"/>
  <c r="K1504" i="1" s="1"/>
  <c r="M1504" i="1"/>
  <c r="N1504" i="1" s="1"/>
  <c r="J1505" i="1"/>
  <c r="K1505" i="1" s="1"/>
  <c r="M1505" i="1"/>
  <c r="N1505" i="1" s="1"/>
  <c r="J1506" i="1"/>
  <c r="K1506" i="1" s="1"/>
  <c r="M1506" i="1"/>
  <c r="N1506" i="1" s="1"/>
  <c r="J1507" i="1"/>
  <c r="K1507" i="1" s="1"/>
  <c r="M1507" i="1"/>
  <c r="N1507" i="1" s="1"/>
  <c r="J1508" i="1"/>
  <c r="K1508" i="1" s="1"/>
  <c r="M1508" i="1"/>
  <c r="N1508" i="1" s="1"/>
  <c r="J1509" i="1"/>
  <c r="K1509" i="1" s="1"/>
  <c r="M1509" i="1"/>
  <c r="N1509" i="1" s="1"/>
  <c r="J1510" i="1"/>
  <c r="K1510" i="1" s="1"/>
  <c r="M1510" i="1"/>
  <c r="N1510" i="1" s="1"/>
  <c r="J1511" i="1"/>
  <c r="K1511" i="1" s="1"/>
  <c r="M1511" i="1"/>
  <c r="N1511" i="1" s="1"/>
  <c r="J1512" i="1"/>
  <c r="K1512" i="1" s="1"/>
  <c r="M1512" i="1"/>
  <c r="N1512" i="1" s="1"/>
  <c r="J1513" i="1"/>
  <c r="K1513" i="1" s="1"/>
  <c r="M1513" i="1"/>
  <c r="N1513" i="1" s="1"/>
  <c r="J1514" i="1"/>
  <c r="K1514" i="1" s="1"/>
  <c r="M1514" i="1"/>
  <c r="N1514" i="1" s="1"/>
  <c r="J1515" i="1"/>
  <c r="K1515" i="1" s="1"/>
  <c r="M1515" i="1"/>
  <c r="N1515" i="1" s="1"/>
  <c r="J1516" i="1"/>
  <c r="K1516" i="1" s="1"/>
  <c r="M1516" i="1"/>
  <c r="N1516" i="1" s="1"/>
  <c r="J1517" i="1"/>
  <c r="K1517" i="1" s="1"/>
  <c r="M1517" i="1"/>
  <c r="N1517" i="1" s="1"/>
  <c r="J1518" i="1"/>
  <c r="K1518" i="1" s="1"/>
  <c r="M1518" i="1"/>
  <c r="N1518" i="1" s="1"/>
  <c r="J1519" i="1"/>
  <c r="K1519" i="1" s="1"/>
  <c r="M1519" i="1"/>
  <c r="N1519" i="1" s="1"/>
  <c r="J1520" i="1"/>
  <c r="K1520" i="1" s="1"/>
  <c r="M1520" i="1"/>
  <c r="N1520" i="1" s="1"/>
  <c r="J1521" i="1"/>
  <c r="K1521" i="1" s="1"/>
  <c r="M1521" i="1"/>
  <c r="N1521" i="1" s="1"/>
  <c r="J1522" i="1"/>
  <c r="K1522" i="1" s="1"/>
  <c r="M1522" i="1"/>
  <c r="N1522" i="1" s="1"/>
  <c r="J1523" i="1"/>
  <c r="K1523" i="1" s="1"/>
  <c r="M1523" i="1"/>
  <c r="N1523" i="1" s="1"/>
  <c r="J1524" i="1"/>
  <c r="K1524" i="1" s="1"/>
  <c r="M1524" i="1"/>
  <c r="N1524" i="1" s="1"/>
  <c r="J1525" i="1"/>
  <c r="K1525" i="1" s="1"/>
  <c r="M1525" i="1"/>
  <c r="N1525" i="1" s="1"/>
  <c r="J1526" i="1"/>
  <c r="K1526" i="1" s="1"/>
  <c r="M1526" i="1"/>
  <c r="N1526" i="1" s="1"/>
  <c r="J1527" i="1"/>
  <c r="K1527" i="1" s="1"/>
  <c r="M1527" i="1"/>
  <c r="N1527" i="1" s="1"/>
  <c r="J1528" i="1"/>
  <c r="K1528" i="1" s="1"/>
  <c r="M1528" i="1"/>
  <c r="N1528" i="1" s="1"/>
  <c r="J1529" i="1"/>
  <c r="K1529" i="1" s="1"/>
  <c r="M1529" i="1"/>
  <c r="N1529" i="1" s="1"/>
  <c r="J1530" i="1"/>
  <c r="K1530" i="1" s="1"/>
  <c r="M1530" i="1"/>
  <c r="N1530" i="1" s="1"/>
  <c r="J1531" i="1"/>
  <c r="K1531" i="1" s="1"/>
  <c r="M1531" i="1"/>
  <c r="N1531" i="1" s="1"/>
  <c r="J1532" i="1"/>
  <c r="K1532" i="1" s="1"/>
  <c r="M1532" i="1"/>
  <c r="N1532" i="1" s="1"/>
  <c r="J1533" i="1"/>
  <c r="K1533" i="1" s="1"/>
  <c r="M1533" i="1"/>
  <c r="N1533" i="1" s="1"/>
  <c r="J1534" i="1"/>
  <c r="K1534" i="1" s="1"/>
  <c r="M1534" i="1"/>
  <c r="N1534" i="1" s="1"/>
  <c r="J1535" i="1"/>
  <c r="K1535" i="1" s="1"/>
  <c r="M1535" i="1"/>
  <c r="N1535" i="1" s="1"/>
  <c r="J1536" i="1"/>
  <c r="K1536" i="1" s="1"/>
  <c r="M1536" i="1"/>
  <c r="N1536" i="1" s="1"/>
  <c r="J1537" i="1"/>
  <c r="K1537" i="1" s="1"/>
  <c r="M1537" i="1"/>
  <c r="N1537" i="1" s="1"/>
  <c r="J1538" i="1"/>
  <c r="K1538" i="1" s="1"/>
  <c r="M1538" i="1"/>
  <c r="N1538" i="1" s="1"/>
  <c r="J1539" i="1"/>
  <c r="K1539" i="1" s="1"/>
  <c r="M1539" i="1"/>
  <c r="N1539" i="1" s="1"/>
  <c r="J1540" i="1"/>
  <c r="K1540" i="1" s="1"/>
  <c r="M1540" i="1"/>
  <c r="N1540" i="1" s="1"/>
  <c r="J1541" i="1"/>
  <c r="K1541" i="1" s="1"/>
  <c r="M1541" i="1"/>
  <c r="N1541" i="1" s="1"/>
  <c r="J1542" i="1"/>
  <c r="K1542" i="1" s="1"/>
  <c r="M1542" i="1"/>
  <c r="N1542" i="1" s="1"/>
  <c r="J1543" i="1"/>
  <c r="K1543" i="1" s="1"/>
  <c r="M1543" i="1"/>
  <c r="N1543" i="1" s="1"/>
  <c r="J1544" i="1"/>
  <c r="K1544" i="1" s="1"/>
  <c r="M1544" i="1"/>
  <c r="N1544" i="1" s="1"/>
  <c r="J1545" i="1"/>
  <c r="K1545" i="1" s="1"/>
  <c r="M1545" i="1"/>
  <c r="N1545" i="1" s="1"/>
  <c r="J1546" i="1"/>
  <c r="K1546" i="1" s="1"/>
  <c r="M1546" i="1"/>
  <c r="N1546" i="1" s="1"/>
  <c r="J1547" i="1"/>
  <c r="K1547" i="1" s="1"/>
  <c r="M1547" i="1"/>
  <c r="N1547" i="1" s="1"/>
  <c r="J1548" i="1"/>
  <c r="K1548" i="1" s="1"/>
  <c r="M1548" i="1"/>
  <c r="N1548" i="1" s="1"/>
  <c r="J1549" i="1"/>
  <c r="K1549" i="1" s="1"/>
  <c r="M1549" i="1"/>
  <c r="N1549" i="1" s="1"/>
  <c r="J1550" i="1"/>
  <c r="K1550" i="1" s="1"/>
  <c r="M1550" i="1"/>
  <c r="N1550" i="1" s="1"/>
  <c r="J1551" i="1"/>
  <c r="K1551" i="1" s="1"/>
  <c r="M1551" i="1"/>
  <c r="N1551" i="1" s="1"/>
  <c r="J1552" i="1"/>
  <c r="K1552" i="1" s="1"/>
  <c r="M1552" i="1"/>
  <c r="N1552" i="1" s="1"/>
  <c r="J1553" i="1"/>
  <c r="K1553" i="1" s="1"/>
  <c r="M1553" i="1"/>
  <c r="N1553" i="1" s="1"/>
  <c r="J1554" i="1"/>
  <c r="K1554" i="1" s="1"/>
  <c r="M1554" i="1"/>
  <c r="N1554" i="1" s="1"/>
  <c r="J1555" i="1"/>
  <c r="K1555" i="1" s="1"/>
  <c r="M1555" i="1"/>
  <c r="N1555" i="1" s="1"/>
  <c r="J1556" i="1"/>
  <c r="K1556" i="1" s="1"/>
  <c r="M1556" i="1"/>
  <c r="N1556" i="1" s="1"/>
  <c r="J1557" i="1"/>
  <c r="K1557" i="1" s="1"/>
  <c r="M1557" i="1"/>
  <c r="N1557" i="1" s="1"/>
  <c r="J1558" i="1"/>
  <c r="K1558" i="1" s="1"/>
  <c r="M1558" i="1"/>
  <c r="N1558" i="1" s="1"/>
  <c r="J1559" i="1"/>
  <c r="K1559" i="1" s="1"/>
  <c r="M1559" i="1"/>
  <c r="N1559" i="1" s="1"/>
  <c r="J1560" i="1"/>
  <c r="K1560" i="1" s="1"/>
  <c r="M1560" i="1"/>
  <c r="N1560" i="1" s="1"/>
  <c r="J1561" i="1"/>
  <c r="K1561" i="1" s="1"/>
  <c r="M1561" i="1"/>
  <c r="N1561" i="1" s="1"/>
  <c r="J1562" i="1"/>
  <c r="K1562" i="1" s="1"/>
  <c r="M1562" i="1"/>
  <c r="N1562" i="1" s="1"/>
  <c r="J1563" i="1"/>
  <c r="K1563" i="1" s="1"/>
  <c r="M1563" i="1"/>
  <c r="N1563" i="1" s="1"/>
  <c r="J1564" i="1"/>
  <c r="K1564" i="1" s="1"/>
  <c r="M1564" i="1"/>
  <c r="N1564" i="1" s="1"/>
  <c r="J1565" i="1"/>
  <c r="K1565" i="1" s="1"/>
  <c r="M1565" i="1"/>
  <c r="N1565" i="1" s="1"/>
  <c r="J1566" i="1"/>
  <c r="K1566" i="1" s="1"/>
  <c r="M1566" i="1"/>
  <c r="N1566" i="1" s="1"/>
  <c r="J1567" i="1"/>
  <c r="K1567" i="1" s="1"/>
  <c r="M1567" i="1"/>
  <c r="N1567" i="1" s="1"/>
  <c r="J1568" i="1"/>
  <c r="K1568" i="1" s="1"/>
  <c r="M1568" i="1"/>
  <c r="N1568" i="1" s="1"/>
  <c r="J1569" i="1"/>
  <c r="K1569" i="1" s="1"/>
  <c r="M1569" i="1"/>
  <c r="N1569" i="1" s="1"/>
  <c r="J1570" i="1"/>
  <c r="K1570" i="1" s="1"/>
  <c r="M1570" i="1"/>
  <c r="N1570" i="1" s="1"/>
  <c r="J1571" i="1"/>
  <c r="K1571" i="1" s="1"/>
  <c r="M1571" i="1"/>
  <c r="N1571" i="1" s="1"/>
  <c r="J1572" i="1"/>
  <c r="K1572" i="1" s="1"/>
  <c r="M1572" i="1"/>
  <c r="N1572" i="1" s="1"/>
  <c r="J1573" i="1"/>
  <c r="K1573" i="1" s="1"/>
  <c r="M1573" i="1"/>
  <c r="N1573" i="1" s="1"/>
  <c r="J1574" i="1"/>
  <c r="K1574" i="1" s="1"/>
  <c r="M1574" i="1"/>
  <c r="N1574" i="1" s="1"/>
  <c r="J1575" i="1"/>
  <c r="K1575" i="1" s="1"/>
  <c r="M1575" i="1"/>
  <c r="N1575" i="1" s="1"/>
  <c r="J1576" i="1"/>
  <c r="K1576" i="1" s="1"/>
  <c r="M1576" i="1"/>
  <c r="N1576" i="1" s="1"/>
  <c r="J1577" i="1"/>
  <c r="K1577" i="1" s="1"/>
  <c r="M1577" i="1"/>
  <c r="N1577" i="1" s="1"/>
  <c r="J1578" i="1"/>
  <c r="K1578" i="1" s="1"/>
  <c r="M1578" i="1"/>
  <c r="N1578" i="1" s="1"/>
  <c r="J1579" i="1"/>
  <c r="K1579" i="1" s="1"/>
  <c r="M1579" i="1"/>
  <c r="N1579" i="1" s="1"/>
  <c r="J1580" i="1"/>
  <c r="K1580" i="1" s="1"/>
  <c r="M1580" i="1"/>
  <c r="N1580" i="1" s="1"/>
  <c r="J1581" i="1"/>
  <c r="K1581" i="1" s="1"/>
  <c r="M1581" i="1"/>
  <c r="N1581" i="1" s="1"/>
  <c r="J1582" i="1"/>
  <c r="K1582" i="1" s="1"/>
  <c r="M1582" i="1"/>
  <c r="N1582" i="1" s="1"/>
  <c r="J1583" i="1"/>
  <c r="K1583" i="1" s="1"/>
  <c r="M1583" i="1"/>
  <c r="N1583" i="1" s="1"/>
  <c r="J1584" i="1"/>
  <c r="K1584" i="1" s="1"/>
  <c r="M1584" i="1"/>
  <c r="N1584" i="1" s="1"/>
  <c r="J1585" i="1"/>
  <c r="K1585" i="1" s="1"/>
  <c r="M1585" i="1"/>
  <c r="N1585" i="1" s="1"/>
  <c r="J1586" i="1"/>
  <c r="K1586" i="1" s="1"/>
  <c r="M1586" i="1"/>
  <c r="N1586" i="1" s="1"/>
  <c r="J1587" i="1"/>
  <c r="K1587" i="1" s="1"/>
  <c r="M1587" i="1"/>
  <c r="N1587" i="1" s="1"/>
  <c r="J1588" i="1"/>
  <c r="K1588" i="1" s="1"/>
  <c r="M1588" i="1"/>
  <c r="N1588" i="1" s="1"/>
  <c r="J1589" i="1"/>
  <c r="K1589" i="1" s="1"/>
  <c r="M1589" i="1"/>
  <c r="N1589" i="1" s="1"/>
  <c r="J1590" i="1"/>
  <c r="K1590" i="1" s="1"/>
  <c r="M1590" i="1"/>
  <c r="N1590" i="1" s="1"/>
  <c r="J1591" i="1"/>
  <c r="K1591" i="1" s="1"/>
  <c r="M1591" i="1"/>
  <c r="N1591" i="1" s="1"/>
  <c r="J1592" i="1"/>
  <c r="K1592" i="1" s="1"/>
  <c r="M1592" i="1"/>
  <c r="N1592" i="1" s="1"/>
  <c r="J1593" i="1"/>
  <c r="K1593" i="1" s="1"/>
  <c r="M1593" i="1"/>
  <c r="N1593" i="1" s="1"/>
  <c r="J1594" i="1"/>
  <c r="K1594" i="1" s="1"/>
  <c r="M1594" i="1"/>
  <c r="N1594" i="1" s="1"/>
  <c r="J1595" i="1"/>
  <c r="K1595" i="1" s="1"/>
  <c r="M1595" i="1"/>
  <c r="N1595" i="1" s="1"/>
  <c r="J1596" i="1"/>
  <c r="K1596" i="1" s="1"/>
  <c r="M1596" i="1"/>
  <c r="N1596" i="1" s="1"/>
  <c r="J1597" i="1"/>
  <c r="K1597" i="1" s="1"/>
  <c r="M1597" i="1"/>
  <c r="N1597" i="1" s="1"/>
  <c r="J1598" i="1"/>
  <c r="K1598" i="1" s="1"/>
  <c r="M1598" i="1"/>
  <c r="N1598" i="1" s="1"/>
  <c r="J1599" i="1"/>
  <c r="K1599" i="1" s="1"/>
  <c r="M1599" i="1"/>
  <c r="N1599" i="1" s="1"/>
  <c r="J1600" i="1"/>
  <c r="K1600" i="1" s="1"/>
  <c r="M1600" i="1"/>
  <c r="N1600" i="1" s="1"/>
  <c r="J1601" i="1"/>
  <c r="K1601" i="1" s="1"/>
  <c r="M1601" i="1"/>
  <c r="N1601" i="1" s="1"/>
  <c r="J1602" i="1"/>
  <c r="K1602" i="1" s="1"/>
  <c r="M1602" i="1"/>
  <c r="N1602" i="1" s="1"/>
  <c r="J1603" i="1"/>
  <c r="K1603" i="1" s="1"/>
  <c r="M1603" i="1"/>
  <c r="N1603" i="1" s="1"/>
  <c r="J1604" i="1"/>
  <c r="K1604" i="1" s="1"/>
  <c r="M1604" i="1"/>
  <c r="N1604" i="1" s="1"/>
  <c r="J1605" i="1"/>
  <c r="K1605" i="1" s="1"/>
  <c r="M1605" i="1"/>
  <c r="N1605" i="1" s="1"/>
  <c r="J1606" i="1"/>
  <c r="K1606" i="1" s="1"/>
  <c r="M1606" i="1"/>
  <c r="N1606" i="1" s="1"/>
  <c r="J1607" i="1"/>
  <c r="K1607" i="1" s="1"/>
  <c r="M1607" i="1"/>
  <c r="N1607" i="1" s="1"/>
  <c r="J1608" i="1"/>
  <c r="K1608" i="1" s="1"/>
  <c r="M1608" i="1"/>
  <c r="N1608" i="1" s="1"/>
  <c r="J1609" i="1"/>
  <c r="K1609" i="1" s="1"/>
  <c r="M1609" i="1"/>
  <c r="N1609" i="1" s="1"/>
  <c r="J1610" i="1"/>
  <c r="K1610" i="1" s="1"/>
  <c r="M1610" i="1"/>
  <c r="N1610" i="1" s="1"/>
  <c r="J1611" i="1"/>
  <c r="K1611" i="1" s="1"/>
  <c r="M1611" i="1"/>
  <c r="N1611" i="1" s="1"/>
  <c r="J1612" i="1"/>
  <c r="K1612" i="1" s="1"/>
  <c r="M1612" i="1"/>
  <c r="N1612" i="1" s="1"/>
  <c r="J1613" i="1"/>
  <c r="K1613" i="1" s="1"/>
  <c r="M1613" i="1"/>
  <c r="N1613" i="1" s="1"/>
  <c r="J1614" i="1"/>
  <c r="K1614" i="1" s="1"/>
  <c r="M1614" i="1"/>
  <c r="N1614" i="1" s="1"/>
  <c r="J1615" i="1"/>
  <c r="K1615" i="1" s="1"/>
  <c r="M1615" i="1"/>
  <c r="N1615" i="1" s="1"/>
  <c r="J1616" i="1"/>
  <c r="K1616" i="1" s="1"/>
  <c r="M1616" i="1"/>
  <c r="N1616" i="1" s="1"/>
  <c r="J1617" i="1"/>
  <c r="K1617" i="1" s="1"/>
  <c r="M1617" i="1"/>
  <c r="N1617" i="1" s="1"/>
  <c r="J1618" i="1"/>
  <c r="K1618" i="1" s="1"/>
  <c r="M1618" i="1"/>
  <c r="N1618" i="1" s="1"/>
  <c r="J1619" i="1"/>
  <c r="K1619" i="1" s="1"/>
  <c r="M1619" i="1"/>
  <c r="N1619" i="1" s="1"/>
  <c r="J1620" i="1"/>
  <c r="K1620" i="1" s="1"/>
  <c r="M1620" i="1"/>
  <c r="N1620" i="1" s="1"/>
  <c r="J1621" i="1"/>
  <c r="K1621" i="1" s="1"/>
  <c r="M1621" i="1"/>
  <c r="N1621" i="1" s="1"/>
  <c r="J1622" i="1"/>
  <c r="K1622" i="1" s="1"/>
  <c r="M1622" i="1"/>
  <c r="N1622" i="1" s="1"/>
  <c r="J1623" i="1"/>
  <c r="K1623" i="1" s="1"/>
  <c r="M1623" i="1"/>
  <c r="N1623" i="1" s="1"/>
  <c r="J1624" i="1"/>
  <c r="K1624" i="1" s="1"/>
  <c r="M1624" i="1"/>
  <c r="N1624" i="1" s="1"/>
  <c r="J1625" i="1"/>
  <c r="K1625" i="1" s="1"/>
  <c r="M1625" i="1"/>
  <c r="N1625" i="1" s="1"/>
  <c r="J1626" i="1"/>
  <c r="K1626" i="1" s="1"/>
  <c r="M1626" i="1"/>
  <c r="N1626" i="1" s="1"/>
  <c r="J1627" i="1"/>
  <c r="K1627" i="1" s="1"/>
  <c r="M1627" i="1"/>
  <c r="N1627" i="1" s="1"/>
  <c r="J1628" i="1"/>
  <c r="K1628" i="1" s="1"/>
  <c r="M1628" i="1"/>
  <c r="N1628" i="1" s="1"/>
  <c r="J1629" i="1"/>
  <c r="K1629" i="1" s="1"/>
  <c r="M1629" i="1"/>
  <c r="N1629" i="1" s="1"/>
  <c r="J1630" i="1"/>
  <c r="K1630" i="1" s="1"/>
  <c r="M1630" i="1"/>
  <c r="N1630" i="1" s="1"/>
  <c r="J1631" i="1"/>
  <c r="K1631" i="1" s="1"/>
  <c r="M1631" i="1"/>
  <c r="N1631" i="1" s="1"/>
  <c r="J1632" i="1"/>
  <c r="K1632" i="1" s="1"/>
  <c r="M1632" i="1"/>
  <c r="N1632" i="1" s="1"/>
  <c r="J1633" i="1"/>
  <c r="K1633" i="1" s="1"/>
  <c r="M1633" i="1"/>
  <c r="N1633" i="1" s="1"/>
  <c r="J1634" i="1"/>
  <c r="K1634" i="1" s="1"/>
  <c r="M1634" i="1"/>
  <c r="N1634" i="1" s="1"/>
  <c r="J1635" i="1"/>
  <c r="K1635" i="1" s="1"/>
  <c r="M1635" i="1"/>
  <c r="N1635" i="1" s="1"/>
  <c r="J1636" i="1"/>
  <c r="K1636" i="1" s="1"/>
  <c r="M1636" i="1"/>
  <c r="N1636" i="1" s="1"/>
  <c r="J1637" i="1"/>
  <c r="K1637" i="1" s="1"/>
  <c r="M1637" i="1"/>
  <c r="N1637" i="1" s="1"/>
  <c r="J1638" i="1"/>
  <c r="K1638" i="1" s="1"/>
  <c r="M1638" i="1"/>
  <c r="N1638" i="1" s="1"/>
  <c r="J1639" i="1"/>
  <c r="K1639" i="1" s="1"/>
  <c r="M1639" i="1"/>
  <c r="N1639" i="1" s="1"/>
  <c r="J1640" i="1"/>
  <c r="K1640" i="1" s="1"/>
  <c r="M1640" i="1"/>
  <c r="N1640" i="1" s="1"/>
  <c r="J1641" i="1"/>
  <c r="K1641" i="1" s="1"/>
  <c r="M1641" i="1"/>
  <c r="N1641" i="1" s="1"/>
  <c r="J1642" i="1"/>
  <c r="K1642" i="1" s="1"/>
  <c r="M1642" i="1"/>
  <c r="N1642" i="1" s="1"/>
  <c r="J1643" i="1"/>
  <c r="K1643" i="1" s="1"/>
  <c r="M1643" i="1"/>
  <c r="N1643" i="1" s="1"/>
  <c r="J1644" i="1"/>
  <c r="K1644" i="1" s="1"/>
  <c r="M1644" i="1"/>
  <c r="N1644" i="1" s="1"/>
  <c r="J1645" i="1"/>
  <c r="K1645" i="1" s="1"/>
  <c r="M1645" i="1"/>
  <c r="N1645" i="1" s="1"/>
  <c r="J1646" i="1"/>
  <c r="K1646" i="1" s="1"/>
  <c r="M1646" i="1"/>
  <c r="N1646" i="1" s="1"/>
  <c r="J1647" i="1"/>
  <c r="K1647" i="1" s="1"/>
  <c r="M1647" i="1"/>
  <c r="N1647" i="1" s="1"/>
  <c r="J1648" i="1"/>
  <c r="K1648" i="1" s="1"/>
  <c r="M1648" i="1"/>
  <c r="N1648" i="1" s="1"/>
  <c r="J1649" i="1"/>
  <c r="K1649" i="1" s="1"/>
  <c r="M1649" i="1"/>
  <c r="N1649" i="1" s="1"/>
  <c r="J1650" i="1"/>
  <c r="K1650" i="1" s="1"/>
  <c r="M1650" i="1"/>
  <c r="N1650" i="1" s="1"/>
  <c r="J1651" i="1"/>
  <c r="K1651" i="1" s="1"/>
  <c r="M1651" i="1"/>
  <c r="N1651" i="1" s="1"/>
  <c r="J1652" i="1"/>
  <c r="K1652" i="1" s="1"/>
  <c r="M1652" i="1"/>
  <c r="N1652" i="1" s="1"/>
  <c r="J1653" i="1"/>
  <c r="K1653" i="1" s="1"/>
  <c r="M1653" i="1"/>
  <c r="N1653" i="1" s="1"/>
  <c r="J1654" i="1"/>
  <c r="K1654" i="1" s="1"/>
  <c r="M1654" i="1"/>
  <c r="N1654" i="1" s="1"/>
  <c r="J1655" i="1"/>
  <c r="K1655" i="1" s="1"/>
  <c r="M1655" i="1"/>
  <c r="N1655" i="1" s="1"/>
  <c r="J1656" i="1"/>
  <c r="K1656" i="1" s="1"/>
  <c r="M1656" i="1"/>
  <c r="N1656" i="1" s="1"/>
  <c r="J1657" i="1"/>
  <c r="K1657" i="1" s="1"/>
  <c r="M1657" i="1"/>
  <c r="N1657" i="1" s="1"/>
  <c r="J1658" i="1"/>
  <c r="K1658" i="1" s="1"/>
  <c r="M1658" i="1"/>
  <c r="N1658" i="1" s="1"/>
  <c r="J1659" i="1"/>
  <c r="K1659" i="1" s="1"/>
  <c r="M1659" i="1"/>
  <c r="N1659" i="1" s="1"/>
  <c r="J1660" i="1"/>
  <c r="K1660" i="1" s="1"/>
  <c r="M1660" i="1"/>
  <c r="N1660" i="1" s="1"/>
  <c r="J1661" i="1"/>
  <c r="K1661" i="1" s="1"/>
  <c r="M1661" i="1"/>
  <c r="N1661" i="1" s="1"/>
  <c r="J1662" i="1"/>
  <c r="K1662" i="1" s="1"/>
  <c r="M1662" i="1"/>
  <c r="N1662" i="1" s="1"/>
  <c r="J1663" i="1"/>
  <c r="K1663" i="1" s="1"/>
  <c r="M1663" i="1"/>
  <c r="N1663" i="1" s="1"/>
  <c r="J1664" i="1"/>
  <c r="K1664" i="1" s="1"/>
  <c r="M1664" i="1"/>
  <c r="N1664" i="1" s="1"/>
  <c r="J1665" i="1"/>
  <c r="K1665" i="1" s="1"/>
  <c r="M1665" i="1"/>
  <c r="N1665" i="1" s="1"/>
  <c r="J1666" i="1"/>
  <c r="K1666" i="1" s="1"/>
  <c r="M1666" i="1"/>
  <c r="N1666" i="1" s="1"/>
  <c r="J1667" i="1"/>
  <c r="K1667" i="1" s="1"/>
  <c r="M1667" i="1"/>
  <c r="N1667" i="1" s="1"/>
  <c r="J1668" i="1"/>
  <c r="K1668" i="1" s="1"/>
  <c r="M1668" i="1"/>
  <c r="N1668" i="1" s="1"/>
  <c r="J1669" i="1"/>
  <c r="K1669" i="1" s="1"/>
  <c r="M1669" i="1"/>
  <c r="N1669" i="1" s="1"/>
  <c r="J1670" i="1"/>
  <c r="K1670" i="1" s="1"/>
  <c r="M1670" i="1"/>
  <c r="N1670" i="1" s="1"/>
  <c r="J1671" i="1"/>
  <c r="K1671" i="1" s="1"/>
  <c r="M1671" i="1"/>
  <c r="N1671" i="1" s="1"/>
  <c r="J1672" i="1"/>
  <c r="K1672" i="1" s="1"/>
  <c r="M1672" i="1"/>
  <c r="N1672" i="1" s="1"/>
  <c r="J1673" i="1"/>
  <c r="K1673" i="1" s="1"/>
  <c r="M1673" i="1"/>
  <c r="N1673" i="1" s="1"/>
  <c r="J1674" i="1"/>
  <c r="K1674" i="1" s="1"/>
  <c r="M1674" i="1"/>
  <c r="N1674" i="1" s="1"/>
  <c r="J1675" i="1"/>
  <c r="K1675" i="1" s="1"/>
  <c r="M1675" i="1"/>
  <c r="N1675" i="1" s="1"/>
  <c r="J1676" i="1"/>
  <c r="K1676" i="1" s="1"/>
  <c r="M1676" i="1"/>
  <c r="N1676" i="1" s="1"/>
  <c r="J1677" i="1"/>
  <c r="K1677" i="1" s="1"/>
  <c r="M1677" i="1"/>
  <c r="N1677" i="1" s="1"/>
  <c r="J1678" i="1"/>
  <c r="K1678" i="1" s="1"/>
  <c r="M1678" i="1"/>
  <c r="N1678" i="1" s="1"/>
  <c r="J1679" i="1"/>
  <c r="K1679" i="1" s="1"/>
  <c r="M1679" i="1"/>
  <c r="N1679" i="1" s="1"/>
  <c r="J1680" i="1"/>
  <c r="K1680" i="1" s="1"/>
  <c r="M1680" i="1"/>
  <c r="N1680" i="1" s="1"/>
  <c r="J1681" i="1"/>
  <c r="K1681" i="1" s="1"/>
  <c r="M1681" i="1"/>
  <c r="N1681" i="1" s="1"/>
  <c r="J1682" i="1"/>
  <c r="K1682" i="1" s="1"/>
  <c r="M1682" i="1"/>
  <c r="N1682" i="1" s="1"/>
  <c r="J1683" i="1"/>
  <c r="K1683" i="1" s="1"/>
  <c r="M1683" i="1"/>
  <c r="N1683" i="1" s="1"/>
  <c r="J1684" i="1"/>
  <c r="K1684" i="1" s="1"/>
  <c r="M1684" i="1"/>
  <c r="N1684" i="1" s="1"/>
  <c r="J1685" i="1"/>
  <c r="K1685" i="1" s="1"/>
  <c r="M1685" i="1"/>
  <c r="N1685" i="1" s="1"/>
  <c r="J1686" i="1"/>
  <c r="K1686" i="1" s="1"/>
  <c r="M1686" i="1"/>
  <c r="N1686" i="1" s="1"/>
  <c r="J1687" i="1"/>
  <c r="K1687" i="1" s="1"/>
  <c r="M1687" i="1"/>
  <c r="N1687" i="1" s="1"/>
  <c r="J1688" i="1"/>
  <c r="K1688" i="1" s="1"/>
  <c r="M1688" i="1"/>
  <c r="N1688" i="1" s="1"/>
  <c r="J1689" i="1"/>
  <c r="K1689" i="1" s="1"/>
  <c r="M1689" i="1"/>
  <c r="N1689" i="1" s="1"/>
  <c r="J1690" i="1"/>
  <c r="K1690" i="1" s="1"/>
  <c r="M1690" i="1"/>
  <c r="N1690" i="1" s="1"/>
  <c r="J1691" i="1"/>
  <c r="K1691" i="1" s="1"/>
  <c r="M1691" i="1"/>
  <c r="N1691" i="1" s="1"/>
  <c r="J1692" i="1"/>
  <c r="K1692" i="1" s="1"/>
  <c r="M1692" i="1"/>
  <c r="N1692" i="1" s="1"/>
  <c r="J1693" i="1"/>
  <c r="K1693" i="1" s="1"/>
  <c r="M1693" i="1"/>
  <c r="N1693" i="1" s="1"/>
  <c r="J1694" i="1"/>
  <c r="K1694" i="1" s="1"/>
  <c r="M1694" i="1"/>
  <c r="N1694" i="1" s="1"/>
  <c r="J1695" i="1"/>
  <c r="K1695" i="1" s="1"/>
  <c r="M1695" i="1"/>
  <c r="N1695" i="1" s="1"/>
  <c r="J1696" i="1"/>
  <c r="K1696" i="1" s="1"/>
  <c r="M1696" i="1"/>
  <c r="N1696" i="1" s="1"/>
  <c r="J1697" i="1"/>
  <c r="K1697" i="1" s="1"/>
  <c r="M1697" i="1"/>
  <c r="N1697" i="1" s="1"/>
  <c r="J1698" i="1"/>
  <c r="K1698" i="1" s="1"/>
  <c r="M1698" i="1"/>
  <c r="N1698" i="1" s="1"/>
  <c r="J1699" i="1"/>
  <c r="K1699" i="1" s="1"/>
  <c r="M1699" i="1"/>
  <c r="N1699" i="1" s="1"/>
  <c r="J1700" i="1"/>
  <c r="K1700" i="1" s="1"/>
  <c r="M1700" i="1"/>
  <c r="N1700" i="1" s="1"/>
  <c r="J1701" i="1"/>
  <c r="K1701" i="1" s="1"/>
  <c r="M1701" i="1"/>
  <c r="N1701" i="1" s="1"/>
  <c r="J1702" i="1"/>
  <c r="K1702" i="1" s="1"/>
  <c r="M1702" i="1"/>
  <c r="N1702" i="1" s="1"/>
  <c r="J1703" i="1"/>
  <c r="K1703" i="1" s="1"/>
  <c r="M1703" i="1"/>
  <c r="N1703" i="1" s="1"/>
  <c r="J1704" i="1"/>
  <c r="K1704" i="1" s="1"/>
  <c r="M1704" i="1"/>
  <c r="N1704" i="1" s="1"/>
  <c r="J1705" i="1"/>
  <c r="K1705" i="1" s="1"/>
  <c r="M1705" i="1"/>
  <c r="N1705" i="1" s="1"/>
  <c r="J1706" i="1"/>
  <c r="K1706" i="1" s="1"/>
  <c r="M1706" i="1"/>
  <c r="N1706" i="1" s="1"/>
  <c r="J1707" i="1"/>
  <c r="K1707" i="1" s="1"/>
  <c r="M1707" i="1"/>
  <c r="N1707" i="1" s="1"/>
  <c r="J1708" i="1"/>
  <c r="K1708" i="1" s="1"/>
  <c r="M1708" i="1"/>
  <c r="N1708" i="1" s="1"/>
  <c r="J1709" i="1"/>
  <c r="K1709" i="1" s="1"/>
  <c r="M1709" i="1"/>
  <c r="N1709" i="1" s="1"/>
  <c r="J1710" i="1"/>
  <c r="K1710" i="1" s="1"/>
  <c r="M1710" i="1"/>
  <c r="N1710" i="1" s="1"/>
  <c r="J1711" i="1"/>
  <c r="K1711" i="1" s="1"/>
  <c r="M1711" i="1"/>
  <c r="N1711" i="1" s="1"/>
  <c r="J1712" i="1"/>
  <c r="K1712" i="1" s="1"/>
  <c r="M1712" i="1"/>
  <c r="N1712" i="1" s="1"/>
  <c r="J1713" i="1"/>
  <c r="K1713" i="1" s="1"/>
  <c r="M1713" i="1"/>
  <c r="N1713" i="1" s="1"/>
  <c r="J1714" i="1"/>
  <c r="K1714" i="1" s="1"/>
  <c r="M1714" i="1"/>
  <c r="N1714" i="1" s="1"/>
  <c r="J1715" i="1"/>
  <c r="K1715" i="1" s="1"/>
  <c r="M1715" i="1"/>
  <c r="N1715" i="1" s="1"/>
  <c r="J1716" i="1"/>
  <c r="K1716" i="1" s="1"/>
  <c r="M1716" i="1"/>
  <c r="N1716" i="1" s="1"/>
  <c r="J1717" i="1"/>
  <c r="K1717" i="1" s="1"/>
  <c r="M1717" i="1"/>
  <c r="N1717" i="1" s="1"/>
  <c r="J1718" i="1"/>
  <c r="K1718" i="1" s="1"/>
  <c r="M1718" i="1"/>
  <c r="N1718" i="1" s="1"/>
  <c r="J1719" i="1"/>
  <c r="K1719" i="1" s="1"/>
  <c r="M1719" i="1"/>
  <c r="N1719" i="1" s="1"/>
  <c r="J1720" i="1"/>
  <c r="K1720" i="1" s="1"/>
  <c r="M1720" i="1"/>
  <c r="N1720" i="1" s="1"/>
  <c r="J1721" i="1"/>
  <c r="K1721" i="1" s="1"/>
  <c r="M1721" i="1"/>
  <c r="N1721" i="1" s="1"/>
  <c r="J1722" i="1"/>
  <c r="K1722" i="1" s="1"/>
  <c r="M1722" i="1"/>
  <c r="N1722" i="1" s="1"/>
  <c r="J1723" i="1"/>
  <c r="K1723" i="1" s="1"/>
  <c r="M1723" i="1"/>
  <c r="N1723" i="1" s="1"/>
  <c r="J1724" i="1"/>
  <c r="K1724" i="1" s="1"/>
  <c r="M1724" i="1"/>
  <c r="N1724" i="1" s="1"/>
  <c r="J1725" i="1"/>
  <c r="K1725" i="1" s="1"/>
  <c r="M1725" i="1"/>
  <c r="N1725" i="1" s="1"/>
  <c r="J1726" i="1"/>
  <c r="K1726" i="1" s="1"/>
  <c r="M1726" i="1"/>
  <c r="N1726" i="1" s="1"/>
  <c r="J1727" i="1"/>
  <c r="K1727" i="1" s="1"/>
  <c r="M1727" i="1"/>
  <c r="N1727" i="1" s="1"/>
  <c r="J1728" i="1"/>
  <c r="K1728" i="1" s="1"/>
  <c r="M1728" i="1"/>
  <c r="N1728" i="1" s="1"/>
  <c r="J1729" i="1"/>
  <c r="K1729" i="1" s="1"/>
  <c r="M1729" i="1"/>
  <c r="N1729" i="1" s="1"/>
  <c r="J1730" i="1"/>
  <c r="K1730" i="1" s="1"/>
  <c r="M1730" i="1"/>
  <c r="N1730" i="1" s="1"/>
  <c r="J1731" i="1"/>
  <c r="K1731" i="1" s="1"/>
  <c r="M1731" i="1"/>
  <c r="N1731" i="1" s="1"/>
  <c r="J1732" i="1"/>
  <c r="K1732" i="1" s="1"/>
  <c r="M1732" i="1"/>
  <c r="N1732" i="1" s="1"/>
  <c r="J1733" i="1"/>
  <c r="K1733" i="1" s="1"/>
  <c r="M1733" i="1"/>
  <c r="N1733" i="1" s="1"/>
  <c r="J1734" i="1"/>
  <c r="K1734" i="1" s="1"/>
  <c r="M1734" i="1"/>
  <c r="N1734" i="1" s="1"/>
  <c r="J1735" i="1"/>
  <c r="K1735" i="1" s="1"/>
  <c r="M1735" i="1"/>
  <c r="N1735" i="1" s="1"/>
  <c r="J1736" i="1"/>
  <c r="K1736" i="1" s="1"/>
  <c r="M1736" i="1"/>
  <c r="N1736" i="1" s="1"/>
  <c r="J1737" i="1"/>
  <c r="K1737" i="1" s="1"/>
  <c r="M1737" i="1"/>
  <c r="N1737" i="1" s="1"/>
  <c r="J1738" i="1"/>
  <c r="K1738" i="1" s="1"/>
  <c r="M1738" i="1"/>
  <c r="N1738" i="1" s="1"/>
  <c r="J1739" i="1"/>
  <c r="K1739" i="1" s="1"/>
  <c r="M1739" i="1"/>
  <c r="N1739" i="1" s="1"/>
  <c r="J1740" i="1"/>
  <c r="K1740" i="1" s="1"/>
  <c r="M1740" i="1"/>
  <c r="N1740" i="1" s="1"/>
  <c r="J1741" i="1"/>
  <c r="K1741" i="1" s="1"/>
  <c r="M1741" i="1"/>
  <c r="N1741" i="1" s="1"/>
  <c r="J1742" i="1"/>
  <c r="K1742" i="1" s="1"/>
  <c r="M1742" i="1"/>
  <c r="N1742" i="1" s="1"/>
  <c r="J1743" i="1"/>
  <c r="K1743" i="1" s="1"/>
  <c r="M1743" i="1"/>
  <c r="N1743" i="1" s="1"/>
  <c r="J1744" i="1"/>
  <c r="K1744" i="1" s="1"/>
  <c r="M1744" i="1"/>
  <c r="N1744" i="1" s="1"/>
  <c r="J1745" i="1"/>
  <c r="K1745" i="1" s="1"/>
  <c r="M1745" i="1"/>
  <c r="N1745" i="1" s="1"/>
  <c r="J1746" i="1"/>
  <c r="K1746" i="1" s="1"/>
  <c r="M1746" i="1"/>
  <c r="N1746" i="1" s="1"/>
  <c r="J1747" i="1"/>
  <c r="K1747" i="1" s="1"/>
  <c r="M1747" i="1"/>
  <c r="N1747" i="1" s="1"/>
  <c r="J1748" i="1"/>
  <c r="K1748" i="1" s="1"/>
  <c r="M1748" i="1"/>
  <c r="N1748" i="1" s="1"/>
  <c r="J1749" i="1"/>
  <c r="K1749" i="1" s="1"/>
  <c r="M1749" i="1"/>
  <c r="N1749" i="1" s="1"/>
  <c r="J1750" i="1"/>
  <c r="K1750" i="1" s="1"/>
  <c r="M1750" i="1"/>
  <c r="N1750" i="1" s="1"/>
  <c r="J1751" i="1"/>
  <c r="K1751" i="1" s="1"/>
  <c r="M1751" i="1"/>
  <c r="N1751" i="1" s="1"/>
  <c r="J1752" i="1"/>
  <c r="K1752" i="1" s="1"/>
  <c r="M1752" i="1"/>
  <c r="N1752" i="1" s="1"/>
  <c r="J1753" i="1"/>
  <c r="K1753" i="1" s="1"/>
  <c r="M1753" i="1"/>
  <c r="N1753" i="1" s="1"/>
  <c r="J1754" i="1"/>
  <c r="K1754" i="1" s="1"/>
  <c r="M1754" i="1"/>
  <c r="N1754" i="1" s="1"/>
  <c r="J1755" i="1"/>
  <c r="K1755" i="1" s="1"/>
  <c r="M1755" i="1"/>
  <c r="N1755" i="1" s="1"/>
  <c r="J1756" i="1"/>
  <c r="K1756" i="1" s="1"/>
  <c r="M1756" i="1"/>
  <c r="N1756" i="1" s="1"/>
  <c r="J1757" i="1"/>
  <c r="K1757" i="1" s="1"/>
  <c r="M1757" i="1"/>
  <c r="N1757" i="1" s="1"/>
  <c r="J1758" i="1"/>
  <c r="K1758" i="1" s="1"/>
  <c r="M1758" i="1"/>
  <c r="N1758" i="1" s="1"/>
  <c r="J1759" i="1"/>
  <c r="K1759" i="1" s="1"/>
  <c r="M1759" i="1"/>
  <c r="N1759" i="1" s="1"/>
  <c r="J1760" i="1"/>
  <c r="K1760" i="1" s="1"/>
  <c r="M1760" i="1"/>
  <c r="N1760" i="1" s="1"/>
  <c r="J1761" i="1"/>
  <c r="K1761" i="1" s="1"/>
  <c r="M1761" i="1"/>
  <c r="N1761" i="1" s="1"/>
  <c r="J1762" i="1"/>
  <c r="K1762" i="1" s="1"/>
  <c r="M1762" i="1"/>
  <c r="N1762" i="1" s="1"/>
  <c r="J1763" i="1"/>
  <c r="K1763" i="1" s="1"/>
  <c r="M1763" i="1"/>
  <c r="N1763" i="1" s="1"/>
  <c r="J1764" i="1"/>
  <c r="K1764" i="1" s="1"/>
  <c r="M1764" i="1"/>
  <c r="N1764" i="1" s="1"/>
  <c r="J1765" i="1"/>
  <c r="K1765" i="1" s="1"/>
  <c r="M1765" i="1"/>
  <c r="N1765" i="1" s="1"/>
  <c r="J1766" i="1"/>
  <c r="K1766" i="1" s="1"/>
  <c r="M1766" i="1"/>
  <c r="N1766" i="1" s="1"/>
  <c r="J1767" i="1"/>
  <c r="K1767" i="1" s="1"/>
  <c r="M1767" i="1"/>
  <c r="N1767" i="1" s="1"/>
  <c r="J1768" i="1"/>
  <c r="K1768" i="1" s="1"/>
  <c r="M1768" i="1"/>
  <c r="N1768" i="1" s="1"/>
  <c r="J1769" i="1"/>
  <c r="K1769" i="1" s="1"/>
  <c r="M1769" i="1"/>
  <c r="N1769" i="1" s="1"/>
  <c r="J1770" i="1"/>
  <c r="K1770" i="1" s="1"/>
  <c r="M1770" i="1"/>
  <c r="N1770" i="1" s="1"/>
  <c r="J1771" i="1"/>
  <c r="K1771" i="1" s="1"/>
  <c r="M1771" i="1"/>
  <c r="N1771" i="1" s="1"/>
  <c r="J1772" i="1"/>
  <c r="K1772" i="1" s="1"/>
  <c r="M1772" i="1"/>
  <c r="N1772" i="1" s="1"/>
  <c r="J1773" i="1"/>
  <c r="K1773" i="1" s="1"/>
  <c r="M1773" i="1"/>
  <c r="N1773" i="1" s="1"/>
  <c r="J1774" i="1"/>
  <c r="K1774" i="1" s="1"/>
  <c r="M1774" i="1"/>
  <c r="N1774" i="1" s="1"/>
  <c r="J1775" i="1"/>
  <c r="K1775" i="1" s="1"/>
  <c r="M1775" i="1"/>
  <c r="N1775" i="1" s="1"/>
  <c r="J1776" i="1"/>
  <c r="K1776" i="1" s="1"/>
  <c r="M1776" i="1"/>
  <c r="N1776" i="1" s="1"/>
  <c r="J1777" i="1"/>
  <c r="K1777" i="1" s="1"/>
  <c r="M1777" i="1"/>
  <c r="N1777" i="1" s="1"/>
  <c r="J1778" i="1"/>
  <c r="K1778" i="1" s="1"/>
  <c r="M1778" i="1"/>
  <c r="N1778" i="1" s="1"/>
  <c r="J1779" i="1"/>
  <c r="K1779" i="1" s="1"/>
  <c r="M1779" i="1"/>
  <c r="N1779" i="1" s="1"/>
  <c r="J1780" i="1"/>
  <c r="K1780" i="1" s="1"/>
  <c r="M1780" i="1"/>
  <c r="N1780" i="1" s="1"/>
  <c r="J1781" i="1"/>
  <c r="K1781" i="1" s="1"/>
  <c r="M1781" i="1"/>
  <c r="N1781" i="1" s="1"/>
  <c r="J1782" i="1"/>
  <c r="K1782" i="1" s="1"/>
  <c r="M1782" i="1"/>
  <c r="N1782" i="1" s="1"/>
  <c r="J1783" i="1"/>
  <c r="K1783" i="1" s="1"/>
  <c r="M1783" i="1"/>
  <c r="N1783" i="1" s="1"/>
  <c r="J1784" i="1"/>
  <c r="K1784" i="1" s="1"/>
  <c r="M1784" i="1"/>
  <c r="N1784" i="1" s="1"/>
  <c r="J1785" i="1"/>
  <c r="K1785" i="1" s="1"/>
  <c r="M1785" i="1"/>
  <c r="N1785" i="1" s="1"/>
  <c r="J1786" i="1"/>
  <c r="K1786" i="1" s="1"/>
  <c r="M1786" i="1"/>
  <c r="N1786" i="1" s="1"/>
  <c r="J1787" i="1"/>
  <c r="K1787" i="1" s="1"/>
  <c r="M1787" i="1"/>
  <c r="N1787" i="1" s="1"/>
  <c r="J1788" i="1"/>
  <c r="K1788" i="1" s="1"/>
  <c r="M1788" i="1"/>
  <c r="N1788" i="1" s="1"/>
  <c r="J1789" i="1"/>
  <c r="K1789" i="1" s="1"/>
  <c r="M1789" i="1"/>
  <c r="N1789" i="1" s="1"/>
  <c r="J1790" i="1"/>
  <c r="K1790" i="1" s="1"/>
  <c r="M1790" i="1"/>
  <c r="N1790" i="1" s="1"/>
  <c r="J1791" i="1"/>
  <c r="K1791" i="1" s="1"/>
  <c r="M1791" i="1"/>
  <c r="N1791" i="1" s="1"/>
  <c r="J1792" i="1"/>
  <c r="K1792" i="1" s="1"/>
  <c r="M1792" i="1"/>
  <c r="N1792" i="1" s="1"/>
  <c r="J1793" i="1"/>
  <c r="K1793" i="1" s="1"/>
  <c r="M1793" i="1"/>
  <c r="N1793" i="1" s="1"/>
  <c r="J1794" i="1"/>
  <c r="K1794" i="1" s="1"/>
  <c r="M1794" i="1"/>
  <c r="N1794" i="1" s="1"/>
  <c r="J1795" i="1"/>
  <c r="K1795" i="1" s="1"/>
  <c r="M1795" i="1"/>
  <c r="N1795" i="1" s="1"/>
  <c r="J1796" i="1"/>
  <c r="K1796" i="1" s="1"/>
  <c r="M1796" i="1"/>
  <c r="N1796" i="1" s="1"/>
  <c r="J1797" i="1"/>
  <c r="K1797" i="1" s="1"/>
  <c r="M1797" i="1"/>
  <c r="N1797" i="1" s="1"/>
  <c r="J1798" i="1"/>
  <c r="K1798" i="1" s="1"/>
  <c r="M1798" i="1"/>
  <c r="N1798" i="1" s="1"/>
  <c r="J1799" i="1"/>
  <c r="K1799" i="1" s="1"/>
  <c r="M1799" i="1"/>
  <c r="N1799" i="1" s="1"/>
  <c r="J1800" i="1"/>
  <c r="K1800" i="1" s="1"/>
  <c r="M1800" i="1"/>
  <c r="N1800" i="1" s="1"/>
  <c r="J1801" i="1"/>
  <c r="K1801" i="1" s="1"/>
  <c r="M1801" i="1"/>
  <c r="N1801" i="1" s="1"/>
  <c r="J1802" i="1"/>
  <c r="K1802" i="1" s="1"/>
  <c r="M1802" i="1"/>
  <c r="N1802" i="1" s="1"/>
  <c r="J1803" i="1"/>
  <c r="K1803" i="1" s="1"/>
  <c r="M1803" i="1"/>
  <c r="N1803" i="1" s="1"/>
  <c r="J1804" i="1"/>
  <c r="K1804" i="1" s="1"/>
  <c r="M1804" i="1"/>
  <c r="N1804" i="1" s="1"/>
  <c r="J1805" i="1"/>
  <c r="K1805" i="1" s="1"/>
  <c r="M1805" i="1"/>
  <c r="N1805" i="1" s="1"/>
  <c r="J1806" i="1"/>
  <c r="K1806" i="1" s="1"/>
  <c r="M1806" i="1"/>
  <c r="N1806" i="1" s="1"/>
  <c r="J1807" i="1"/>
  <c r="K1807" i="1" s="1"/>
  <c r="M1807" i="1"/>
  <c r="N1807" i="1" s="1"/>
  <c r="J1808" i="1"/>
  <c r="K1808" i="1" s="1"/>
  <c r="M1808" i="1"/>
  <c r="N1808" i="1" s="1"/>
  <c r="J1809" i="1"/>
  <c r="K1809" i="1" s="1"/>
  <c r="M1809" i="1"/>
  <c r="N1809" i="1" s="1"/>
  <c r="J1810" i="1"/>
  <c r="K1810" i="1" s="1"/>
  <c r="M1810" i="1"/>
  <c r="N1810" i="1" s="1"/>
  <c r="J1811" i="1"/>
  <c r="K1811" i="1" s="1"/>
  <c r="M1811" i="1"/>
  <c r="N1811" i="1" s="1"/>
  <c r="J1812" i="1"/>
  <c r="K1812" i="1" s="1"/>
  <c r="M1812" i="1"/>
  <c r="N1812" i="1" s="1"/>
  <c r="J1813" i="1"/>
  <c r="K1813" i="1" s="1"/>
  <c r="M1813" i="1"/>
  <c r="N1813" i="1" s="1"/>
  <c r="J1814" i="1"/>
  <c r="K1814" i="1" s="1"/>
  <c r="M1814" i="1"/>
  <c r="N1814" i="1" s="1"/>
  <c r="J1815" i="1"/>
  <c r="K1815" i="1" s="1"/>
  <c r="M1815" i="1"/>
  <c r="N1815" i="1" s="1"/>
  <c r="J1816" i="1"/>
  <c r="K1816" i="1" s="1"/>
  <c r="M1816" i="1"/>
  <c r="N1816" i="1" s="1"/>
  <c r="J1817" i="1"/>
  <c r="K1817" i="1" s="1"/>
  <c r="M1817" i="1"/>
  <c r="N1817" i="1" s="1"/>
  <c r="J1818" i="1"/>
  <c r="K1818" i="1" s="1"/>
  <c r="M1818" i="1"/>
  <c r="N1818" i="1" s="1"/>
  <c r="J1819" i="1"/>
  <c r="K1819" i="1" s="1"/>
  <c r="M1819" i="1"/>
  <c r="N1819" i="1" s="1"/>
  <c r="J1820" i="1"/>
  <c r="K1820" i="1" s="1"/>
  <c r="M1820" i="1"/>
  <c r="N1820" i="1" s="1"/>
  <c r="J1821" i="1"/>
  <c r="K1821" i="1" s="1"/>
  <c r="M1821" i="1"/>
  <c r="N1821" i="1" s="1"/>
  <c r="J1822" i="1"/>
  <c r="K1822" i="1" s="1"/>
  <c r="M1822" i="1"/>
  <c r="N1822" i="1" s="1"/>
  <c r="J1823" i="1"/>
  <c r="K1823" i="1" s="1"/>
  <c r="M1823" i="1"/>
  <c r="N1823" i="1" s="1"/>
  <c r="J1824" i="1"/>
  <c r="K1824" i="1" s="1"/>
  <c r="M1824" i="1"/>
  <c r="N1824" i="1" s="1"/>
  <c r="J1825" i="1"/>
  <c r="K1825" i="1" s="1"/>
  <c r="M1825" i="1"/>
  <c r="N1825" i="1" s="1"/>
  <c r="J1826" i="1"/>
  <c r="K1826" i="1" s="1"/>
  <c r="M1826" i="1"/>
  <c r="N1826" i="1" s="1"/>
  <c r="J1827" i="1"/>
  <c r="K1827" i="1" s="1"/>
  <c r="M1827" i="1"/>
  <c r="N1827" i="1" s="1"/>
  <c r="J1828" i="1"/>
  <c r="K1828" i="1" s="1"/>
  <c r="M1828" i="1"/>
  <c r="N1828" i="1" s="1"/>
  <c r="J1829" i="1"/>
  <c r="K1829" i="1" s="1"/>
  <c r="M1829" i="1"/>
  <c r="N1829" i="1" s="1"/>
  <c r="J1830" i="1"/>
  <c r="K1830" i="1" s="1"/>
  <c r="M1830" i="1"/>
  <c r="N1830" i="1" s="1"/>
  <c r="J1831" i="1"/>
  <c r="K1831" i="1" s="1"/>
  <c r="M1831" i="1"/>
  <c r="N1831" i="1" s="1"/>
  <c r="J1832" i="1"/>
  <c r="K1832" i="1" s="1"/>
  <c r="M1832" i="1"/>
  <c r="N1832" i="1" s="1"/>
  <c r="J1833" i="1"/>
  <c r="K1833" i="1" s="1"/>
  <c r="M1833" i="1"/>
  <c r="N1833" i="1" s="1"/>
  <c r="J1834" i="1"/>
  <c r="K1834" i="1" s="1"/>
  <c r="M1834" i="1"/>
  <c r="N1834" i="1" s="1"/>
  <c r="J1835" i="1"/>
  <c r="K1835" i="1" s="1"/>
  <c r="M1835" i="1"/>
  <c r="N1835" i="1" s="1"/>
  <c r="J1836" i="1"/>
  <c r="K1836" i="1" s="1"/>
  <c r="M1836" i="1"/>
  <c r="N1836" i="1" s="1"/>
  <c r="J1837" i="1"/>
  <c r="K1837" i="1" s="1"/>
  <c r="M1837" i="1"/>
  <c r="N1837" i="1" s="1"/>
  <c r="J1838" i="1"/>
  <c r="K1838" i="1" s="1"/>
  <c r="M1838" i="1"/>
  <c r="N1838" i="1" s="1"/>
  <c r="J1839" i="1"/>
  <c r="K1839" i="1" s="1"/>
  <c r="M1839" i="1"/>
  <c r="N1839" i="1" s="1"/>
  <c r="J1840" i="1"/>
  <c r="K1840" i="1" s="1"/>
  <c r="M1840" i="1"/>
  <c r="N1840" i="1" s="1"/>
  <c r="J1841" i="1"/>
  <c r="K1841" i="1" s="1"/>
  <c r="M1841" i="1"/>
  <c r="N1841" i="1" s="1"/>
  <c r="J1842" i="1"/>
  <c r="K1842" i="1" s="1"/>
  <c r="M1842" i="1"/>
  <c r="N1842" i="1" s="1"/>
  <c r="J1843" i="1"/>
  <c r="K1843" i="1" s="1"/>
  <c r="M1843" i="1"/>
  <c r="N1843" i="1" s="1"/>
  <c r="J1844" i="1"/>
  <c r="K1844" i="1" s="1"/>
  <c r="M1844" i="1"/>
  <c r="N1844" i="1" s="1"/>
  <c r="J1845" i="1"/>
  <c r="K1845" i="1" s="1"/>
  <c r="M1845" i="1"/>
  <c r="N1845" i="1" s="1"/>
  <c r="J1846" i="1"/>
  <c r="K1846" i="1" s="1"/>
  <c r="M1846" i="1"/>
  <c r="N1846" i="1" s="1"/>
  <c r="J1847" i="1"/>
  <c r="K1847" i="1" s="1"/>
  <c r="M1847" i="1"/>
  <c r="N1847" i="1" s="1"/>
  <c r="J1848" i="1"/>
  <c r="K1848" i="1" s="1"/>
  <c r="M1848" i="1"/>
  <c r="N1848" i="1" s="1"/>
  <c r="J1849" i="1"/>
  <c r="K1849" i="1" s="1"/>
  <c r="M1849" i="1"/>
  <c r="N1849" i="1" s="1"/>
  <c r="J1850" i="1"/>
  <c r="K1850" i="1" s="1"/>
  <c r="M1850" i="1"/>
  <c r="N1850" i="1" s="1"/>
  <c r="J1851" i="1"/>
  <c r="K1851" i="1" s="1"/>
  <c r="M1851" i="1"/>
  <c r="N1851" i="1" s="1"/>
  <c r="J1852" i="1"/>
  <c r="K1852" i="1" s="1"/>
  <c r="M1852" i="1"/>
  <c r="N1852" i="1" s="1"/>
  <c r="J1853" i="1"/>
  <c r="K1853" i="1" s="1"/>
  <c r="M1853" i="1"/>
  <c r="N1853" i="1" s="1"/>
  <c r="J1854" i="1"/>
  <c r="K1854" i="1" s="1"/>
  <c r="M1854" i="1"/>
  <c r="N1854" i="1" s="1"/>
  <c r="J1855" i="1"/>
  <c r="K1855" i="1" s="1"/>
  <c r="M1855" i="1"/>
  <c r="N1855" i="1" s="1"/>
  <c r="J1856" i="1"/>
  <c r="K1856" i="1" s="1"/>
  <c r="M1856" i="1"/>
  <c r="N1856" i="1" s="1"/>
  <c r="J1857" i="1"/>
  <c r="K1857" i="1" s="1"/>
  <c r="M1857" i="1"/>
  <c r="N1857" i="1" s="1"/>
  <c r="J1858" i="1"/>
  <c r="K1858" i="1" s="1"/>
  <c r="M1858" i="1"/>
  <c r="N1858" i="1" s="1"/>
  <c r="J1859" i="1"/>
  <c r="K1859" i="1" s="1"/>
  <c r="M1859" i="1"/>
  <c r="N1859" i="1" s="1"/>
  <c r="J1860" i="1"/>
  <c r="K1860" i="1" s="1"/>
  <c r="M1860" i="1"/>
  <c r="N1860" i="1" s="1"/>
  <c r="J1861" i="1"/>
  <c r="K1861" i="1" s="1"/>
  <c r="M1861" i="1"/>
  <c r="N1861" i="1" s="1"/>
  <c r="J1862" i="1"/>
  <c r="K1862" i="1" s="1"/>
  <c r="M1862" i="1"/>
  <c r="N1862" i="1" s="1"/>
  <c r="J1863" i="1"/>
  <c r="K1863" i="1" s="1"/>
  <c r="M1863" i="1"/>
  <c r="N1863" i="1" s="1"/>
  <c r="J1864" i="1"/>
  <c r="K1864" i="1" s="1"/>
  <c r="M1864" i="1"/>
  <c r="N1864" i="1" s="1"/>
  <c r="J1865" i="1"/>
  <c r="K1865" i="1" s="1"/>
  <c r="M1865" i="1"/>
  <c r="N1865" i="1" s="1"/>
  <c r="J1866" i="1"/>
  <c r="K1866" i="1" s="1"/>
  <c r="M1866" i="1"/>
  <c r="N1866" i="1" s="1"/>
  <c r="J1867" i="1"/>
  <c r="K1867" i="1" s="1"/>
  <c r="M1867" i="1"/>
  <c r="N1867" i="1" s="1"/>
  <c r="J1868" i="1"/>
  <c r="K1868" i="1" s="1"/>
  <c r="M1868" i="1"/>
  <c r="N1868" i="1" s="1"/>
  <c r="J1869" i="1"/>
  <c r="K1869" i="1" s="1"/>
  <c r="M1869" i="1"/>
  <c r="N1869" i="1" s="1"/>
  <c r="J1870" i="1"/>
  <c r="K1870" i="1" s="1"/>
  <c r="M1870" i="1"/>
  <c r="N1870" i="1" s="1"/>
  <c r="J1871" i="1"/>
  <c r="K1871" i="1" s="1"/>
  <c r="M1871" i="1"/>
  <c r="N1871" i="1" s="1"/>
  <c r="J1872" i="1"/>
  <c r="K1872" i="1" s="1"/>
  <c r="M1872" i="1"/>
  <c r="N1872" i="1" s="1"/>
  <c r="J1873" i="1"/>
  <c r="K1873" i="1" s="1"/>
  <c r="M1873" i="1"/>
  <c r="N1873" i="1" s="1"/>
  <c r="J1874" i="1"/>
  <c r="K1874" i="1" s="1"/>
  <c r="M1874" i="1"/>
  <c r="N1874" i="1" s="1"/>
  <c r="J1875" i="1"/>
  <c r="K1875" i="1" s="1"/>
  <c r="M1875" i="1"/>
  <c r="N1875" i="1" s="1"/>
  <c r="J1876" i="1"/>
  <c r="K1876" i="1" s="1"/>
  <c r="M1876" i="1"/>
  <c r="N1876" i="1" s="1"/>
  <c r="J1877" i="1"/>
  <c r="K1877" i="1" s="1"/>
  <c r="M1877" i="1"/>
  <c r="N1877" i="1" s="1"/>
  <c r="J1878" i="1"/>
  <c r="K1878" i="1" s="1"/>
  <c r="M1878" i="1"/>
  <c r="N1878" i="1" s="1"/>
  <c r="J1879" i="1"/>
  <c r="K1879" i="1" s="1"/>
  <c r="M1879" i="1"/>
  <c r="N1879" i="1" s="1"/>
  <c r="J1880" i="1"/>
  <c r="K1880" i="1" s="1"/>
  <c r="M1880" i="1"/>
  <c r="N1880" i="1" s="1"/>
  <c r="J1881" i="1"/>
  <c r="K1881" i="1" s="1"/>
  <c r="M1881" i="1"/>
  <c r="N1881" i="1" s="1"/>
  <c r="J1882" i="1"/>
  <c r="K1882" i="1" s="1"/>
  <c r="M1882" i="1"/>
  <c r="N1882" i="1" s="1"/>
  <c r="J1883" i="1"/>
  <c r="K1883" i="1" s="1"/>
  <c r="M1883" i="1"/>
  <c r="N1883" i="1" s="1"/>
  <c r="J1884" i="1"/>
  <c r="K1884" i="1" s="1"/>
  <c r="M1884" i="1"/>
  <c r="N1884" i="1" s="1"/>
  <c r="J1885" i="1"/>
  <c r="K1885" i="1" s="1"/>
  <c r="M1885" i="1"/>
  <c r="N1885" i="1" s="1"/>
  <c r="J1886" i="1"/>
  <c r="K1886" i="1" s="1"/>
  <c r="M1886" i="1"/>
  <c r="N1886" i="1" s="1"/>
  <c r="J1887" i="1"/>
  <c r="K1887" i="1" s="1"/>
  <c r="M1887" i="1"/>
  <c r="N1887" i="1" s="1"/>
  <c r="J1888" i="1"/>
  <c r="K1888" i="1" s="1"/>
  <c r="M1888" i="1"/>
  <c r="N1888" i="1" s="1"/>
  <c r="J1889" i="1"/>
  <c r="K1889" i="1" s="1"/>
  <c r="M1889" i="1"/>
  <c r="N1889" i="1" s="1"/>
  <c r="J1890" i="1"/>
  <c r="K1890" i="1" s="1"/>
  <c r="M1890" i="1"/>
  <c r="N1890" i="1" s="1"/>
  <c r="J1891" i="1"/>
  <c r="K1891" i="1" s="1"/>
  <c r="M1891" i="1"/>
  <c r="N1891" i="1" s="1"/>
  <c r="J1892" i="1"/>
  <c r="K1892" i="1" s="1"/>
  <c r="M1892" i="1"/>
  <c r="N1892" i="1" s="1"/>
  <c r="J1893" i="1"/>
  <c r="K1893" i="1" s="1"/>
  <c r="M1893" i="1"/>
  <c r="N1893" i="1" s="1"/>
  <c r="J1894" i="1"/>
  <c r="K1894" i="1" s="1"/>
  <c r="M1894" i="1"/>
  <c r="N1894" i="1" s="1"/>
  <c r="J1895" i="1"/>
  <c r="K1895" i="1" s="1"/>
  <c r="M1895" i="1"/>
  <c r="N1895" i="1" s="1"/>
  <c r="J1896" i="1"/>
  <c r="K1896" i="1" s="1"/>
  <c r="M1896" i="1"/>
  <c r="N1896" i="1" s="1"/>
  <c r="J1897" i="1"/>
  <c r="K1897" i="1" s="1"/>
  <c r="M1897" i="1"/>
  <c r="N1897" i="1" s="1"/>
  <c r="J1898" i="1"/>
  <c r="K1898" i="1" s="1"/>
  <c r="M1898" i="1"/>
  <c r="N1898" i="1" s="1"/>
  <c r="J1899" i="1"/>
  <c r="K1899" i="1" s="1"/>
  <c r="M1899" i="1"/>
  <c r="N1899" i="1" s="1"/>
  <c r="J1900" i="1"/>
  <c r="K1900" i="1" s="1"/>
  <c r="M1900" i="1"/>
  <c r="N1900" i="1" s="1"/>
  <c r="J1901" i="1"/>
  <c r="K1901" i="1" s="1"/>
  <c r="M1901" i="1"/>
  <c r="N1901" i="1" s="1"/>
  <c r="J1902" i="1"/>
  <c r="K1902" i="1" s="1"/>
  <c r="M1902" i="1"/>
  <c r="N1902" i="1" s="1"/>
  <c r="J1903" i="1"/>
  <c r="K1903" i="1" s="1"/>
  <c r="M1903" i="1"/>
  <c r="N1903" i="1" s="1"/>
  <c r="J1904" i="1"/>
  <c r="K1904" i="1" s="1"/>
  <c r="M1904" i="1"/>
  <c r="N1904" i="1" s="1"/>
  <c r="J1905" i="1"/>
  <c r="K1905" i="1" s="1"/>
  <c r="M1905" i="1"/>
  <c r="N1905" i="1" s="1"/>
  <c r="J1906" i="1"/>
  <c r="K1906" i="1" s="1"/>
  <c r="M1906" i="1"/>
  <c r="N1906" i="1" s="1"/>
  <c r="J1907" i="1"/>
  <c r="K1907" i="1" s="1"/>
  <c r="M1907" i="1"/>
  <c r="N1907" i="1" s="1"/>
  <c r="J1908" i="1"/>
  <c r="K1908" i="1" s="1"/>
  <c r="M1908" i="1"/>
  <c r="N1908" i="1" s="1"/>
  <c r="J1909" i="1"/>
  <c r="K1909" i="1" s="1"/>
  <c r="M1909" i="1"/>
  <c r="N1909" i="1" s="1"/>
  <c r="J1910" i="1"/>
  <c r="K1910" i="1" s="1"/>
  <c r="M1910" i="1"/>
  <c r="N1910" i="1" s="1"/>
  <c r="J1911" i="1"/>
  <c r="K1911" i="1" s="1"/>
  <c r="M1911" i="1"/>
  <c r="N1911" i="1" s="1"/>
  <c r="J1912" i="1"/>
  <c r="K1912" i="1" s="1"/>
  <c r="M1912" i="1"/>
  <c r="N1912" i="1" s="1"/>
  <c r="J1913" i="1"/>
  <c r="K1913" i="1" s="1"/>
  <c r="M1913" i="1"/>
  <c r="N1913" i="1" s="1"/>
  <c r="J1914" i="1"/>
  <c r="K1914" i="1" s="1"/>
  <c r="M1914" i="1"/>
  <c r="N1914" i="1" s="1"/>
  <c r="J1915" i="1"/>
  <c r="K1915" i="1" s="1"/>
  <c r="M1915" i="1"/>
  <c r="N1915" i="1" s="1"/>
  <c r="J1916" i="1"/>
  <c r="K1916" i="1" s="1"/>
  <c r="M1916" i="1"/>
  <c r="N1916" i="1" s="1"/>
  <c r="J1917" i="1"/>
  <c r="K1917" i="1" s="1"/>
  <c r="M1917" i="1"/>
  <c r="N1917" i="1" s="1"/>
  <c r="J1918" i="1"/>
  <c r="K1918" i="1" s="1"/>
  <c r="M1918" i="1"/>
  <c r="N1918" i="1" s="1"/>
  <c r="J1919" i="1"/>
  <c r="K1919" i="1" s="1"/>
  <c r="M1919" i="1"/>
  <c r="N1919" i="1" s="1"/>
  <c r="J1920" i="1"/>
  <c r="K1920" i="1" s="1"/>
  <c r="M1920" i="1"/>
  <c r="N1920" i="1" s="1"/>
  <c r="J1921" i="1"/>
  <c r="K1921" i="1" s="1"/>
  <c r="M1921" i="1"/>
  <c r="N1921" i="1" s="1"/>
  <c r="J1922" i="1"/>
  <c r="K1922" i="1" s="1"/>
  <c r="M1922" i="1"/>
  <c r="N1922" i="1" s="1"/>
  <c r="J1923" i="1"/>
  <c r="K1923" i="1" s="1"/>
  <c r="M1923" i="1"/>
  <c r="N1923" i="1" s="1"/>
  <c r="J1924" i="1"/>
  <c r="K1924" i="1" s="1"/>
  <c r="M1924" i="1"/>
  <c r="N1924" i="1" s="1"/>
  <c r="J1925" i="1"/>
  <c r="K1925" i="1" s="1"/>
  <c r="M1925" i="1"/>
  <c r="N1925" i="1" s="1"/>
  <c r="J1926" i="1"/>
  <c r="K1926" i="1" s="1"/>
  <c r="M1926" i="1"/>
  <c r="N1926" i="1" s="1"/>
  <c r="J1927" i="1"/>
  <c r="K1927" i="1" s="1"/>
  <c r="M1927" i="1"/>
  <c r="N1927" i="1" s="1"/>
  <c r="J1928" i="1"/>
  <c r="K1928" i="1" s="1"/>
  <c r="M1928" i="1"/>
  <c r="N1928" i="1" s="1"/>
  <c r="J1929" i="1"/>
  <c r="K1929" i="1" s="1"/>
  <c r="M1929" i="1"/>
  <c r="N1929" i="1" s="1"/>
  <c r="J1930" i="1"/>
  <c r="K1930" i="1" s="1"/>
  <c r="M1930" i="1"/>
  <c r="N1930" i="1" s="1"/>
  <c r="J1931" i="1"/>
  <c r="K1931" i="1" s="1"/>
  <c r="M1931" i="1"/>
  <c r="N1931" i="1" s="1"/>
  <c r="J1932" i="1"/>
  <c r="K1932" i="1" s="1"/>
  <c r="M1932" i="1"/>
  <c r="N1932" i="1" s="1"/>
  <c r="J1933" i="1"/>
  <c r="K1933" i="1" s="1"/>
  <c r="M1933" i="1"/>
  <c r="N1933" i="1" s="1"/>
  <c r="J1934" i="1"/>
  <c r="K1934" i="1" s="1"/>
  <c r="M1934" i="1"/>
  <c r="N1934" i="1" s="1"/>
  <c r="J1935" i="1"/>
  <c r="K1935" i="1" s="1"/>
  <c r="M1935" i="1"/>
  <c r="N1935" i="1" s="1"/>
  <c r="J1936" i="1"/>
  <c r="K1936" i="1" s="1"/>
  <c r="M1936" i="1"/>
  <c r="N1936" i="1" s="1"/>
  <c r="J1937" i="1"/>
  <c r="K1937" i="1" s="1"/>
  <c r="M1937" i="1"/>
  <c r="N1937" i="1" s="1"/>
  <c r="J1938" i="1"/>
  <c r="K1938" i="1" s="1"/>
  <c r="M1938" i="1"/>
  <c r="N1938" i="1" s="1"/>
  <c r="J1939" i="1"/>
  <c r="K1939" i="1" s="1"/>
  <c r="M1939" i="1"/>
  <c r="N1939" i="1" s="1"/>
  <c r="J1940" i="1"/>
  <c r="K1940" i="1" s="1"/>
  <c r="M1940" i="1"/>
  <c r="N1940" i="1" s="1"/>
  <c r="J1941" i="1"/>
  <c r="K1941" i="1" s="1"/>
  <c r="M1941" i="1"/>
  <c r="N1941" i="1" s="1"/>
  <c r="J1942" i="1"/>
  <c r="K1942" i="1" s="1"/>
  <c r="M1942" i="1"/>
  <c r="N1942" i="1" s="1"/>
  <c r="J1943" i="1"/>
  <c r="K1943" i="1" s="1"/>
  <c r="M1943" i="1"/>
  <c r="N1943" i="1" s="1"/>
  <c r="J1944" i="1"/>
  <c r="K1944" i="1" s="1"/>
  <c r="M1944" i="1"/>
  <c r="N1944" i="1" s="1"/>
  <c r="J1945" i="1"/>
  <c r="K1945" i="1" s="1"/>
  <c r="M1945" i="1"/>
  <c r="N1945" i="1" s="1"/>
  <c r="J1946" i="1"/>
  <c r="K1946" i="1" s="1"/>
  <c r="M1946" i="1"/>
  <c r="N1946" i="1" s="1"/>
  <c r="J1947" i="1"/>
  <c r="K1947" i="1" s="1"/>
  <c r="M1947" i="1"/>
  <c r="N1947" i="1" s="1"/>
  <c r="J1948" i="1"/>
  <c r="K1948" i="1" s="1"/>
  <c r="M1948" i="1"/>
  <c r="N1948" i="1" s="1"/>
  <c r="J1949" i="1"/>
  <c r="K1949" i="1" s="1"/>
  <c r="M1949" i="1"/>
  <c r="N1949" i="1" s="1"/>
  <c r="J1950" i="1"/>
  <c r="K1950" i="1" s="1"/>
  <c r="M1950" i="1"/>
  <c r="N1950" i="1" s="1"/>
  <c r="J1951" i="1"/>
  <c r="K1951" i="1" s="1"/>
  <c r="M1951" i="1"/>
  <c r="N1951" i="1" s="1"/>
  <c r="J1952" i="1"/>
  <c r="K1952" i="1" s="1"/>
  <c r="M1952" i="1"/>
  <c r="N1952" i="1" s="1"/>
  <c r="J1953" i="1"/>
  <c r="K1953" i="1" s="1"/>
  <c r="M1953" i="1"/>
  <c r="N1953" i="1" s="1"/>
  <c r="J1954" i="1"/>
  <c r="K1954" i="1" s="1"/>
  <c r="M1954" i="1"/>
  <c r="N1954" i="1" s="1"/>
  <c r="J1955" i="1"/>
  <c r="K1955" i="1" s="1"/>
  <c r="M1955" i="1"/>
  <c r="N1955" i="1" s="1"/>
  <c r="J1956" i="1"/>
  <c r="K1956" i="1" s="1"/>
  <c r="M1956" i="1"/>
  <c r="N1956" i="1" s="1"/>
  <c r="J1957" i="1"/>
  <c r="K1957" i="1" s="1"/>
  <c r="M1957" i="1"/>
  <c r="N1957" i="1" s="1"/>
  <c r="J1958" i="1"/>
  <c r="K1958" i="1" s="1"/>
  <c r="M1958" i="1"/>
  <c r="N1958" i="1" s="1"/>
  <c r="J1959" i="1"/>
  <c r="K1959" i="1" s="1"/>
  <c r="M1959" i="1"/>
  <c r="N1959" i="1" s="1"/>
  <c r="J1960" i="1"/>
  <c r="K1960" i="1" s="1"/>
  <c r="M1960" i="1"/>
  <c r="N1960" i="1" s="1"/>
  <c r="J1961" i="1"/>
  <c r="K1961" i="1" s="1"/>
  <c r="M1961" i="1"/>
  <c r="N1961" i="1" s="1"/>
  <c r="J1962" i="1"/>
  <c r="K1962" i="1" s="1"/>
  <c r="M1962" i="1"/>
  <c r="N1962" i="1" s="1"/>
  <c r="J1963" i="1"/>
  <c r="K1963" i="1" s="1"/>
  <c r="M1963" i="1"/>
  <c r="N1963" i="1" s="1"/>
  <c r="J1964" i="1"/>
  <c r="K1964" i="1" s="1"/>
  <c r="M1964" i="1"/>
  <c r="N1964" i="1" s="1"/>
  <c r="J1965" i="1"/>
  <c r="K1965" i="1" s="1"/>
  <c r="M1965" i="1"/>
  <c r="N1965" i="1" s="1"/>
  <c r="J1966" i="1"/>
  <c r="K1966" i="1" s="1"/>
  <c r="M1966" i="1"/>
  <c r="N1966" i="1" s="1"/>
  <c r="J1967" i="1"/>
  <c r="K1967" i="1" s="1"/>
  <c r="M1967" i="1"/>
  <c r="N1967" i="1" s="1"/>
  <c r="J1968" i="1"/>
  <c r="K1968" i="1" s="1"/>
  <c r="M1968" i="1"/>
  <c r="N1968" i="1" s="1"/>
  <c r="J1969" i="1"/>
  <c r="K1969" i="1" s="1"/>
  <c r="M1969" i="1"/>
  <c r="N1969" i="1" s="1"/>
  <c r="J1970" i="1"/>
  <c r="K1970" i="1" s="1"/>
  <c r="M1970" i="1"/>
  <c r="N1970" i="1" s="1"/>
  <c r="J1971" i="1"/>
  <c r="K1971" i="1" s="1"/>
  <c r="M1971" i="1"/>
  <c r="N1971" i="1" s="1"/>
  <c r="J1972" i="1"/>
  <c r="K1972" i="1" s="1"/>
  <c r="M1972" i="1"/>
  <c r="N1972" i="1" s="1"/>
  <c r="J1973" i="1"/>
  <c r="K1973" i="1" s="1"/>
  <c r="M1973" i="1"/>
  <c r="N1973" i="1" s="1"/>
  <c r="J1974" i="1"/>
  <c r="K1974" i="1" s="1"/>
  <c r="M1974" i="1"/>
  <c r="N1974" i="1" s="1"/>
  <c r="J1975" i="1"/>
  <c r="K1975" i="1" s="1"/>
  <c r="M1975" i="1"/>
  <c r="N1975" i="1" s="1"/>
  <c r="J1976" i="1"/>
  <c r="K1976" i="1" s="1"/>
  <c r="M1976" i="1"/>
  <c r="N1976" i="1" s="1"/>
  <c r="J1977" i="1"/>
  <c r="K1977" i="1" s="1"/>
  <c r="M1977" i="1"/>
  <c r="N1977" i="1" s="1"/>
  <c r="J1978" i="1"/>
  <c r="K1978" i="1" s="1"/>
  <c r="M1978" i="1"/>
  <c r="N1978" i="1" s="1"/>
  <c r="J1979" i="1"/>
  <c r="K1979" i="1" s="1"/>
  <c r="M1979" i="1"/>
  <c r="N1979" i="1" s="1"/>
  <c r="J1980" i="1"/>
  <c r="K1980" i="1" s="1"/>
  <c r="M1980" i="1"/>
  <c r="N1980" i="1" s="1"/>
  <c r="J1981" i="1"/>
  <c r="K1981" i="1" s="1"/>
  <c r="M1981" i="1"/>
  <c r="N1981" i="1" s="1"/>
  <c r="J1982" i="1"/>
  <c r="K1982" i="1" s="1"/>
  <c r="M1982" i="1"/>
  <c r="N1982" i="1" s="1"/>
  <c r="J1983" i="1"/>
  <c r="K1983" i="1" s="1"/>
  <c r="M1983" i="1"/>
  <c r="N1983" i="1" s="1"/>
  <c r="J1984" i="1"/>
  <c r="K1984" i="1" s="1"/>
  <c r="M1984" i="1"/>
  <c r="N1984" i="1" s="1"/>
  <c r="J1985" i="1"/>
  <c r="K1985" i="1" s="1"/>
  <c r="M1985" i="1"/>
  <c r="N1985" i="1" s="1"/>
  <c r="J1986" i="1"/>
  <c r="K1986" i="1" s="1"/>
  <c r="M1986" i="1"/>
  <c r="N1986" i="1" s="1"/>
  <c r="J1987" i="1"/>
  <c r="K1987" i="1" s="1"/>
  <c r="M1987" i="1"/>
  <c r="N1987" i="1" s="1"/>
  <c r="J1988" i="1"/>
  <c r="K1988" i="1" s="1"/>
  <c r="M1988" i="1"/>
  <c r="N1988" i="1" s="1"/>
  <c r="J1989" i="1"/>
  <c r="K1989" i="1" s="1"/>
  <c r="M1989" i="1"/>
  <c r="N1989" i="1" s="1"/>
  <c r="J1990" i="1"/>
  <c r="K1990" i="1" s="1"/>
  <c r="M1990" i="1"/>
  <c r="N1990" i="1" s="1"/>
  <c r="J1991" i="1"/>
  <c r="K1991" i="1" s="1"/>
  <c r="M1991" i="1"/>
  <c r="N1991" i="1" s="1"/>
  <c r="J1992" i="1"/>
  <c r="K1992" i="1" s="1"/>
  <c r="M1992" i="1"/>
  <c r="N1992" i="1" s="1"/>
  <c r="J1993" i="1"/>
  <c r="K1993" i="1" s="1"/>
  <c r="M1993" i="1"/>
  <c r="N1993" i="1" s="1"/>
  <c r="J1994" i="1"/>
  <c r="K1994" i="1" s="1"/>
  <c r="M1994" i="1"/>
  <c r="N1994" i="1" s="1"/>
  <c r="J1995" i="1"/>
  <c r="K1995" i="1" s="1"/>
  <c r="M1995" i="1"/>
  <c r="N1995" i="1" s="1"/>
  <c r="J1996" i="1"/>
  <c r="K1996" i="1" s="1"/>
  <c r="M1996" i="1"/>
  <c r="N1996" i="1" s="1"/>
  <c r="J1997" i="1"/>
  <c r="K1997" i="1" s="1"/>
  <c r="M1997" i="1"/>
  <c r="N1997" i="1" s="1"/>
  <c r="J1998" i="1"/>
  <c r="K1998" i="1" s="1"/>
  <c r="M1998" i="1"/>
  <c r="N1998" i="1" s="1"/>
  <c r="J1999" i="1"/>
  <c r="K1999" i="1" s="1"/>
  <c r="M1999" i="1"/>
  <c r="N1999" i="1" s="1"/>
  <c r="J2000" i="1"/>
  <c r="K2000" i="1" s="1"/>
  <c r="M2000" i="1"/>
  <c r="N2000" i="1" s="1"/>
  <c r="J2001" i="1"/>
  <c r="K2001" i="1" s="1"/>
  <c r="M2001" i="1"/>
  <c r="N2001" i="1" s="1"/>
  <c r="J2002" i="1"/>
  <c r="K2002" i="1" s="1"/>
  <c r="M2002" i="1"/>
  <c r="N2002" i="1" s="1"/>
  <c r="J2003" i="1"/>
  <c r="K2003" i="1" s="1"/>
  <c r="M2003" i="1"/>
  <c r="N2003" i="1" s="1"/>
  <c r="J2004" i="1"/>
  <c r="K2004" i="1" s="1"/>
  <c r="M2004" i="1"/>
  <c r="N2004" i="1" s="1"/>
  <c r="J2005" i="1"/>
  <c r="K2005" i="1" s="1"/>
  <c r="M2005" i="1"/>
  <c r="N2005" i="1" s="1"/>
  <c r="J2006" i="1"/>
  <c r="K2006" i="1" s="1"/>
  <c r="M2006" i="1"/>
  <c r="N2006" i="1" s="1"/>
  <c r="J2007" i="1"/>
  <c r="K2007" i="1" s="1"/>
  <c r="M2007" i="1"/>
  <c r="N2007" i="1" s="1"/>
  <c r="J2008" i="1"/>
  <c r="K2008" i="1" s="1"/>
  <c r="M2008" i="1"/>
  <c r="N2008" i="1" s="1"/>
  <c r="J2009" i="1"/>
  <c r="K2009" i="1" s="1"/>
  <c r="M2009" i="1"/>
  <c r="N2009" i="1" s="1"/>
  <c r="J2010" i="1"/>
  <c r="K2010" i="1" s="1"/>
  <c r="M2010" i="1"/>
  <c r="N2010" i="1" s="1"/>
  <c r="J2011" i="1"/>
  <c r="K2011" i="1" s="1"/>
  <c r="M2011" i="1"/>
  <c r="N2011" i="1" s="1"/>
  <c r="J2012" i="1"/>
  <c r="K2012" i="1" s="1"/>
  <c r="M2012" i="1"/>
  <c r="N2012" i="1" s="1"/>
  <c r="J2013" i="1"/>
  <c r="K2013" i="1" s="1"/>
  <c r="M2013" i="1"/>
  <c r="N2013" i="1" s="1"/>
  <c r="J2014" i="1"/>
  <c r="K2014" i="1" s="1"/>
  <c r="M2014" i="1"/>
  <c r="N2014" i="1" s="1"/>
  <c r="J2015" i="1"/>
  <c r="K2015" i="1" s="1"/>
  <c r="M2015" i="1"/>
  <c r="N2015" i="1" s="1"/>
  <c r="J2016" i="1"/>
  <c r="K2016" i="1" s="1"/>
  <c r="M2016" i="1"/>
  <c r="N2016" i="1" s="1"/>
  <c r="J2017" i="1"/>
  <c r="K2017" i="1" s="1"/>
  <c r="M2017" i="1"/>
  <c r="N2017" i="1" s="1"/>
  <c r="J2018" i="1"/>
  <c r="K2018" i="1" s="1"/>
  <c r="M2018" i="1"/>
  <c r="N2018" i="1" s="1"/>
  <c r="J2019" i="1"/>
  <c r="K2019" i="1" s="1"/>
  <c r="M2019" i="1"/>
  <c r="N2019" i="1" s="1"/>
  <c r="J2020" i="1"/>
  <c r="K2020" i="1" s="1"/>
  <c r="M2020" i="1"/>
  <c r="N2020" i="1" s="1"/>
  <c r="J2021" i="1"/>
  <c r="K2021" i="1" s="1"/>
  <c r="M2021" i="1"/>
  <c r="N2021" i="1" s="1"/>
  <c r="J2022" i="1"/>
  <c r="K2022" i="1" s="1"/>
  <c r="M2022" i="1"/>
  <c r="N2022" i="1" s="1"/>
  <c r="J2023" i="1"/>
  <c r="K2023" i="1" s="1"/>
  <c r="M2023" i="1"/>
  <c r="N2023" i="1" s="1"/>
  <c r="J2024" i="1"/>
  <c r="K2024" i="1" s="1"/>
  <c r="M2024" i="1"/>
  <c r="N2024" i="1" s="1"/>
  <c r="J2025" i="1"/>
  <c r="K2025" i="1" s="1"/>
  <c r="M2025" i="1"/>
  <c r="N2025" i="1" s="1"/>
  <c r="J2026" i="1"/>
  <c r="K2026" i="1" s="1"/>
  <c r="M2026" i="1"/>
  <c r="N2026" i="1" s="1"/>
  <c r="J2027" i="1"/>
  <c r="K2027" i="1" s="1"/>
  <c r="M2027" i="1"/>
  <c r="N2027" i="1" s="1"/>
  <c r="J2028" i="1"/>
  <c r="K2028" i="1" s="1"/>
  <c r="M2028" i="1"/>
  <c r="N2028" i="1" s="1"/>
  <c r="J2029" i="1"/>
  <c r="K2029" i="1" s="1"/>
  <c r="M2029" i="1"/>
  <c r="N2029" i="1" s="1"/>
  <c r="J2030" i="1"/>
  <c r="K2030" i="1" s="1"/>
  <c r="M2030" i="1"/>
  <c r="N2030" i="1" s="1"/>
  <c r="J2031" i="1"/>
  <c r="K2031" i="1" s="1"/>
  <c r="M2031" i="1"/>
  <c r="N2031" i="1" s="1"/>
  <c r="J2032" i="1"/>
  <c r="K2032" i="1" s="1"/>
  <c r="M2032" i="1"/>
  <c r="N2032" i="1" s="1"/>
  <c r="J2033" i="1"/>
  <c r="K2033" i="1" s="1"/>
  <c r="M2033" i="1"/>
  <c r="N2033" i="1" s="1"/>
  <c r="J2034" i="1"/>
  <c r="K2034" i="1" s="1"/>
  <c r="M2034" i="1"/>
  <c r="N2034" i="1" s="1"/>
  <c r="J2035" i="1"/>
  <c r="K2035" i="1" s="1"/>
  <c r="M2035" i="1"/>
  <c r="N2035" i="1" s="1"/>
  <c r="J2036" i="1"/>
  <c r="K2036" i="1" s="1"/>
  <c r="M2036" i="1"/>
  <c r="N2036" i="1" s="1"/>
  <c r="J2037" i="1"/>
  <c r="K2037" i="1" s="1"/>
  <c r="M2037" i="1"/>
  <c r="N2037" i="1" s="1"/>
  <c r="J2038" i="1"/>
  <c r="K2038" i="1" s="1"/>
  <c r="M2038" i="1"/>
  <c r="N2038" i="1" s="1"/>
  <c r="J2039" i="1"/>
  <c r="K2039" i="1" s="1"/>
  <c r="M2039" i="1"/>
  <c r="N2039" i="1" s="1"/>
  <c r="J2040" i="1"/>
  <c r="K2040" i="1" s="1"/>
  <c r="M2040" i="1"/>
  <c r="N2040" i="1" s="1"/>
  <c r="J2041" i="1"/>
  <c r="K2041" i="1" s="1"/>
  <c r="M2041" i="1"/>
  <c r="N2041" i="1" s="1"/>
  <c r="J2042" i="1"/>
  <c r="K2042" i="1" s="1"/>
  <c r="M2042" i="1"/>
  <c r="N2042" i="1" s="1"/>
  <c r="J2043" i="1"/>
  <c r="K2043" i="1" s="1"/>
  <c r="M2043" i="1"/>
  <c r="N2043" i="1" s="1"/>
  <c r="J2044" i="1"/>
  <c r="K2044" i="1" s="1"/>
  <c r="M2044" i="1"/>
  <c r="N2044" i="1" s="1"/>
  <c r="J2045" i="1"/>
  <c r="K2045" i="1" s="1"/>
  <c r="M2045" i="1"/>
  <c r="N2045" i="1" s="1"/>
  <c r="J2046" i="1"/>
  <c r="K2046" i="1" s="1"/>
  <c r="M2046" i="1"/>
  <c r="N2046" i="1" s="1"/>
  <c r="J2047" i="1"/>
  <c r="K2047" i="1" s="1"/>
  <c r="M2047" i="1"/>
  <c r="N2047" i="1" s="1"/>
  <c r="J2048" i="1"/>
  <c r="K2048" i="1" s="1"/>
  <c r="M2048" i="1"/>
  <c r="N2048" i="1" s="1"/>
  <c r="J2049" i="1"/>
  <c r="K2049" i="1" s="1"/>
  <c r="M2049" i="1"/>
  <c r="N2049" i="1" s="1"/>
  <c r="J2050" i="1"/>
  <c r="K2050" i="1" s="1"/>
  <c r="M2050" i="1"/>
  <c r="N2050" i="1" s="1"/>
  <c r="J2051" i="1"/>
  <c r="K2051" i="1" s="1"/>
  <c r="M2051" i="1"/>
  <c r="N2051" i="1" s="1"/>
  <c r="J2052" i="1"/>
  <c r="K2052" i="1" s="1"/>
  <c r="M2052" i="1"/>
  <c r="N2052" i="1" s="1"/>
  <c r="J2053" i="1"/>
  <c r="K2053" i="1" s="1"/>
  <c r="M2053" i="1"/>
  <c r="N2053" i="1" s="1"/>
  <c r="J2054" i="1"/>
  <c r="K2054" i="1" s="1"/>
  <c r="M2054" i="1"/>
  <c r="N2054" i="1" s="1"/>
  <c r="J2055" i="1"/>
  <c r="K2055" i="1" s="1"/>
  <c r="M2055" i="1"/>
  <c r="N2055" i="1" s="1"/>
  <c r="J2056" i="1"/>
  <c r="K2056" i="1" s="1"/>
  <c r="M2056" i="1"/>
  <c r="N2056" i="1" s="1"/>
  <c r="J2057" i="1"/>
  <c r="K2057" i="1" s="1"/>
  <c r="M2057" i="1"/>
  <c r="N2057" i="1" s="1"/>
  <c r="J2058" i="1"/>
  <c r="K2058" i="1" s="1"/>
  <c r="M2058" i="1"/>
  <c r="N2058" i="1" s="1"/>
  <c r="J2059" i="1"/>
  <c r="K2059" i="1" s="1"/>
  <c r="M2059" i="1"/>
  <c r="N2059" i="1" s="1"/>
  <c r="J2060" i="1"/>
  <c r="K2060" i="1" s="1"/>
  <c r="M2060" i="1"/>
  <c r="N2060" i="1" s="1"/>
  <c r="J2061" i="1"/>
  <c r="K2061" i="1" s="1"/>
  <c r="M2061" i="1"/>
  <c r="N2061" i="1" s="1"/>
  <c r="J2062" i="1"/>
  <c r="K2062" i="1" s="1"/>
  <c r="M2062" i="1"/>
  <c r="N2062" i="1" s="1"/>
  <c r="J2063" i="1"/>
  <c r="K2063" i="1" s="1"/>
  <c r="M2063" i="1"/>
  <c r="N2063" i="1" s="1"/>
  <c r="J2064" i="1"/>
  <c r="K2064" i="1" s="1"/>
  <c r="M2064" i="1"/>
  <c r="N2064" i="1" s="1"/>
  <c r="J2065" i="1"/>
  <c r="K2065" i="1" s="1"/>
  <c r="M2065" i="1"/>
  <c r="N2065" i="1" s="1"/>
  <c r="J2066" i="1"/>
  <c r="K2066" i="1" s="1"/>
  <c r="M2066" i="1"/>
  <c r="N2066" i="1" s="1"/>
  <c r="J2067" i="1"/>
  <c r="K2067" i="1" s="1"/>
  <c r="M2067" i="1"/>
  <c r="N2067" i="1" s="1"/>
  <c r="J2068" i="1"/>
  <c r="K2068" i="1" s="1"/>
  <c r="M2068" i="1"/>
  <c r="N2068" i="1" s="1"/>
  <c r="J2069" i="1"/>
  <c r="K2069" i="1" s="1"/>
  <c r="M2069" i="1"/>
  <c r="N2069" i="1" s="1"/>
  <c r="J2070" i="1"/>
  <c r="K2070" i="1" s="1"/>
  <c r="M2070" i="1"/>
  <c r="N2070" i="1" s="1"/>
  <c r="J2071" i="1"/>
  <c r="K2071" i="1" s="1"/>
  <c r="M2071" i="1"/>
  <c r="N2071" i="1" s="1"/>
  <c r="J2072" i="1"/>
  <c r="K2072" i="1" s="1"/>
  <c r="M2072" i="1"/>
  <c r="N2072" i="1" s="1"/>
  <c r="J2073" i="1"/>
  <c r="K2073" i="1" s="1"/>
  <c r="M2073" i="1"/>
  <c r="N2073" i="1" s="1"/>
  <c r="J2074" i="1"/>
  <c r="K2074" i="1" s="1"/>
  <c r="M2074" i="1"/>
  <c r="N2074" i="1" s="1"/>
  <c r="J2075" i="1"/>
  <c r="K2075" i="1" s="1"/>
  <c r="M2075" i="1"/>
  <c r="N2075" i="1" s="1"/>
  <c r="J2076" i="1"/>
  <c r="K2076" i="1" s="1"/>
  <c r="M2076" i="1"/>
  <c r="N2076" i="1" s="1"/>
  <c r="J2077" i="1"/>
  <c r="K2077" i="1" s="1"/>
  <c r="M2077" i="1"/>
  <c r="N2077" i="1" s="1"/>
  <c r="J2078" i="1"/>
  <c r="K2078" i="1" s="1"/>
  <c r="M2078" i="1"/>
  <c r="N2078" i="1" s="1"/>
  <c r="J2079" i="1"/>
  <c r="K2079" i="1" s="1"/>
  <c r="M2079" i="1"/>
  <c r="N2079" i="1" s="1"/>
  <c r="J2080" i="1"/>
  <c r="K2080" i="1" s="1"/>
  <c r="M2080" i="1"/>
  <c r="N2080" i="1" s="1"/>
  <c r="J2081" i="1"/>
  <c r="K2081" i="1" s="1"/>
  <c r="M2081" i="1"/>
  <c r="N2081" i="1" s="1"/>
  <c r="J2082" i="1"/>
  <c r="K2082" i="1" s="1"/>
  <c r="M2082" i="1"/>
  <c r="N2082" i="1" s="1"/>
  <c r="J2083" i="1"/>
  <c r="K2083" i="1" s="1"/>
  <c r="M2083" i="1"/>
  <c r="N2083" i="1" s="1"/>
  <c r="J2084" i="1"/>
  <c r="K2084" i="1" s="1"/>
  <c r="M2084" i="1"/>
  <c r="N2084" i="1" s="1"/>
  <c r="J2085" i="1"/>
  <c r="K2085" i="1" s="1"/>
  <c r="M2085" i="1"/>
  <c r="N2085" i="1" s="1"/>
  <c r="J2086" i="1"/>
  <c r="K2086" i="1" s="1"/>
  <c r="M2086" i="1"/>
  <c r="N2086" i="1" s="1"/>
  <c r="J2087" i="1"/>
  <c r="K2087" i="1" s="1"/>
  <c r="M2087" i="1"/>
  <c r="N2087" i="1" s="1"/>
  <c r="J2088" i="1"/>
  <c r="K2088" i="1" s="1"/>
  <c r="M2088" i="1"/>
  <c r="N2088" i="1" s="1"/>
  <c r="J2089" i="1"/>
  <c r="K2089" i="1" s="1"/>
  <c r="M2089" i="1"/>
  <c r="N2089" i="1" s="1"/>
  <c r="J2090" i="1"/>
  <c r="K2090" i="1" s="1"/>
  <c r="M2090" i="1"/>
  <c r="N2090" i="1" s="1"/>
  <c r="J2091" i="1"/>
  <c r="K2091" i="1" s="1"/>
  <c r="M2091" i="1"/>
  <c r="N2091" i="1" s="1"/>
  <c r="J2092" i="1"/>
  <c r="K2092" i="1" s="1"/>
  <c r="M2092" i="1"/>
  <c r="N2092" i="1" s="1"/>
  <c r="J2093" i="1"/>
  <c r="K2093" i="1" s="1"/>
  <c r="M2093" i="1"/>
  <c r="N2093" i="1" s="1"/>
  <c r="J2094" i="1"/>
  <c r="K2094" i="1" s="1"/>
  <c r="M2094" i="1"/>
  <c r="N2094" i="1" s="1"/>
  <c r="J2095" i="1"/>
  <c r="K2095" i="1" s="1"/>
  <c r="M2095" i="1"/>
  <c r="N2095" i="1" s="1"/>
  <c r="J2096" i="1"/>
  <c r="K2096" i="1" s="1"/>
  <c r="M2096" i="1"/>
  <c r="N2096" i="1" s="1"/>
  <c r="J2097" i="1"/>
  <c r="K2097" i="1" s="1"/>
  <c r="M2097" i="1"/>
  <c r="N2097" i="1" s="1"/>
  <c r="J2098" i="1"/>
  <c r="K2098" i="1" s="1"/>
  <c r="M2098" i="1"/>
  <c r="N2098" i="1" s="1"/>
  <c r="J2099" i="1"/>
  <c r="K2099" i="1" s="1"/>
  <c r="M2099" i="1"/>
  <c r="N2099" i="1" s="1"/>
  <c r="J2100" i="1"/>
  <c r="K2100" i="1" s="1"/>
  <c r="M2100" i="1"/>
  <c r="N2100" i="1" s="1"/>
  <c r="J2101" i="1"/>
  <c r="K2101" i="1" s="1"/>
  <c r="M2101" i="1"/>
  <c r="N2101" i="1" s="1"/>
  <c r="J2102" i="1"/>
  <c r="K2102" i="1" s="1"/>
  <c r="M2102" i="1"/>
  <c r="N2102" i="1" s="1"/>
  <c r="J2103" i="1"/>
  <c r="K2103" i="1" s="1"/>
  <c r="M2103" i="1"/>
  <c r="N2103" i="1" s="1"/>
  <c r="J2104" i="1"/>
  <c r="K2104" i="1" s="1"/>
  <c r="M2104" i="1"/>
  <c r="N2104" i="1" s="1"/>
  <c r="J2105" i="1"/>
  <c r="K2105" i="1" s="1"/>
  <c r="M2105" i="1"/>
  <c r="N2105" i="1" s="1"/>
  <c r="J2106" i="1"/>
  <c r="K2106" i="1" s="1"/>
  <c r="M2106" i="1"/>
  <c r="N2106" i="1" s="1"/>
  <c r="J2107" i="1"/>
  <c r="K2107" i="1" s="1"/>
  <c r="M2107" i="1"/>
  <c r="N2107" i="1" s="1"/>
  <c r="J2108" i="1"/>
  <c r="K2108" i="1" s="1"/>
  <c r="M2108" i="1"/>
  <c r="N2108" i="1" s="1"/>
  <c r="J2109" i="1"/>
  <c r="K2109" i="1" s="1"/>
  <c r="M2109" i="1"/>
  <c r="N2109" i="1" s="1"/>
  <c r="J2110" i="1"/>
  <c r="K2110" i="1" s="1"/>
  <c r="M2110" i="1"/>
  <c r="N2110" i="1" s="1"/>
  <c r="J2111" i="1"/>
  <c r="K2111" i="1" s="1"/>
  <c r="M2111" i="1"/>
  <c r="N2111" i="1" s="1"/>
  <c r="J2112" i="1"/>
  <c r="K2112" i="1" s="1"/>
  <c r="M2112" i="1"/>
  <c r="N2112" i="1" s="1"/>
  <c r="J2113" i="1"/>
  <c r="K2113" i="1" s="1"/>
  <c r="M2113" i="1"/>
  <c r="N2113" i="1" s="1"/>
  <c r="J2114" i="1"/>
  <c r="K2114" i="1" s="1"/>
  <c r="M2114" i="1"/>
  <c r="N2114" i="1" s="1"/>
  <c r="J2115" i="1"/>
  <c r="K2115" i="1" s="1"/>
  <c r="M2115" i="1"/>
  <c r="N2115" i="1" s="1"/>
  <c r="J2116" i="1"/>
  <c r="K2116" i="1" s="1"/>
  <c r="M2116" i="1"/>
  <c r="N2116" i="1" s="1"/>
  <c r="J2117" i="1"/>
  <c r="K2117" i="1" s="1"/>
  <c r="M2117" i="1"/>
  <c r="N2117" i="1" s="1"/>
  <c r="J2118" i="1"/>
  <c r="K2118" i="1" s="1"/>
  <c r="M2118" i="1"/>
  <c r="N2118" i="1" s="1"/>
  <c r="J2119" i="1"/>
  <c r="K2119" i="1" s="1"/>
  <c r="M2119" i="1"/>
  <c r="N2119" i="1" s="1"/>
  <c r="J2120" i="1"/>
  <c r="K2120" i="1" s="1"/>
  <c r="M2120" i="1"/>
  <c r="N2120" i="1" s="1"/>
  <c r="J2121" i="1"/>
  <c r="K2121" i="1" s="1"/>
  <c r="M2121" i="1"/>
  <c r="N2121" i="1" s="1"/>
  <c r="J2122" i="1"/>
  <c r="K2122" i="1" s="1"/>
  <c r="M2122" i="1"/>
  <c r="N2122" i="1" s="1"/>
  <c r="J2123" i="1"/>
  <c r="K2123" i="1" s="1"/>
  <c r="M2123" i="1"/>
  <c r="N2123" i="1" s="1"/>
  <c r="J2124" i="1"/>
  <c r="K2124" i="1" s="1"/>
  <c r="M2124" i="1"/>
  <c r="N2124" i="1" s="1"/>
  <c r="J2125" i="1"/>
  <c r="K2125" i="1" s="1"/>
  <c r="M2125" i="1"/>
  <c r="N2125" i="1" s="1"/>
  <c r="J2126" i="1"/>
  <c r="K2126" i="1" s="1"/>
  <c r="M2126" i="1"/>
  <c r="N2126" i="1" s="1"/>
  <c r="J2127" i="1"/>
  <c r="K2127" i="1" s="1"/>
  <c r="M2127" i="1"/>
  <c r="N2127" i="1" s="1"/>
  <c r="J2128" i="1"/>
  <c r="K2128" i="1" s="1"/>
  <c r="M2128" i="1"/>
  <c r="N2128" i="1" s="1"/>
  <c r="J2129" i="1"/>
  <c r="K2129" i="1" s="1"/>
  <c r="M2129" i="1"/>
  <c r="N2129" i="1" s="1"/>
  <c r="J2130" i="1"/>
  <c r="K2130" i="1" s="1"/>
  <c r="M2130" i="1"/>
  <c r="N2130" i="1" s="1"/>
  <c r="J2131" i="1"/>
  <c r="K2131" i="1" s="1"/>
  <c r="M2131" i="1"/>
  <c r="N2131" i="1" s="1"/>
  <c r="J2132" i="1"/>
  <c r="K2132" i="1" s="1"/>
  <c r="M2132" i="1"/>
  <c r="N2132" i="1" s="1"/>
  <c r="J2133" i="1"/>
  <c r="K2133" i="1" s="1"/>
  <c r="M2133" i="1"/>
  <c r="N2133" i="1" s="1"/>
  <c r="J2134" i="1"/>
  <c r="K2134" i="1" s="1"/>
  <c r="M2134" i="1"/>
  <c r="N2134" i="1" s="1"/>
  <c r="J2135" i="1"/>
  <c r="K2135" i="1" s="1"/>
  <c r="M2135" i="1"/>
  <c r="N2135" i="1" s="1"/>
  <c r="J2136" i="1"/>
  <c r="K2136" i="1" s="1"/>
  <c r="M2136" i="1"/>
  <c r="N2136" i="1" s="1"/>
  <c r="J2137" i="1"/>
  <c r="K2137" i="1" s="1"/>
  <c r="M2137" i="1"/>
  <c r="N2137" i="1" s="1"/>
  <c r="J2138" i="1"/>
  <c r="K2138" i="1" s="1"/>
  <c r="M2138" i="1"/>
  <c r="N2138" i="1" s="1"/>
  <c r="J2139" i="1"/>
  <c r="K2139" i="1" s="1"/>
  <c r="M2139" i="1"/>
  <c r="N2139" i="1" s="1"/>
  <c r="J2140" i="1"/>
  <c r="K2140" i="1" s="1"/>
  <c r="M2140" i="1"/>
  <c r="N2140" i="1" s="1"/>
  <c r="J2141" i="1"/>
  <c r="K2141" i="1" s="1"/>
  <c r="M2141" i="1"/>
  <c r="N2141" i="1" s="1"/>
  <c r="J2142" i="1"/>
  <c r="K2142" i="1" s="1"/>
  <c r="M2142" i="1"/>
  <c r="N2142" i="1" s="1"/>
  <c r="J2143" i="1"/>
  <c r="K2143" i="1" s="1"/>
  <c r="M2143" i="1"/>
  <c r="N2143" i="1" s="1"/>
  <c r="J2144" i="1"/>
  <c r="K2144" i="1" s="1"/>
  <c r="M2144" i="1"/>
  <c r="N2144" i="1" s="1"/>
  <c r="J2145" i="1"/>
  <c r="K2145" i="1" s="1"/>
  <c r="M2145" i="1"/>
  <c r="N2145" i="1" s="1"/>
  <c r="J2146" i="1"/>
  <c r="K2146" i="1" s="1"/>
  <c r="M2146" i="1"/>
  <c r="N2146" i="1" s="1"/>
  <c r="J2147" i="1"/>
  <c r="K2147" i="1" s="1"/>
  <c r="M2147" i="1"/>
  <c r="N2147" i="1" s="1"/>
  <c r="J2148" i="1"/>
  <c r="K2148" i="1" s="1"/>
  <c r="M2148" i="1"/>
  <c r="N2148" i="1" s="1"/>
  <c r="J2149" i="1"/>
  <c r="K2149" i="1" s="1"/>
  <c r="M2149" i="1"/>
  <c r="N2149" i="1" s="1"/>
  <c r="J2150" i="1"/>
  <c r="K2150" i="1" s="1"/>
  <c r="M2150" i="1"/>
  <c r="N2150" i="1" s="1"/>
  <c r="J2151" i="1"/>
  <c r="K2151" i="1" s="1"/>
  <c r="M2151" i="1"/>
  <c r="N2151" i="1" s="1"/>
  <c r="J2152" i="1"/>
  <c r="K2152" i="1" s="1"/>
  <c r="M2152" i="1"/>
  <c r="N2152" i="1" s="1"/>
  <c r="J2153" i="1"/>
  <c r="K2153" i="1" s="1"/>
  <c r="M2153" i="1"/>
  <c r="N2153" i="1" s="1"/>
  <c r="J2154" i="1"/>
  <c r="K2154" i="1" s="1"/>
  <c r="M2154" i="1"/>
  <c r="N2154" i="1" s="1"/>
  <c r="J2155" i="1"/>
  <c r="K2155" i="1" s="1"/>
  <c r="M2155" i="1"/>
  <c r="N2155" i="1" s="1"/>
  <c r="J2156" i="1"/>
  <c r="K2156" i="1" s="1"/>
  <c r="M2156" i="1"/>
  <c r="N2156" i="1" s="1"/>
  <c r="J2157" i="1"/>
  <c r="K2157" i="1" s="1"/>
  <c r="M2157" i="1"/>
  <c r="N2157" i="1" s="1"/>
  <c r="J2158" i="1"/>
  <c r="K2158" i="1" s="1"/>
  <c r="M2158" i="1"/>
  <c r="N2158" i="1" s="1"/>
  <c r="J2159" i="1"/>
  <c r="K2159" i="1" s="1"/>
  <c r="M2159" i="1"/>
  <c r="N2159" i="1" s="1"/>
  <c r="J2160" i="1"/>
  <c r="K2160" i="1" s="1"/>
  <c r="M2160" i="1"/>
  <c r="N2160" i="1" s="1"/>
  <c r="J2161" i="1"/>
  <c r="K2161" i="1" s="1"/>
  <c r="M2161" i="1"/>
  <c r="N2161" i="1" s="1"/>
  <c r="J2162" i="1"/>
  <c r="K2162" i="1" s="1"/>
  <c r="M2162" i="1"/>
  <c r="N2162" i="1" s="1"/>
  <c r="J2163" i="1"/>
  <c r="K2163" i="1" s="1"/>
  <c r="M2163" i="1"/>
  <c r="N2163" i="1" s="1"/>
  <c r="J2164" i="1"/>
  <c r="K2164" i="1" s="1"/>
  <c r="M2164" i="1"/>
  <c r="N2164" i="1" s="1"/>
  <c r="J2165" i="1"/>
  <c r="K2165" i="1" s="1"/>
  <c r="M2165" i="1"/>
  <c r="N2165" i="1" s="1"/>
  <c r="J2166" i="1"/>
  <c r="K2166" i="1" s="1"/>
  <c r="M2166" i="1"/>
  <c r="N2166" i="1" s="1"/>
  <c r="J2167" i="1"/>
  <c r="K2167" i="1" s="1"/>
  <c r="M2167" i="1"/>
  <c r="N2167" i="1" s="1"/>
  <c r="J2168" i="1"/>
  <c r="K2168" i="1" s="1"/>
  <c r="M2168" i="1"/>
  <c r="N2168" i="1" s="1"/>
  <c r="J2169" i="1"/>
  <c r="K2169" i="1" s="1"/>
  <c r="M2169" i="1"/>
  <c r="N2169" i="1" s="1"/>
  <c r="J2170" i="1"/>
  <c r="K2170" i="1" s="1"/>
  <c r="M2170" i="1"/>
  <c r="N2170" i="1" s="1"/>
  <c r="J2171" i="1"/>
  <c r="K2171" i="1" s="1"/>
  <c r="M2171" i="1"/>
  <c r="N2171" i="1" s="1"/>
  <c r="J2172" i="1"/>
  <c r="K2172" i="1" s="1"/>
  <c r="M2172" i="1"/>
  <c r="N2172" i="1" s="1"/>
  <c r="J2173" i="1"/>
  <c r="K2173" i="1" s="1"/>
  <c r="M2173" i="1"/>
  <c r="N2173" i="1" s="1"/>
  <c r="J2174" i="1"/>
  <c r="K2174" i="1" s="1"/>
  <c r="M2174" i="1"/>
  <c r="N2174" i="1" s="1"/>
  <c r="J2175" i="1"/>
  <c r="K2175" i="1" s="1"/>
  <c r="M2175" i="1"/>
  <c r="N2175" i="1" s="1"/>
  <c r="J2176" i="1"/>
  <c r="K2176" i="1" s="1"/>
  <c r="M2176" i="1"/>
  <c r="N2176" i="1" s="1"/>
  <c r="J2177" i="1"/>
  <c r="K2177" i="1" s="1"/>
  <c r="M2177" i="1"/>
  <c r="N2177" i="1" s="1"/>
  <c r="J2178" i="1"/>
  <c r="K2178" i="1" s="1"/>
  <c r="M2178" i="1"/>
  <c r="N2178" i="1" s="1"/>
  <c r="J2179" i="1"/>
  <c r="K2179" i="1" s="1"/>
  <c r="M2179" i="1"/>
  <c r="N2179" i="1" s="1"/>
  <c r="J2180" i="1"/>
  <c r="K2180" i="1" s="1"/>
  <c r="M2180" i="1"/>
  <c r="N2180" i="1" s="1"/>
  <c r="J2181" i="1"/>
  <c r="K2181" i="1" s="1"/>
  <c r="M2181" i="1"/>
  <c r="N2181" i="1" s="1"/>
  <c r="J2182" i="1"/>
  <c r="K2182" i="1" s="1"/>
  <c r="M2182" i="1"/>
  <c r="N2182" i="1" s="1"/>
  <c r="J2183" i="1"/>
  <c r="K2183" i="1" s="1"/>
  <c r="M2183" i="1"/>
  <c r="N2183" i="1" s="1"/>
  <c r="J2184" i="1"/>
  <c r="K2184" i="1" s="1"/>
  <c r="M2184" i="1"/>
  <c r="N2184" i="1" s="1"/>
  <c r="J2185" i="1"/>
  <c r="K2185" i="1" s="1"/>
  <c r="M2185" i="1"/>
  <c r="N2185" i="1" s="1"/>
  <c r="J2186" i="1"/>
  <c r="K2186" i="1" s="1"/>
  <c r="M2186" i="1"/>
  <c r="N2186" i="1" s="1"/>
  <c r="J2187" i="1"/>
  <c r="K2187" i="1" s="1"/>
  <c r="M2187" i="1"/>
  <c r="N2187" i="1" s="1"/>
  <c r="J2188" i="1"/>
  <c r="K2188" i="1" s="1"/>
  <c r="M2188" i="1"/>
  <c r="N2188" i="1" s="1"/>
  <c r="J2189" i="1"/>
  <c r="K2189" i="1" s="1"/>
  <c r="M2189" i="1"/>
  <c r="N2189" i="1" s="1"/>
  <c r="J2190" i="1"/>
  <c r="K2190" i="1" s="1"/>
  <c r="M2190" i="1"/>
  <c r="N2190" i="1" s="1"/>
  <c r="J2191" i="1"/>
  <c r="K2191" i="1" s="1"/>
  <c r="M2191" i="1"/>
  <c r="N2191" i="1" s="1"/>
  <c r="J2192" i="1"/>
  <c r="K2192" i="1" s="1"/>
  <c r="M2192" i="1"/>
  <c r="N2192" i="1" s="1"/>
  <c r="J2193" i="1"/>
  <c r="K2193" i="1" s="1"/>
  <c r="M2193" i="1"/>
  <c r="N2193" i="1" s="1"/>
  <c r="J2194" i="1"/>
  <c r="K2194" i="1" s="1"/>
  <c r="M2194" i="1"/>
  <c r="N2194" i="1" s="1"/>
  <c r="J2195" i="1"/>
  <c r="K2195" i="1" s="1"/>
  <c r="M2195" i="1"/>
  <c r="N2195" i="1" s="1"/>
  <c r="J2196" i="1"/>
  <c r="K2196" i="1" s="1"/>
  <c r="M2196" i="1"/>
  <c r="N2196" i="1" s="1"/>
  <c r="J2197" i="1"/>
  <c r="K2197" i="1" s="1"/>
  <c r="M2197" i="1"/>
  <c r="N2197" i="1" s="1"/>
  <c r="J2198" i="1"/>
  <c r="K2198" i="1" s="1"/>
  <c r="M2198" i="1"/>
  <c r="N2198" i="1" s="1"/>
  <c r="J2199" i="1"/>
  <c r="K2199" i="1" s="1"/>
  <c r="M2199" i="1"/>
  <c r="N2199" i="1" s="1"/>
  <c r="J2200" i="1"/>
  <c r="K2200" i="1" s="1"/>
  <c r="M2200" i="1"/>
  <c r="N2200" i="1" s="1"/>
  <c r="J2201" i="1"/>
  <c r="K2201" i="1" s="1"/>
  <c r="M2201" i="1"/>
  <c r="N2201" i="1" s="1"/>
  <c r="J2202" i="1"/>
  <c r="K2202" i="1" s="1"/>
  <c r="M2202" i="1"/>
  <c r="N2202" i="1" s="1"/>
  <c r="J2203" i="1"/>
  <c r="K2203" i="1" s="1"/>
  <c r="M2203" i="1"/>
  <c r="N2203" i="1" s="1"/>
  <c r="J2204" i="1"/>
  <c r="K2204" i="1" s="1"/>
  <c r="M2204" i="1"/>
  <c r="N2204" i="1" s="1"/>
  <c r="J2205" i="1"/>
  <c r="K2205" i="1" s="1"/>
  <c r="M2205" i="1"/>
  <c r="N2205" i="1" s="1"/>
  <c r="J2206" i="1"/>
  <c r="K2206" i="1" s="1"/>
  <c r="M2206" i="1"/>
  <c r="N2206" i="1" s="1"/>
  <c r="J2207" i="1"/>
  <c r="K2207" i="1" s="1"/>
  <c r="M2207" i="1"/>
  <c r="N2207" i="1" s="1"/>
  <c r="J2208" i="1"/>
  <c r="K2208" i="1" s="1"/>
  <c r="M2208" i="1"/>
  <c r="N2208" i="1" s="1"/>
  <c r="J2209" i="1"/>
  <c r="K2209" i="1" s="1"/>
  <c r="M2209" i="1"/>
  <c r="N2209" i="1" s="1"/>
  <c r="J2210" i="1"/>
  <c r="K2210" i="1" s="1"/>
  <c r="M2210" i="1"/>
  <c r="N2210" i="1" s="1"/>
  <c r="J2211" i="1"/>
  <c r="K2211" i="1" s="1"/>
  <c r="M2211" i="1"/>
  <c r="N2211" i="1" s="1"/>
  <c r="J2212" i="1"/>
  <c r="K2212" i="1" s="1"/>
  <c r="M2212" i="1"/>
  <c r="N2212" i="1" s="1"/>
  <c r="J2213" i="1"/>
  <c r="K2213" i="1" s="1"/>
  <c r="M2213" i="1"/>
  <c r="N2213" i="1" s="1"/>
  <c r="J2214" i="1"/>
  <c r="K2214" i="1" s="1"/>
  <c r="M2214" i="1"/>
  <c r="N2214" i="1" s="1"/>
  <c r="J2215" i="1"/>
  <c r="K2215" i="1" s="1"/>
  <c r="M2215" i="1"/>
  <c r="N2215" i="1" s="1"/>
  <c r="J2216" i="1"/>
  <c r="K2216" i="1" s="1"/>
  <c r="M2216" i="1"/>
  <c r="N2216" i="1" s="1"/>
  <c r="J2217" i="1"/>
  <c r="K2217" i="1" s="1"/>
  <c r="M2217" i="1"/>
  <c r="N2217" i="1" s="1"/>
  <c r="J2218" i="1"/>
  <c r="K2218" i="1" s="1"/>
  <c r="M2218" i="1"/>
  <c r="N2218" i="1" s="1"/>
  <c r="J2219" i="1"/>
  <c r="K2219" i="1" s="1"/>
  <c r="M2219" i="1"/>
  <c r="N2219" i="1" s="1"/>
  <c r="J2220" i="1"/>
  <c r="K2220" i="1" s="1"/>
  <c r="M2220" i="1"/>
  <c r="N2220" i="1" s="1"/>
  <c r="J2221" i="1"/>
  <c r="K2221" i="1" s="1"/>
  <c r="M2221" i="1"/>
  <c r="N2221" i="1" s="1"/>
  <c r="J2222" i="1"/>
  <c r="K2222" i="1" s="1"/>
  <c r="M2222" i="1"/>
  <c r="N2222" i="1" s="1"/>
  <c r="J2223" i="1"/>
  <c r="K2223" i="1" s="1"/>
  <c r="M2223" i="1"/>
  <c r="N2223" i="1" s="1"/>
  <c r="J2224" i="1"/>
  <c r="K2224" i="1" s="1"/>
  <c r="M2224" i="1"/>
  <c r="N2224" i="1" s="1"/>
  <c r="J2225" i="1"/>
  <c r="K2225" i="1" s="1"/>
  <c r="M2225" i="1"/>
  <c r="N2225" i="1" s="1"/>
  <c r="J2226" i="1"/>
  <c r="K2226" i="1" s="1"/>
  <c r="M2226" i="1"/>
  <c r="N2226" i="1" s="1"/>
  <c r="J2227" i="1"/>
  <c r="K2227" i="1" s="1"/>
  <c r="M2227" i="1"/>
  <c r="N2227" i="1" s="1"/>
  <c r="J2228" i="1"/>
  <c r="K2228" i="1" s="1"/>
  <c r="M2228" i="1"/>
  <c r="N2228" i="1" s="1"/>
  <c r="J2229" i="1"/>
  <c r="K2229" i="1" s="1"/>
  <c r="M2229" i="1"/>
  <c r="N2229" i="1" s="1"/>
  <c r="J2230" i="1"/>
  <c r="K2230" i="1" s="1"/>
  <c r="M2230" i="1"/>
  <c r="N2230" i="1" s="1"/>
  <c r="J2231" i="1"/>
  <c r="K2231" i="1" s="1"/>
  <c r="M2231" i="1"/>
  <c r="N2231" i="1" s="1"/>
  <c r="J2232" i="1"/>
  <c r="K2232" i="1" s="1"/>
  <c r="M2232" i="1"/>
  <c r="N2232" i="1" s="1"/>
  <c r="J2233" i="1"/>
  <c r="K2233" i="1" s="1"/>
  <c r="M2233" i="1"/>
  <c r="N2233" i="1" s="1"/>
  <c r="J2234" i="1"/>
  <c r="K2234" i="1" s="1"/>
  <c r="M2234" i="1"/>
  <c r="N2234" i="1" s="1"/>
  <c r="J2235" i="1"/>
  <c r="K2235" i="1" s="1"/>
  <c r="M2235" i="1"/>
  <c r="N2235" i="1" s="1"/>
  <c r="J2236" i="1"/>
  <c r="K2236" i="1" s="1"/>
  <c r="M2236" i="1"/>
  <c r="N2236" i="1" s="1"/>
  <c r="J2237" i="1"/>
  <c r="K2237" i="1" s="1"/>
  <c r="M2237" i="1"/>
  <c r="N2237" i="1" s="1"/>
  <c r="J2238" i="1"/>
  <c r="K2238" i="1" s="1"/>
  <c r="M2238" i="1"/>
  <c r="N2238" i="1" s="1"/>
  <c r="J2239" i="1"/>
  <c r="K2239" i="1" s="1"/>
  <c r="M2239" i="1"/>
  <c r="N2239" i="1" s="1"/>
  <c r="J2240" i="1"/>
  <c r="K2240" i="1" s="1"/>
  <c r="M2240" i="1"/>
  <c r="N2240" i="1" s="1"/>
  <c r="J2241" i="1"/>
  <c r="K2241" i="1" s="1"/>
  <c r="M2241" i="1"/>
  <c r="N2241" i="1" s="1"/>
  <c r="J2242" i="1"/>
  <c r="K2242" i="1" s="1"/>
  <c r="M2242" i="1"/>
  <c r="N2242" i="1" s="1"/>
  <c r="J2243" i="1"/>
  <c r="K2243" i="1" s="1"/>
  <c r="M2243" i="1"/>
  <c r="N2243" i="1" s="1"/>
  <c r="J2244" i="1"/>
  <c r="K2244" i="1" s="1"/>
  <c r="M2244" i="1"/>
  <c r="N2244" i="1" s="1"/>
  <c r="J2245" i="1"/>
  <c r="K2245" i="1" s="1"/>
  <c r="M2245" i="1"/>
  <c r="N2245" i="1" s="1"/>
  <c r="J2246" i="1"/>
  <c r="K2246" i="1" s="1"/>
  <c r="M2246" i="1"/>
  <c r="N2246" i="1" s="1"/>
  <c r="J2247" i="1"/>
  <c r="K2247" i="1" s="1"/>
  <c r="M2247" i="1"/>
  <c r="N2247" i="1" s="1"/>
  <c r="J2248" i="1"/>
  <c r="K2248" i="1" s="1"/>
  <c r="M2248" i="1"/>
  <c r="N2248" i="1" s="1"/>
  <c r="J2249" i="1"/>
  <c r="K2249" i="1" s="1"/>
  <c r="M2249" i="1"/>
  <c r="N2249" i="1" s="1"/>
  <c r="J2250" i="1"/>
  <c r="K2250" i="1" s="1"/>
  <c r="M2250" i="1"/>
  <c r="N2250" i="1" s="1"/>
  <c r="J2251" i="1"/>
  <c r="K2251" i="1" s="1"/>
  <c r="M2251" i="1"/>
  <c r="N2251" i="1" s="1"/>
  <c r="J2252" i="1"/>
  <c r="K2252" i="1" s="1"/>
  <c r="M2252" i="1"/>
  <c r="N2252" i="1" s="1"/>
  <c r="J2253" i="1"/>
  <c r="K2253" i="1" s="1"/>
  <c r="M2253" i="1"/>
  <c r="N2253" i="1" s="1"/>
  <c r="J2254" i="1"/>
  <c r="K2254" i="1" s="1"/>
  <c r="M2254" i="1"/>
  <c r="N2254" i="1" s="1"/>
  <c r="J2255" i="1"/>
  <c r="K2255" i="1" s="1"/>
  <c r="M2255" i="1"/>
  <c r="N2255" i="1" s="1"/>
  <c r="J2256" i="1"/>
  <c r="K2256" i="1" s="1"/>
  <c r="M2256" i="1"/>
  <c r="N2256" i="1" s="1"/>
  <c r="J2257" i="1"/>
  <c r="K2257" i="1" s="1"/>
  <c r="M2257" i="1"/>
  <c r="N2257" i="1" s="1"/>
  <c r="J2258" i="1"/>
  <c r="K2258" i="1" s="1"/>
  <c r="M2258" i="1"/>
  <c r="N2258" i="1" s="1"/>
  <c r="J2259" i="1"/>
  <c r="K2259" i="1" s="1"/>
  <c r="M2259" i="1"/>
  <c r="N2259" i="1" s="1"/>
  <c r="J2260" i="1"/>
  <c r="K2260" i="1" s="1"/>
  <c r="M2260" i="1"/>
  <c r="N2260" i="1" s="1"/>
  <c r="J2261" i="1"/>
  <c r="K2261" i="1" s="1"/>
  <c r="M2261" i="1"/>
  <c r="N2261" i="1" s="1"/>
  <c r="J2262" i="1"/>
  <c r="K2262" i="1" s="1"/>
  <c r="M2262" i="1"/>
  <c r="N2262" i="1" s="1"/>
  <c r="J2263" i="1"/>
  <c r="K2263" i="1" s="1"/>
  <c r="M2263" i="1"/>
  <c r="N2263" i="1" s="1"/>
  <c r="J2264" i="1"/>
  <c r="K2264" i="1" s="1"/>
  <c r="M2264" i="1"/>
  <c r="N2264" i="1" s="1"/>
  <c r="J2265" i="1"/>
  <c r="K2265" i="1" s="1"/>
  <c r="M2265" i="1"/>
  <c r="N2265" i="1" s="1"/>
  <c r="J2266" i="1"/>
  <c r="K2266" i="1" s="1"/>
  <c r="M2266" i="1"/>
  <c r="N2266" i="1" s="1"/>
  <c r="J2267" i="1"/>
  <c r="K2267" i="1" s="1"/>
  <c r="M2267" i="1"/>
  <c r="N2267" i="1" s="1"/>
  <c r="J2268" i="1"/>
  <c r="K2268" i="1" s="1"/>
  <c r="M2268" i="1"/>
  <c r="N2268" i="1" s="1"/>
  <c r="J2269" i="1"/>
  <c r="K2269" i="1" s="1"/>
  <c r="M2269" i="1"/>
  <c r="N2269" i="1" s="1"/>
  <c r="J2270" i="1"/>
  <c r="K2270" i="1" s="1"/>
  <c r="M2270" i="1"/>
  <c r="N2270" i="1" s="1"/>
  <c r="J2271" i="1"/>
  <c r="K2271" i="1" s="1"/>
  <c r="M2271" i="1"/>
  <c r="N2271" i="1" s="1"/>
  <c r="J2272" i="1"/>
  <c r="K2272" i="1" s="1"/>
  <c r="M2272" i="1"/>
  <c r="N2272" i="1" s="1"/>
  <c r="J2273" i="1"/>
  <c r="K2273" i="1" s="1"/>
  <c r="M2273" i="1"/>
  <c r="N2273" i="1" s="1"/>
  <c r="J2274" i="1"/>
  <c r="K2274" i="1" s="1"/>
  <c r="M2274" i="1"/>
  <c r="N2274" i="1" s="1"/>
  <c r="J2275" i="1"/>
  <c r="K2275" i="1" s="1"/>
  <c r="M2275" i="1"/>
  <c r="N2275" i="1" s="1"/>
  <c r="J2276" i="1"/>
  <c r="K2276" i="1" s="1"/>
  <c r="M2276" i="1"/>
  <c r="N2276" i="1" s="1"/>
  <c r="J2277" i="1"/>
  <c r="K2277" i="1" s="1"/>
  <c r="M2277" i="1"/>
  <c r="N2277" i="1" s="1"/>
  <c r="J2278" i="1"/>
  <c r="K2278" i="1" s="1"/>
  <c r="M2278" i="1"/>
  <c r="N2278" i="1" s="1"/>
  <c r="J2279" i="1"/>
  <c r="K2279" i="1" s="1"/>
  <c r="M2279" i="1"/>
  <c r="N2279" i="1" s="1"/>
  <c r="J2280" i="1"/>
  <c r="K2280" i="1" s="1"/>
  <c r="M2280" i="1"/>
  <c r="N2280" i="1" s="1"/>
  <c r="J2281" i="1"/>
  <c r="K2281" i="1" s="1"/>
  <c r="M2281" i="1"/>
  <c r="N2281" i="1" s="1"/>
  <c r="J2282" i="1"/>
  <c r="K2282" i="1" s="1"/>
  <c r="M2282" i="1"/>
  <c r="N2282" i="1" s="1"/>
  <c r="J2283" i="1"/>
  <c r="K2283" i="1" s="1"/>
  <c r="M2283" i="1"/>
  <c r="N2283" i="1" s="1"/>
  <c r="J2284" i="1"/>
  <c r="K2284" i="1" s="1"/>
  <c r="M2284" i="1"/>
  <c r="N2284" i="1" s="1"/>
  <c r="J2285" i="1"/>
  <c r="K2285" i="1" s="1"/>
  <c r="M2285" i="1"/>
  <c r="N2285" i="1" s="1"/>
  <c r="J2286" i="1"/>
  <c r="K2286" i="1" s="1"/>
  <c r="M2286" i="1"/>
  <c r="N2286" i="1" s="1"/>
  <c r="J2287" i="1"/>
  <c r="K2287" i="1" s="1"/>
  <c r="M2287" i="1"/>
  <c r="N2287" i="1" s="1"/>
  <c r="J2288" i="1"/>
  <c r="K2288" i="1" s="1"/>
  <c r="M2288" i="1"/>
  <c r="N2288" i="1" s="1"/>
  <c r="J2289" i="1"/>
  <c r="K2289" i="1" s="1"/>
  <c r="M2289" i="1"/>
  <c r="N2289" i="1" s="1"/>
  <c r="J2290" i="1"/>
  <c r="K2290" i="1" s="1"/>
  <c r="M2290" i="1"/>
  <c r="N2290" i="1" s="1"/>
  <c r="J2291" i="1"/>
  <c r="K2291" i="1" s="1"/>
  <c r="M2291" i="1"/>
  <c r="N2291" i="1" s="1"/>
  <c r="J2292" i="1"/>
  <c r="K2292" i="1" s="1"/>
  <c r="M2292" i="1"/>
  <c r="N2292" i="1" s="1"/>
  <c r="J2293" i="1"/>
  <c r="K2293" i="1" s="1"/>
  <c r="M2293" i="1"/>
  <c r="N2293" i="1" s="1"/>
  <c r="J2294" i="1"/>
  <c r="K2294" i="1" s="1"/>
  <c r="M2294" i="1"/>
  <c r="N2294" i="1" s="1"/>
  <c r="J2295" i="1"/>
  <c r="K2295" i="1" s="1"/>
  <c r="M2295" i="1"/>
  <c r="N2295" i="1" s="1"/>
  <c r="J2296" i="1"/>
  <c r="K2296" i="1" s="1"/>
  <c r="M2296" i="1"/>
  <c r="N2296" i="1" s="1"/>
  <c r="J2297" i="1"/>
  <c r="K2297" i="1" s="1"/>
  <c r="M2297" i="1"/>
  <c r="N2297" i="1" s="1"/>
  <c r="J2298" i="1"/>
  <c r="K2298" i="1" s="1"/>
  <c r="M2298" i="1"/>
  <c r="N2298" i="1" s="1"/>
  <c r="J2299" i="1"/>
  <c r="K2299" i="1" s="1"/>
  <c r="M2299" i="1"/>
  <c r="N2299" i="1" s="1"/>
  <c r="J2300" i="1"/>
  <c r="K2300" i="1" s="1"/>
  <c r="M2300" i="1"/>
  <c r="N2300" i="1" s="1"/>
  <c r="J2301" i="1"/>
  <c r="K2301" i="1" s="1"/>
  <c r="M2301" i="1"/>
  <c r="N2301" i="1" s="1"/>
  <c r="J2302" i="1"/>
  <c r="K2302" i="1" s="1"/>
  <c r="M2302" i="1"/>
  <c r="N2302" i="1" s="1"/>
  <c r="J2303" i="1"/>
  <c r="K2303" i="1" s="1"/>
  <c r="M2303" i="1"/>
  <c r="N2303" i="1" s="1"/>
  <c r="J2304" i="1"/>
  <c r="K2304" i="1" s="1"/>
  <c r="M2304" i="1"/>
  <c r="N2304" i="1" s="1"/>
  <c r="J2305" i="1"/>
  <c r="K2305" i="1" s="1"/>
  <c r="M2305" i="1"/>
  <c r="N2305" i="1" s="1"/>
  <c r="J2306" i="1"/>
  <c r="K2306" i="1" s="1"/>
  <c r="M2306" i="1"/>
  <c r="N2306" i="1" s="1"/>
  <c r="J2307" i="1"/>
  <c r="K2307" i="1" s="1"/>
  <c r="M2307" i="1"/>
  <c r="N2307" i="1" s="1"/>
  <c r="J2308" i="1"/>
  <c r="K2308" i="1" s="1"/>
  <c r="M2308" i="1"/>
  <c r="N2308" i="1" s="1"/>
  <c r="J2309" i="1"/>
  <c r="K2309" i="1" s="1"/>
  <c r="M2309" i="1"/>
  <c r="N2309" i="1" s="1"/>
  <c r="J2310" i="1"/>
  <c r="K2310" i="1" s="1"/>
  <c r="M2310" i="1"/>
  <c r="N2310" i="1" s="1"/>
  <c r="J2311" i="1"/>
  <c r="K2311" i="1" s="1"/>
  <c r="M2311" i="1"/>
  <c r="N2311" i="1" s="1"/>
  <c r="J2312" i="1"/>
  <c r="K2312" i="1" s="1"/>
  <c r="M2312" i="1"/>
  <c r="N2312" i="1" s="1"/>
  <c r="J2313" i="1"/>
  <c r="K2313" i="1" s="1"/>
  <c r="M2313" i="1"/>
  <c r="N2313" i="1" s="1"/>
  <c r="J2314" i="1"/>
  <c r="K2314" i="1" s="1"/>
  <c r="M2314" i="1"/>
  <c r="N2314" i="1" s="1"/>
  <c r="J2315" i="1"/>
  <c r="K2315" i="1" s="1"/>
  <c r="M2315" i="1"/>
  <c r="N2315" i="1" s="1"/>
  <c r="J2316" i="1"/>
  <c r="K2316" i="1" s="1"/>
  <c r="M2316" i="1"/>
  <c r="N2316" i="1" s="1"/>
  <c r="J2317" i="1"/>
  <c r="K2317" i="1" s="1"/>
  <c r="M2317" i="1"/>
  <c r="N2317" i="1" s="1"/>
  <c r="J2318" i="1"/>
  <c r="K2318" i="1" s="1"/>
  <c r="M2318" i="1"/>
  <c r="N2318" i="1" s="1"/>
  <c r="J2319" i="1"/>
  <c r="K2319" i="1" s="1"/>
  <c r="M2319" i="1"/>
  <c r="N2319" i="1" s="1"/>
  <c r="J2320" i="1"/>
  <c r="K2320" i="1" s="1"/>
  <c r="M2320" i="1"/>
  <c r="N2320" i="1" s="1"/>
  <c r="J2321" i="1"/>
  <c r="K2321" i="1" s="1"/>
  <c r="M2321" i="1"/>
  <c r="N2321" i="1" s="1"/>
  <c r="J2322" i="1"/>
  <c r="K2322" i="1" s="1"/>
  <c r="M2322" i="1"/>
  <c r="N2322" i="1" s="1"/>
  <c r="J2323" i="1"/>
  <c r="K2323" i="1" s="1"/>
  <c r="M2323" i="1"/>
  <c r="N2323" i="1" s="1"/>
  <c r="J2324" i="1"/>
  <c r="K2324" i="1" s="1"/>
  <c r="M2324" i="1"/>
  <c r="N2324" i="1" s="1"/>
  <c r="J2325" i="1"/>
  <c r="K2325" i="1" s="1"/>
  <c r="M2325" i="1"/>
  <c r="N2325" i="1" s="1"/>
  <c r="J2326" i="1"/>
  <c r="K2326" i="1" s="1"/>
  <c r="M2326" i="1"/>
  <c r="N2326" i="1" s="1"/>
  <c r="J2327" i="1"/>
  <c r="K2327" i="1" s="1"/>
  <c r="M2327" i="1"/>
  <c r="N2327" i="1" s="1"/>
  <c r="J2328" i="1"/>
  <c r="K2328" i="1" s="1"/>
  <c r="M2328" i="1"/>
  <c r="N2328" i="1" s="1"/>
  <c r="J2329" i="1"/>
  <c r="K2329" i="1" s="1"/>
  <c r="M2329" i="1"/>
  <c r="N2329" i="1" s="1"/>
  <c r="J2330" i="1"/>
  <c r="K2330" i="1" s="1"/>
  <c r="M2330" i="1"/>
  <c r="N2330" i="1" s="1"/>
  <c r="J2331" i="1"/>
  <c r="K2331" i="1" s="1"/>
  <c r="M2331" i="1"/>
  <c r="N2331" i="1" s="1"/>
  <c r="J2332" i="1"/>
  <c r="K2332" i="1" s="1"/>
  <c r="M2332" i="1"/>
  <c r="N2332" i="1" s="1"/>
  <c r="J2333" i="1"/>
  <c r="K2333" i="1" s="1"/>
  <c r="M2333" i="1"/>
  <c r="N2333" i="1" s="1"/>
  <c r="J2334" i="1"/>
  <c r="K2334" i="1" s="1"/>
  <c r="M2334" i="1"/>
  <c r="N2334" i="1" s="1"/>
  <c r="J2335" i="1"/>
  <c r="K2335" i="1" s="1"/>
  <c r="M2335" i="1"/>
  <c r="N2335" i="1" s="1"/>
  <c r="J2336" i="1"/>
  <c r="K2336" i="1" s="1"/>
  <c r="M2336" i="1"/>
  <c r="N2336" i="1" s="1"/>
  <c r="J2337" i="1"/>
  <c r="K2337" i="1" s="1"/>
  <c r="M2337" i="1"/>
  <c r="N2337" i="1" s="1"/>
  <c r="J2338" i="1"/>
  <c r="K2338" i="1" s="1"/>
  <c r="M2338" i="1"/>
  <c r="N2338" i="1" s="1"/>
  <c r="J2339" i="1"/>
  <c r="K2339" i="1" s="1"/>
  <c r="M2339" i="1"/>
  <c r="N2339" i="1" s="1"/>
  <c r="J2340" i="1"/>
  <c r="K2340" i="1" s="1"/>
  <c r="M2340" i="1"/>
  <c r="N2340" i="1" s="1"/>
  <c r="J2341" i="1"/>
  <c r="K2341" i="1" s="1"/>
  <c r="M2341" i="1"/>
  <c r="N2341" i="1" s="1"/>
  <c r="J2342" i="1"/>
  <c r="K2342" i="1" s="1"/>
  <c r="M2342" i="1"/>
  <c r="N2342" i="1" s="1"/>
  <c r="J2343" i="1"/>
  <c r="K2343" i="1" s="1"/>
  <c r="M2343" i="1"/>
  <c r="N2343" i="1" s="1"/>
  <c r="J2344" i="1"/>
  <c r="K2344" i="1" s="1"/>
  <c r="M2344" i="1"/>
  <c r="N2344" i="1" s="1"/>
  <c r="J2345" i="1"/>
  <c r="K2345" i="1" s="1"/>
  <c r="M2345" i="1"/>
  <c r="N2345" i="1" s="1"/>
  <c r="J2346" i="1"/>
  <c r="K2346" i="1" s="1"/>
  <c r="M2346" i="1"/>
  <c r="N2346" i="1" s="1"/>
  <c r="J2347" i="1"/>
  <c r="K2347" i="1" s="1"/>
  <c r="M2347" i="1"/>
  <c r="N2347" i="1" s="1"/>
  <c r="J2348" i="1"/>
  <c r="K2348" i="1" s="1"/>
  <c r="M2348" i="1"/>
  <c r="N2348" i="1" s="1"/>
  <c r="J2349" i="1"/>
  <c r="K2349" i="1" s="1"/>
  <c r="M2349" i="1"/>
  <c r="N2349" i="1" s="1"/>
  <c r="J2350" i="1"/>
  <c r="K2350" i="1" s="1"/>
  <c r="M2350" i="1"/>
  <c r="N2350" i="1" s="1"/>
  <c r="J2351" i="1"/>
  <c r="K2351" i="1" s="1"/>
  <c r="M2351" i="1"/>
  <c r="N2351" i="1" s="1"/>
  <c r="J2352" i="1"/>
  <c r="K2352" i="1" s="1"/>
  <c r="M2352" i="1"/>
  <c r="N2352" i="1" s="1"/>
  <c r="J2353" i="1"/>
  <c r="K2353" i="1" s="1"/>
  <c r="M2353" i="1"/>
  <c r="N2353" i="1" s="1"/>
  <c r="J2354" i="1"/>
  <c r="K2354" i="1" s="1"/>
  <c r="M2354" i="1"/>
  <c r="N2354" i="1" s="1"/>
  <c r="J2355" i="1"/>
  <c r="K2355" i="1" s="1"/>
  <c r="M2355" i="1"/>
  <c r="N2355" i="1" s="1"/>
  <c r="J2356" i="1"/>
  <c r="K2356" i="1" s="1"/>
  <c r="M2356" i="1"/>
  <c r="N2356" i="1" s="1"/>
  <c r="J2357" i="1"/>
  <c r="K2357" i="1" s="1"/>
  <c r="M2357" i="1"/>
  <c r="N2357" i="1" s="1"/>
  <c r="J2358" i="1"/>
  <c r="K2358" i="1" s="1"/>
  <c r="M2358" i="1"/>
  <c r="N2358" i="1" s="1"/>
  <c r="J2359" i="1"/>
  <c r="K2359" i="1" s="1"/>
  <c r="M2359" i="1"/>
  <c r="N2359" i="1" s="1"/>
  <c r="J2360" i="1"/>
  <c r="K2360" i="1" s="1"/>
  <c r="M2360" i="1"/>
  <c r="N2360" i="1" s="1"/>
  <c r="J2361" i="1"/>
  <c r="K2361" i="1" s="1"/>
  <c r="M2361" i="1"/>
  <c r="N2361" i="1" s="1"/>
  <c r="J2362" i="1"/>
  <c r="K2362" i="1" s="1"/>
  <c r="M2362" i="1"/>
  <c r="N2362" i="1" s="1"/>
  <c r="J2363" i="1"/>
  <c r="K2363" i="1" s="1"/>
  <c r="M2363" i="1"/>
  <c r="N2363" i="1" s="1"/>
  <c r="J2364" i="1"/>
  <c r="K2364" i="1" s="1"/>
  <c r="M2364" i="1"/>
  <c r="N2364" i="1" s="1"/>
  <c r="J2365" i="1"/>
  <c r="K2365" i="1" s="1"/>
  <c r="M2365" i="1"/>
  <c r="N2365" i="1" s="1"/>
  <c r="J2366" i="1"/>
  <c r="K2366" i="1" s="1"/>
  <c r="M2366" i="1"/>
  <c r="N2366" i="1" s="1"/>
  <c r="J2367" i="1"/>
  <c r="K2367" i="1" s="1"/>
  <c r="M2367" i="1"/>
  <c r="N2367" i="1" s="1"/>
  <c r="J2368" i="1"/>
  <c r="K2368" i="1" s="1"/>
  <c r="M2368" i="1"/>
  <c r="N2368" i="1" s="1"/>
  <c r="J2369" i="1"/>
  <c r="K2369" i="1" s="1"/>
  <c r="M2369" i="1"/>
  <c r="N2369" i="1" s="1"/>
  <c r="J2370" i="1"/>
  <c r="K2370" i="1" s="1"/>
  <c r="M2370" i="1"/>
  <c r="N2370" i="1" s="1"/>
  <c r="J2371" i="1"/>
  <c r="K2371" i="1" s="1"/>
  <c r="M2371" i="1"/>
  <c r="N2371" i="1" s="1"/>
  <c r="J2372" i="1"/>
  <c r="K2372" i="1" s="1"/>
  <c r="M2372" i="1"/>
  <c r="N2372" i="1" s="1"/>
  <c r="J2373" i="1"/>
  <c r="K2373" i="1" s="1"/>
  <c r="M2373" i="1"/>
  <c r="N2373" i="1" s="1"/>
  <c r="J2374" i="1"/>
  <c r="K2374" i="1" s="1"/>
  <c r="M2374" i="1"/>
  <c r="N2374" i="1" s="1"/>
  <c r="J2375" i="1"/>
  <c r="K2375" i="1" s="1"/>
  <c r="M2375" i="1"/>
  <c r="N2375" i="1" s="1"/>
  <c r="J2376" i="1"/>
  <c r="K2376" i="1" s="1"/>
  <c r="M2376" i="1"/>
  <c r="N2376" i="1" s="1"/>
  <c r="J2377" i="1"/>
  <c r="K2377" i="1" s="1"/>
  <c r="M2377" i="1"/>
  <c r="N2377" i="1" s="1"/>
  <c r="J2378" i="1"/>
  <c r="K2378" i="1" s="1"/>
  <c r="M2378" i="1"/>
  <c r="N2378" i="1" s="1"/>
  <c r="J2379" i="1"/>
  <c r="K2379" i="1" s="1"/>
  <c r="M2379" i="1"/>
  <c r="N2379" i="1" s="1"/>
  <c r="J2380" i="1"/>
  <c r="K2380" i="1" s="1"/>
  <c r="M2380" i="1"/>
  <c r="N2380" i="1" s="1"/>
  <c r="J2381" i="1"/>
  <c r="K2381" i="1" s="1"/>
  <c r="M2381" i="1"/>
  <c r="N2381" i="1" s="1"/>
  <c r="J2382" i="1"/>
  <c r="K2382" i="1" s="1"/>
  <c r="M2382" i="1"/>
  <c r="N2382" i="1" s="1"/>
  <c r="J2383" i="1"/>
  <c r="K2383" i="1" s="1"/>
  <c r="M2383" i="1"/>
  <c r="N2383" i="1" s="1"/>
  <c r="J2384" i="1"/>
  <c r="K2384" i="1" s="1"/>
  <c r="M2384" i="1"/>
  <c r="N2384" i="1" s="1"/>
  <c r="J2385" i="1"/>
  <c r="K2385" i="1" s="1"/>
  <c r="M2385" i="1"/>
  <c r="N2385" i="1" s="1"/>
  <c r="J2386" i="1"/>
  <c r="K2386" i="1" s="1"/>
  <c r="M2386" i="1"/>
  <c r="N2386" i="1" s="1"/>
  <c r="J2387" i="1"/>
  <c r="K2387" i="1" s="1"/>
  <c r="M2387" i="1"/>
  <c r="N2387" i="1" s="1"/>
  <c r="J2388" i="1"/>
  <c r="K2388" i="1" s="1"/>
  <c r="M2388" i="1"/>
  <c r="N2388" i="1" s="1"/>
  <c r="J2389" i="1"/>
  <c r="K2389" i="1" s="1"/>
  <c r="M2389" i="1"/>
  <c r="N2389" i="1" s="1"/>
  <c r="J2390" i="1"/>
  <c r="K2390" i="1" s="1"/>
  <c r="M2390" i="1"/>
  <c r="N2390" i="1" s="1"/>
  <c r="J2391" i="1"/>
  <c r="K2391" i="1" s="1"/>
  <c r="M2391" i="1"/>
  <c r="N2391" i="1" s="1"/>
  <c r="J2392" i="1"/>
  <c r="K2392" i="1" s="1"/>
  <c r="M2392" i="1"/>
  <c r="N2392" i="1" s="1"/>
  <c r="J2393" i="1"/>
  <c r="K2393" i="1" s="1"/>
  <c r="M2393" i="1"/>
  <c r="N2393" i="1" s="1"/>
  <c r="J2394" i="1"/>
  <c r="K2394" i="1" s="1"/>
  <c r="M2394" i="1"/>
  <c r="N2394" i="1" s="1"/>
  <c r="J2395" i="1"/>
  <c r="K2395" i="1" s="1"/>
  <c r="M2395" i="1"/>
  <c r="N2395" i="1" s="1"/>
  <c r="J2396" i="1"/>
  <c r="K2396" i="1" s="1"/>
  <c r="M2396" i="1"/>
  <c r="N2396" i="1" s="1"/>
  <c r="J2397" i="1"/>
  <c r="K2397" i="1" s="1"/>
  <c r="M2397" i="1"/>
  <c r="N2397" i="1" s="1"/>
  <c r="J2398" i="1"/>
  <c r="K2398" i="1" s="1"/>
  <c r="M2398" i="1"/>
  <c r="N2398" i="1" s="1"/>
  <c r="J2399" i="1"/>
  <c r="K2399" i="1" s="1"/>
  <c r="M2399" i="1"/>
  <c r="N2399" i="1" s="1"/>
  <c r="J2400" i="1"/>
  <c r="K2400" i="1" s="1"/>
  <c r="M2400" i="1"/>
  <c r="N2400" i="1" s="1"/>
  <c r="J2401" i="1"/>
  <c r="K2401" i="1" s="1"/>
  <c r="M2401" i="1"/>
  <c r="N2401" i="1" s="1"/>
  <c r="J2402" i="1"/>
  <c r="K2402" i="1" s="1"/>
  <c r="M2402" i="1"/>
  <c r="N2402" i="1" s="1"/>
  <c r="J2403" i="1"/>
  <c r="K2403" i="1" s="1"/>
  <c r="M2403" i="1"/>
  <c r="N2403" i="1" s="1"/>
  <c r="J2404" i="1"/>
  <c r="K2404" i="1" s="1"/>
  <c r="M2404" i="1"/>
  <c r="N2404" i="1" s="1"/>
  <c r="J2405" i="1"/>
  <c r="K2405" i="1" s="1"/>
  <c r="M2405" i="1"/>
  <c r="N2405" i="1" s="1"/>
  <c r="J2406" i="1"/>
  <c r="K2406" i="1" s="1"/>
  <c r="M2406" i="1"/>
  <c r="N2406" i="1" s="1"/>
  <c r="J2407" i="1"/>
  <c r="K2407" i="1" s="1"/>
  <c r="M2407" i="1"/>
  <c r="N2407" i="1" s="1"/>
  <c r="J2408" i="1"/>
  <c r="K2408" i="1" s="1"/>
  <c r="M2408" i="1"/>
  <c r="N2408" i="1" s="1"/>
  <c r="J2409" i="1"/>
  <c r="K2409" i="1" s="1"/>
  <c r="M2409" i="1"/>
  <c r="N2409" i="1" s="1"/>
  <c r="J2410" i="1"/>
  <c r="K2410" i="1" s="1"/>
  <c r="M2410" i="1"/>
  <c r="N2410" i="1" s="1"/>
  <c r="J2411" i="1"/>
  <c r="K2411" i="1" s="1"/>
  <c r="M2411" i="1"/>
  <c r="N2411" i="1" s="1"/>
  <c r="J2412" i="1"/>
  <c r="K2412" i="1" s="1"/>
  <c r="M2412" i="1"/>
  <c r="N2412" i="1" s="1"/>
  <c r="J2413" i="1"/>
  <c r="K2413" i="1" s="1"/>
  <c r="M2413" i="1"/>
  <c r="N2413" i="1" s="1"/>
  <c r="J2414" i="1"/>
  <c r="K2414" i="1" s="1"/>
  <c r="M2414" i="1"/>
  <c r="N2414" i="1" s="1"/>
  <c r="J2415" i="1"/>
  <c r="K2415" i="1" s="1"/>
  <c r="M2415" i="1"/>
  <c r="N2415" i="1" s="1"/>
  <c r="J2416" i="1"/>
  <c r="K2416" i="1" s="1"/>
  <c r="M2416" i="1"/>
  <c r="N2416" i="1" s="1"/>
  <c r="J2417" i="1"/>
  <c r="K2417" i="1" s="1"/>
  <c r="M2417" i="1"/>
  <c r="N2417" i="1" s="1"/>
  <c r="J2418" i="1"/>
  <c r="K2418" i="1" s="1"/>
  <c r="M2418" i="1"/>
  <c r="N2418" i="1" s="1"/>
  <c r="J2419" i="1"/>
  <c r="K2419" i="1" s="1"/>
  <c r="M2419" i="1"/>
  <c r="N2419" i="1" s="1"/>
  <c r="J2420" i="1"/>
  <c r="K2420" i="1" s="1"/>
  <c r="M2420" i="1"/>
  <c r="N2420" i="1" s="1"/>
  <c r="J2421" i="1"/>
  <c r="K2421" i="1" s="1"/>
  <c r="M2421" i="1"/>
  <c r="N2421" i="1" s="1"/>
  <c r="J2422" i="1"/>
  <c r="K2422" i="1" s="1"/>
  <c r="M2422" i="1"/>
  <c r="N2422" i="1" s="1"/>
  <c r="J2423" i="1"/>
  <c r="K2423" i="1" s="1"/>
  <c r="M2423" i="1"/>
  <c r="N2423" i="1" s="1"/>
  <c r="J2424" i="1"/>
  <c r="K2424" i="1" s="1"/>
  <c r="M2424" i="1"/>
  <c r="N2424" i="1" s="1"/>
  <c r="J2425" i="1"/>
  <c r="K2425" i="1" s="1"/>
  <c r="M2425" i="1"/>
  <c r="N2425" i="1" s="1"/>
  <c r="J2426" i="1"/>
  <c r="K2426" i="1" s="1"/>
  <c r="M2426" i="1"/>
  <c r="N2426" i="1" s="1"/>
  <c r="J2427" i="1"/>
  <c r="K2427" i="1" s="1"/>
  <c r="M2427" i="1"/>
  <c r="N2427" i="1" s="1"/>
  <c r="J2428" i="1"/>
  <c r="K2428" i="1" s="1"/>
  <c r="M2428" i="1"/>
  <c r="N2428" i="1" s="1"/>
  <c r="J2429" i="1"/>
  <c r="K2429" i="1" s="1"/>
  <c r="M2429" i="1"/>
  <c r="N2429" i="1" s="1"/>
  <c r="J2430" i="1"/>
  <c r="K2430" i="1" s="1"/>
  <c r="M2430" i="1"/>
  <c r="N2430" i="1" s="1"/>
  <c r="J2431" i="1"/>
  <c r="K2431" i="1" s="1"/>
  <c r="M2431" i="1"/>
  <c r="N2431" i="1" s="1"/>
  <c r="J2432" i="1"/>
  <c r="K2432" i="1" s="1"/>
  <c r="M2432" i="1"/>
  <c r="N2432" i="1" s="1"/>
  <c r="J2433" i="1"/>
  <c r="K2433" i="1" s="1"/>
  <c r="M2433" i="1"/>
  <c r="N2433" i="1" s="1"/>
  <c r="J2434" i="1"/>
  <c r="K2434" i="1" s="1"/>
  <c r="M2434" i="1"/>
  <c r="N2434" i="1" s="1"/>
  <c r="J2435" i="1"/>
  <c r="K2435" i="1" s="1"/>
  <c r="M2435" i="1"/>
  <c r="N2435" i="1" s="1"/>
  <c r="J2436" i="1"/>
  <c r="K2436" i="1" s="1"/>
  <c r="M2436" i="1"/>
  <c r="N2436" i="1" s="1"/>
  <c r="J2437" i="1"/>
  <c r="K2437" i="1" s="1"/>
  <c r="M2437" i="1"/>
  <c r="N2437" i="1" s="1"/>
  <c r="J2438" i="1"/>
  <c r="K2438" i="1" s="1"/>
  <c r="M2438" i="1"/>
  <c r="N2438" i="1" s="1"/>
  <c r="J2439" i="1"/>
  <c r="K2439" i="1" s="1"/>
  <c r="M2439" i="1"/>
  <c r="N2439" i="1" s="1"/>
  <c r="J2440" i="1"/>
  <c r="K2440" i="1" s="1"/>
  <c r="M2440" i="1"/>
  <c r="N2440" i="1" s="1"/>
  <c r="J2441" i="1"/>
  <c r="K2441" i="1" s="1"/>
  <c r="M2441" i="1"/>
  <c r="N2441" i="1" s="1"/>
  <c r="J2442" i="1"/>
  <c r="K2442" i="1" s="1"/>
  <c r="M2442" i="1"/>
  <c r="N2442" i="1" s="1"/>
  <c r="J2443" i="1"/>
  <c r="K2443" i="1" s="1"/>
  <c r="M2443" i="1"/>
  <c r="N2443" i="1" s="1"/>
  <c r="J2444" i="1"/>
  <c r="K2444" i="1" s="1"/>
  <c r="M2444" i="1"/>
  <c r="N2444" i="1" s="1"/>
  <c r="J2445" i="1"/>
  <c r="K2445" i="1" s="1"/>
  <c r="M2445" i="1"/>
  <c r="N2445" i="1" s="1"/>
  <c r="J2446" i="1"/>
  <c r="K2446" i="1" s="1"/>
  <c r="M2446" i="1"/>
  <c r="N2446" i="1" s="1"/>
  <c r="J2447" i="1"/>
  <c r="K2447" i="1" s="1"/>
  <c r="M2447" i="1"/>
  <c r="N2447" i="1" s="1"/>
  <c r="J2448" i="1"/>
  <c r="K2448" i="1" s="1"/>
  <c r="M2448" i="1"/>
  <c r="N2448" i="1" s="1"/>
  <c r="J2449" i="1"/>
  <c r="K2449" i="1" s="1"/>
  <c r="M2449" i="1"/>
  <c r="N2449" i="1" s="1"/>
  <c r="J2450" i="1"/>
  <c r="K2450" i="1" s="1"/>
  <c r="M2450" i="1"/>
  <c r="N2450" i="1" s="1"/>
  <c r="J2451" i="1"/>
  <c r="K2451" i="1" s="1"/>
  <c r="M2451" i="1"/>
  <c r="N2451" i="1" s="1"/>
  <c r="J2452" i="1"/>
  <c r="K2452" i="1" s="1"/>
  <c r="M2452" i="1"/>
  <c r="N2452" i="1" s="1"/>
  <c r="J2453" i="1"/>
  <c r="K2453" i="1" s="1"/>
  <c r="M2453" i="1"/>
  <c r="N2453" i="1" s="1"/>
  <c r="J2454" i="1"/>
  <c r="K2454" i="1" s="1"/>
  <c r="M2454" i="1"/>
  <c r="N2454" i="1" s="1"/>
  <c r="J2455" i="1"/>
  <c r="K2455" i="1" s="1"/>
  <c r="M2455" i="1"/>
  <c r="N2455" i="1" s="1"/>
  <c r="J2456" i="1"/>
  <c r="K2456" i="1" s="1"/>
  <c r="M2456" i="1"/>
  <c r="N2456" i="1" s="1"/>
  <c r="J2457" i="1"/>
  <c r="K2457" i="1" s="1"/>
  <c r="M2457" i="1"/>
  <c r="N2457" i="1" s="1"/>
  <c r="J2458" i="1"/>
  <c r="K2458" i="1" s="1"/>
  <c r="M2458" i="1"/>
  <c r="N2458" i="1" s="1"/>
  <c r="J2459" i="1"/>
  <c r="K2459" i="1" s="1"/>
  <c r="M2459" i="1"/>
  <c r="N2459" i="1" s="1"/>
  <c r="J2460" i="1"/>
  <c r="K2460" i="1" s="1"/>
  <c r="M2460" i="1"/>
  <c r="N2460" i="1" s="1"/>
  <c r="J2461" i="1"/>
  <c r="K2461" i="1" s="1"/>
  <c r="M2461" i="1"/>
  <c r="N2461" i="1" s="1"/>
  <c r="J2462" i="1"/>
  <c r="K2462" i="1" s="1"/>
  <c r="M2462" i="1"/>
  <c r="N2462" i="1" s="1"/>
  <c r="J2463" i="1"/>
  <c r="K2463" i="1" s="1"/>
  <c r="M2463" i="1"/>
  <c r="N2463" i="1" s="1"/>
  <c r="J2464" i="1"/>
  <c r="K2464" i="1" s="1"/>
  <c r="M2464" i="1"/>
  <c r="N2464" i="1" s="1"/>
  <c r="J2465" i="1"/>
  <c r="K2465" i="1" s="1"/>
  <c r="M2465" i="1"/>
  <c r="N2465" i="1" s="1"/>
  <c r="J2466" i="1"/>
  <c r="K2466" i="1" s="1"/>
  <c r="M2466" i="1"/>
  <c r="N2466" i="1" s="1"/>
  <c r="J2467" i="1"/>
  <c r="K2467" i="1" s="1"/>
  <c r="M2467" i="1"/>
  <c r="N2467" i="1" s="1"/>
  <c r="J2468" i="1"/>
  <c r="K2468" i="1" s="1"/>
  <c r="M2468" i="1"/>
  <c r="N2468" i="1" s="1"/>
  <c r="J2469" i="1"/>
  <c r="K2469" i="1" s="1"/>
  <c r="M2469" i="1"/>
  <c r="N2469" i="1" s="1"/>
  <c r="J2470" i="1"/>
  <c r="K2470" i="1" s="1"/>
  <c r="M2470" i="1"/>
  <c r="N2470" i="1" s="1"/>
  <c r="J2471" i="1"/>
  <c r="K2471" i="1" s="1"/>
  <c r="M2471" i="1"/>
  <c r="N2471" i="1" s="1"/>
  <c r="J2472" i="1"/>
  <c r="K2472" i="1" s="1"/>
  <c r="M2472" i="1"/>
  <c r="N2472" i="1" s="1"/>
  <c r="J2473" i="1"/>
  <c r="K2473" i="1" s="1"/>
  <c r="M2473" i="1"/>
  <c r="N2473" i="1" s="1"/>
  <c r="J2474" i="1"/>
  <c r="K2474" i="1" s="1"/>
  <c r="M2474" i="1"/>
  <c r="N2474" i="1" s="1"/>
  <c r="J2475" i="1"/>
  <c r="K2475" i="1" s="1"/>
  <c r="M2475" i="1"/>
  <c r="N2475" i="1" s="1"/>
  <c r="J2476" i="1"/>
  <c r="K2476" i="1" s="1"/>
  <c r="M2476" i="1"/>
  <c r="N2476" i="1" s="1"/>
  <c r="J2477" i="1"/>
  <c r="K2477" i="1" s="1"/>
  <c r="M2477" i="1"/>
  <c r="N2477" i="1" s="1"/>
  <c r="J2478" i="1"/>
  <c r="K2478" i="1" s="1"/>
  <c r="M2478" i="1"/>
  <c r="N2478" i="1" s="1"/>
  <c r="J2479" i="1"/>
  <c r="K2479" i="1" s="1"/>
  <c r="M2479" i="1"/>
  <c r="N2479" i="1" s="1"/>
  <c r="J2480" i="1"/>
  <c r="K2480" i="1" s="1"/>
  <c r="M2480" i="1"/>
  <c r="N2480" i="1" s="1"/>
  <c r="J2481" i="1"/>
  <c r="K2481" i="1" s="1"/>
  <c r="M2481" i="1"/>
  <c r="N2481" i="1" s="1"/>
  <c r="J2482" i="1"/>
  <c r="K2482" i="1" s="1"/>
  <c r="M2482" i="1"/>
  <c r="N2482" i="1" s="1"/>
  <c r="J2483" i="1"/>
  <c r="K2483" i="1" s="1"/>
  <c r="M2483" i="1"/>
  <c r="N2483" i="1" s="1"/>
  <c r="J2484" i="1"/>
  <c r="K2484" i="1" s="1"/>
  <c r="M2484" i="1"/>
  <c r="N2484" i="1" s="1"/>
  <c r="J2485" i="1"/>
  <c r="K2485" i="1" s="1"/>
  <c r="M2485" i="1"/>
  <c r="N2485" i="1" s="1"/>
  <c r="J2486" i="1"/>
  <c r="K2486" i="1" s="1"/>
  <c r="M2486" i="1"/>
  <c r="N2486" i="1" s="1"/>
  <c r="J2487" i="1"/>
  <c r="K2487" i="1" s="1"/>
  <c r="M2487" i="1"/>
  <c r="N2487" i="1" s="1"/>
  <c r="J2488" i="1"/>
  <c r="K2488" i="1" s="1"/>
  <c r="M2488" i="1"/>
  <c r="N2488" i="1" s="1"/>
  <c r="J2489" i="1"/>
  <c r="K2489" i="1" s="1"/>
  <c r="M2489" i="1"/>
  <c r="N2489" i="1" s="1"/>
  <c r="J2490" i="1"/>
  <c r="K2490" i="1" s="1"/>
  <c r="M2490" i="1"/>
  <c r="N2490" i="1" s="1"/>
  <c r="J2491" i="1"/>
  <c r="K2491" i="1" s="1"/>
  <c r="M2491" i="1"/>
  <c r="N2491" i="1" s="1"/>
  <c r="J2492" i="1"/>
  <c r="K2492" i="1" s="1"/>
  <c r="M2492" i="1"/>
  <c r="N2492" i="1" s="1"/>
  <c r="J2493" i="1"/>
  <c r="K2493" i="1" s="1"/>
  <c r="M2493" i="1"/>
  <c r="N2493" i="1" s="1"/>
  <c r="J2494" i="1"/>
  <c r="K2494" i="1" s="1"/>
  <c r="M2494" i="1"/>
  <c r="N2494" i="1" s="1"/>
  <c r="J2495" i="1"/>
  <c r="K2495" i="1" s="1"/>
  <c r="M2495" i="1"/>
  <c r="N2495" i="1" s="1"/>
  <c r="J2496" i="1"/>
  <c r="K2496" i="1" s="1"/>
  <c r="M2496" i="1"/>
  <c r="N2496" i="1" s="1"/>
  <c r="J2497" i="1"/>
  <c r="K2497" i="1" s="1"/>
  <c r="M2497" i="1"/>
  <c r="N2497" i="1" s="1"/>
  <c r="J2498" i="1"/>
  <c r="K2498" i="1" s="1"/>
  <c r="M2498" i="1"/>
  <c r="N2498" i="1" s="1"/>
  <c r="J2499" i="1"/>
  <c r="K2499" i="1" s="1"/>
  <c r="M2499" i="1"/>
  <c r="N2499" i="1" s="1"/>
  <c r="J2500" i="1"/>
  <c r="K2500" i="1" s="1"/>
  <c r="M2500" i="1"/>
  <c r="N2500" i="1" s="1"/>
  <c r="J2501" i="1"/>
  <c r="K2501" i="1" s="1"/>
  <c r="M2501" i="1"/>
  <c r="N2501" i="1" s="1"/>
  <c r="J2502" i="1"/>
  <c r="K2502" i="1" s="1"/>
  <c r="M2502" i="1"/>
  <c r="N2502" i="1" s="1"/>
  <c r="J2503" i="1"/>
  <c r="K2503" i="1" s="1"/>
  <c r="M2503" i="1"/>
  <c r="N2503" i="1" s="1"/>
  <c r="J2504" i="1"/>
  <c r="K2504" i="1" s="1"/>
  <c r="M2504" i="1"/>
  <c r="N2504" i="1" s="1"/>
  <c r="J2505" i="1"/>
  <c r="K2505" i="1" s="1"/>
  <c r="M2505" i="1"/>
  <c r="N2505" i="1" s="1"/>
  <c r="J2506" i="1"/>
  <c r="K2506" i="1" s="1"/>
  <c r="M2506" i="1"/>
  <c r="N2506" i="1" s="1"/>
  <c r="J2507" i="1"/>
  <c r="K2507" i="1" s="1"/>
  <c r="M2507" i="1"/>
  <c r="N2507" i="1" s="1"/>
  <c r="J2508" i="1"/>
  <c r="K2508" i="1" s="1"/>
  <c r="M2508" i="1"/>
  <c r="N2508" i="1" s="1"/>
  <c r="J2509" i="1"/>
  <c r="K2509" i="1" s="1"/>
  <c r="M2509" i="1"/>
  <c r="N2509" i="1" s="1"/>
  <c r="J2510" i="1"/>
  <c r="K2510" i="1" s="1"/>
  <c r="M2510" i="1"/>
  <c r="N2510" i="1" s="1"/>
  <c r="J2511" i="1"/>
  <c r="K2511" i="1" s="1"/>
  <c r="M2511" i="1"/>
  <c r="N2511" i="1" s="1"/>
  <c r="J2512" i="1"/>
  <c r="K2512" i="1" s="1"/>
  <c r="M2512" i="1"/>
  <c r="N2512" i="1" s="1"/>
  <c r="J2513" i="1"/>
  <c r="K2513" i="1" s="1"/>
  <c r="M2513" i="1"/>
  <c r="N2513" i="1" s="1"/>
  <c r="J2514" i="1"/>
  <c r="K2514" i="1" s="1"/>
  <c r="M2514" i="1"/>
  <c r="N2514" i="1" s="1"/>
  <c r="J2515" i="1"/>
  <c r="K2515" i="1" s="1"/>
  <c r="M2515" i="1"/>
  <c r="N2515" i="1" s="1"/>
  <c r="J2516" i="1"/>
  <c r="K2516" i="1" s="1"/>
  <c r="M2516" i="1"/>
  <c r="N2516" i="1" s="1"/>
  <c r="J2517" i="1"/>
  <c r="K2517" i="1" s="1"/>
  <c r="M2517" i="1"/>
  <c r="N2517" i="1" s="1"/>
  <c r="J2518" i="1"/>
  <c r="K2518" i="1" s="1"/>
  <c r="M2518" i="1"/>
  <c r="N2518" i="1" s="1"/>
  <c r="J2519" i="1"/>
  <c r="K2519" i="1" s="1"/>
  <c r="M2519" i="1"/>
  <c r="N2519" i="1" s="1"/>
  <c r="J2520" i="1"/>
  <c r="K2520" i="1" s="1"/>
  <c r="M2520" i="1"/>
  <c r="N2520" i="1" s="1"/>
  <c r="J2521" i="1"/>
  <c r="K2521" i="1" s="1"/>
  <c r="M2521" i="1"/>
  <c r="N2521" i="1" s="1"/>
  <c r="J2522" i="1"/>
  <c r="K2522" i="1" s="1"/>
  <c r="M2522" i="1"/>
  <c r="N2522" i="1" s="1"/>
  <c r="J2523" i="1"/>
  <c r="K2523" i="1" s="1"/>
  <c r="M2523" i="1"/>
  <c r="N2523" i="1" s="1"/>
  <c r="J2524" i="1"/>
  <c r="K2524" i="1" s="1"/>
  <c r="M2524" i="1"/>
  <c r="N2524" i="1" s="1"/>
  <c r="J2525" i="1"/>
  <c r="K2525" i="1" s="1"/>
  <c r="M2525" i="1"/>
  <c r="N2525" i="1" s="1"/>
  <c r="J2526" i="1"/>
  <c r="K2526" i="1" s="1"/>
  <c r="M2526" i="1"/>
  <c r="N2526" i="1" s="1"/>
  <c r="J2527" i="1"/>
  <c r="K2527" i="1" s="1"/>
  <c r="M2527" i="1"/>
  <c r="N2527" i="1" s="1"/>
  <c r="J2528" i="1"/>
  <c r="K2528" i="1" s="1"/>
  <c r="M2528" i="1"/>
  <c r="N2528" i="1" s="1"/>
  <c r="J2529" i="1"/>
  <c r="K2529" i="1" s="1"/>
  <c r="M2529" i="1"/>
  <c r="N2529" i="1" s="1"/>
  <c r="J2530" i="1"/>
  <c r="K2530" i="1" s="1"/>
  <c r="M2530" i="1"/>
  <c r="N2530" i="1" s="1"/>
  <c r="J2531" i="1"/>
  <c r="K2531" i="1" s="1"/>
  <c r="M2531" i="1"/>
  <c r="N2531" i="1" s="1"/>
  <c r="J2532" i="1"/>
  <c r="K2532" i="1" s="1"/>
  <c r="M2532" i="1"/>
  <c r="N2532" i="1" s="1"/>
  <c r="J2533" i="1"/>
  <c r="K2533" i="1" s="1"/>
  <c r="M2533" i="1"/>
  <c r="N2533" i="1" s="1"/>
  <c r="J2534" i="1"/>
  <c r="K2534" i="1" s="1"/>
  <c r="M2534" i="1"/>
  <c r="N2534" i="1" s="1"/>
  <c r="J2535" i="1"/>
  <c r="K2535" i="1" s="1"/>
  <c r="M2535" i="1"/>
  <c r="N2535" i="1" s="1"/>
  <c r="J2536" i="1"/>
  <c r="K2536" i="1" s="1"/>
  <c r="M2536" i="1"/>
  <c r="N2536" i="1" s="1"/>
  <c r="J2537" i="1"/>
  <c r="K2537" i="1" s="1"/>
  <c r="M2537" i="1"/>
  <c r="N2537" i="1" s="1"/>
  <c r="J2538" i="1"/>
  <c r="K2538" i="1" s="1"/>
  <c r="M2538" i="1"/>
  <c r="N2538" i="1" s="1"/>
  <c r="J2539" i="1"/>
  <c r="K2539" i="1" s="1"/>
  <c r="M2539" i="1"/>
  <c r="N2539" i="1" s="1"/>
  <c r="J2540" i="1"/>
  <c r="K2540" i="1" s="1"/>
  <c r="M2540" i="1"/>
  <c r="N2540" i="1" s="1"/>
  <c r="J2541" i="1"/>
  <c r="K2541" i="1" s="1"/>
  <c r="M2541" i="1"/>
  <c r="N2541" i="1" s="1"/>
  <c r="J2542" i="1"/>
  <c r="K2542" i="1" s="1"/>
  <c r="M2542" i="1"/>
  <c r="N2542" i="1" s="1"/>
  <c r="J2543" i="1"/>
  <c r="K2543" i="1" s="1"/>
  <c r="M2543" i="1"/>
  <c r="N2543" i="1" s="1"/>
  <c r="J2544" i="1"/>
  <c r="K2544" i="1" s="1"/>
  <c r="M2544" i="1"/>
  <c r="N2544" i="1" s="1"/>
  <c r="J2545" i="1"/>
  <c r="K2545" i="1" s="1"/>
  <c r="M2545" i="1"/>
  <c r="N2545" i="1" s="1"/>
  <c r="J2546" i="1"/>
  <c r="K2546" i="1" s="1"/>
  <c r="M2546" i="1"/>
  <c r="N2546" i="1" s="1"/>
  <c r="J2547" i="1"/>
  <c r="K2547" i="1" s="1"/>
  <c r="M2547" i="1"/>
  <c r="N2547" i="1" s="1"/>
  <c r="J2548" i="1"/>
  <c r="K2548" i="1" s="1"/>
  <c r="M2548" i="1"/>
  <c r="N2548" i="1" s="1"/>
  <c r="J2549" i="1"/>
  <c r="K2549" i="1" s="1"/>
  <c r="M2549" i="1"/>
  <c r="N2549" i="1" s="1"/>
  <c r="J2550" i="1"/>
  <c r="K2550" i="1" s="1"/>
  <c r="M2550" i="1"/>
  <c r="N2550" i="1" s="1"/>
  <c r="J2551" i="1"/>
  <c r="K2551" i="1" s="1"/>
  <c r="M2551" i="1"/>
  <c r="N2551" i="1" s="1"/>
  <c r="J2552" i="1"/>
  <c r="K2552" i="1" s="1"/>
  <c r="M2552" i="1"/>
  <c r="N2552" i="1" s="1"/>
  <c r="J2553" i="1"/>
  <c r="K2553" i="1" s="1"/>
  <c r="M2553" i="1"/>
  <c r="N2553" i="1" s="1"/>
  <c r="J2554" i="1"/>
  <c r="K2554" i="1" s="1"/>
  <c r="M2554" i="1"/>
  <c r="N2554" i="1" s="1"/>
  <c r="J2555" i="1"/>
  <c r="K2555" i="1" s="1"/>
  <c r="M2555" i="1"/>
  <c r="N2555" i="1" s="1"/>
  <c r="J2556" i="1"/>
  <c r="K2556" i="1" s="1"/>
  <c r="M2556" i="1"/>
  <c r="N2556" i="1" s="1"/>
  <c r="J2557" i="1"/>
  <c r="K2557" i="1" s="1"/>
  <c r="M2557" i="1"/>
  <c r="N2557" i="1" s="1"/>
  <c r="J2558" i="1"/>
  <c r="K2558" i="1" s="1"/>
  <c r="M2558" i="1"/>
  <c r="N2558" i="1" s="1"/>
  <c r="J2559" i="1"/>
  <c r="K2559" i="1" s="1"/>
  <c r="M2559" i="1"/>
  <c r="N2559" i="1" s="1"/>
  <c r="J2560" i="1"/>
  <c r="K2560" i="1" s="1"/>
  <c r="M2560" i="1"/>
  <c r="N2560" i="1" s="1"/>
  <c r="J2561" i="1"/>
  <c r="K2561" i="1" s="1"/>
  <c r="M2561" i="1"/>
  <c r="N2561" i="1" s="1"/>
  <c r="J2562" i="1"/>
  <c r="K2562" i="1" s="1"/>
  <c r="M2562" i="1"/>
  <c r="N2562" i="1" s="1"/>
  <c r="J2563" i="1"/>
  <c r="K2563" i="1" s="1"/>
  <c r="M2563" i="1"/>
  <c r="N2563" i="1" s="1"/>
  <c r="J2564" i="1"/>
  <c r="K2564" i="1" s="1"/>
  <c r="M2564" i="1"/>
  <c r="N2564" i="1" s="1"/>
  <c r="J2565" i="1"/>
  <c r="K2565" i="1" s="1"/>
  <c r="M2565" i="1"/>
  <c r="N2565" i="1" s="1"/>
  <c r="J2566" i="1"/>
  <c r="K2566" i="1" s="1"/>
  <c r="M2566" i="1"/>
  <c r="N2566" i="1" s="1"/>
  <c r="J2567" i="1"/>
  <c r="K2567" i="1" s="1"/>
  <c r="M2567" i="1"/>
  <c r="N2567" i="1" s="1"/>
  <c r="J2568" i="1"/>
  <c r="K2568" i="1" s="1"/>
  <c r="M2568" i="1"/>
  <c r="N2568" i="1" s="1"/>
  <c r="J2569" i="1"/>
  <c r="K2569" i="1" s="1"/>
  <c r="M2569" i="1"/>
  <c r="N2569" i="1" s="1"/>
  <c r="J2570" i="1"/>
  <c r="K2570" i="1" s="1"/>
  <c r="M2570" i="1"/>
  <c r="N2570" i="1" s="1"/>
  <c r="J2571" i="1"/>
  <c r="K2571" i="1" s="1"/>
  <c r="M2571" i="1"/>
  <c r="N2571" i="1" s="1"/>
  <c r="J2572" i="1"/>
  <c r="K2572" i="1" s="1"/>
  <c r="M2572" i="1"/>
  <c r="N2572" i="1" s="1"/>
  <c r="J2573" i="1"/>
  <c r="K2573" i="1" s="1"/>
  <c r="M2573" i="1"/>
  <c r="N2573" i="1" s="1"/>
  <c r="J2574" i="1"/>
  <c r="K2574" i="1" s="1"/>
  <c r="M2574" i="1"/>
  <c r="N2574" i="1" s="1"/>
  <c r="J2575" i="1"/>
  <c r="K2575" i="1" s="1"/>
  <c r="M2575" i="1"/>
  <c r="N2575" i="1" s="1"/>
  <c r="J2576" i="1"/>
  <c r="K2576" i="1" s="1"/>
  <c r="M2576" i="1"/>
  <c r="N2576" i="1" s="1"/>
  <c r="J2577" i="1"/>
  <c r="K2577" i="1" s="1"/>
  <c r="M2577" i="1"/>
  <c r="N2577" i="1" s="1"/>
  <c r="J2578" i="1"/>
  <c r="K2578" i="1" s="1"/>
  <c r="M2578" i="1"/>
  <c r="N2578" i="1" s="1"/>
  <c r="J2579" i="1"/>
  <c r="K2579" i="1" s="1"/>
  <c r="M2579" i="1"/>
  <c r="N2579" i="1" s="1"/>
  <c r="J2580" i="1"/>
  <c r="K2580" i="1" s="1"/>
  <c r="M2580" i="1"/>
  <c r="N2580" i="1" s="1"/>
  <c r="J2581" i="1"/>
  <c r="K2581" i="1" s="1"/>
  <c r="M2581" i="1"/>
  <c r="N2581" i="1" s="1"/>
  <c r="J2582" i="1"/>
  <c r="K2582" i="1" s="1"/>
  <c r="M2582" i="1"/>
  <c r="N2582" i="1" s="1"/>
  <c r="J2583" i="1"/>
  <c r="K2583" i="1" s="1"/>
  <c r="M2583" i="1"/>
  <c r="N2583" i="1" s="1"/>
  <c r="J2584" i="1"/>
  <c r="K2584" i="1" s="1"/>
  <c r="M2584" i="1"/>
  <c r="N2584" i="1" s="1"/>
  <c r="J2585" i="1"/>
  <c r="K2585" i="1" s="1"/>
  <c r="M2585" i="1"/>
  <c r="N2585" i="1" s="1"/>
  <c r="J2586" i="1"/>
  <c r="K2586" i="1" s="1"/>
  <c r="M2586" i="1"/>
  <c r="N2586" i="1" s="1"/>
  <c r="J2587" i="1"/>
  <c r="K2587" i="1" s="1"/>
  <c r="M2587" i="1"/>
  <c r="N2587" i="1" s="1"/>
  <c r="J2588" i="1"/>
  <c r="K2588" i="1" s="1"/>
  <c r="M2588" i="1"/>
  <c r="N2588" i="1" s="1"/>
  <c r="J2589" i="1"/>
  <c r="K2589" i="1" s="1"/>
  <c r="M2589" i="1"/>
  <c r="N2589" i="1" s="1"/>
  <c r="J2590" i="1"/>
  <c r="K2590" i="1" s="1"/>
  <c r="M2590" i="1"/>
  <c r="N2590" i="1" s="1"/>
  <c r="J2591" i="1"/>
  <c r="K2591" i="1" s="1"/>
  <c r="M2591" i="1"/>
  <c r="N2591" i="1" s="1"/>
  <c r="J2592" i="1"/>
  <c r="K2592" i="1" s="1"/>
  <c r="M2592" i="1"/>
  <c r="N2592" i="1" s="1"/>
  <c r="J2593" i="1"/>
  <c r="K2593" i="1" s="1"/>
  <c r="M2593" i="1"/>
  <c r="N2593" i="1" s="1"/>
  <c r="J2594" i="1"/>
  <c r="K2594" i="1" s="1"/>
  <c r="M2594" i="1"/>
  <c r="N2594" i="1" s="1"/>
  <c r="J2595" i="1"/>
  <c r="K2595" i="1" s="1"/>
  <c r="M2595" i="1"/>
  <c r="N2595" i="1" s="1"/>
  <c r="J2596" i="1"/>
  <c r="K2596" i="1" s="1"/>
  <c r="M2596" i="1"/>
  <c r="N2596" i="1" s="1"/>
  <c r="J2597" i="1"/>
  <c r="K2597" i="1" s="1"/>
  <c r="M2597" i="1"/>
  <c r="N2597" i="1" s="1"/>
  <c r="J2598" i="1"/>
  <c r="K2598" i="1" s="1"/>
  <c r="M2598" i="1"/>
  <c r="N2598" i="1" s="1"/>
  <c r="J2599" i="1"/>
  <c r="K2599" i="1" s="1"/>
  <c r="M2599" i="1"/>
  <c r="N2599" i="1" s="1"/>
  <c r="J2600" i="1"/>
  <c r="K2600" i="1" s="1"/>
  <c r="M2600" i="1"/>
  <c r="N2600" i="1" s="1"/>
  <c r="J2601" i="1"/>
  <c r="K2601" i="1" s="1"/>
  <c r="M2601" i="1"/>
  <c r="N2601" i="1" s="1"/>
  <c r="J2602" i="1"/>
  <c r="K2602" i="1" s="1"/>
  <c r="M2602" i="1"/>
  <c r="N2602" i="1" s="1"/>
  <c r="J2603" i="1"/>
  <c r="K2603" i="1" s="1"/>
  <c r="M2603" i="1"/>
  <c r="N2603" i="1" s="1"/>
  <c r="J2604" i="1"/>
  <c r="K2604" i="1" s="1"/>
  <c r="M2604" i="1"/>
  <c r="N2604" i="1" s="1"/>
  <c r="J2605" i="1"/>
  <c r="K2605" i="1" s="1"/>
  <c r="M2605" i="1"/>
  <c r="N2605" i="1" s="1"/>
  <c r="J2606" i="1"/>
  <c r="K2606" i="1" s="1"/>
  <c r="M2606" i="1"/>
  <c r="N2606" i="1" s="1"/>
  <c r="J2607" i="1"/>
  <c r="K2607" i="1" s="1"/>
  <c r="M2607" i="1"/>
  <c r="N2607" i="1" s="1"/>
  <c r="J2608" i="1"/>
  <c r="K2608" i="1" s="1"/>
  <c r="M2608" i="1"/>
  <c r="N2608" i="1" s="1"/>
  <c r="J2609" i="1"/>
  <c r="K2609" i="1" s="1"/>
  <c r="M2609" i="1"/>
  <c r="N2609" i="1" s="1"/>
  <c r="J2610" i="1"/>
  <c r="K2610" i="1" s="1"/>
  <c r="M2610" i="1"/>
  <c r="N2610" i="1" s="1"/>
  <c r="J2611" i="1"/>
  <c r="K2611" i="1" s="1"/>
  <c r="M2611" i="1"/>
  <c r="N2611" i="1" s="1"/>
  <c r="J2612" i="1"/>
  <c r="K2612" i="1" s="1"/>
  <c r="M2612" i="1"/>
  <c r="N2612" i="1" s="1"/>
  <c r="J2613" i="1"/>
  <c r="K2613" i="1" s="1"/>
  <c r="M2613" i="1"/>
  <c r="N2613" i="1" s="1"/>
  <c r="J2614" i="1"/>
  <c r="K2614" i="1" s="1"/>
  <c r="M2614" i="1"/>
  <c r="N2614" i="1" s="1"/>
  <c r="J2615" i="1"/>
  <c r="K2615" i="1" s="1"/>
  <c r="M2615" i="1"/>
  <c r="N2615" i="1" s="1"/>
  <c r="J2616" i="1"/>
  <c r="K2616" i="1" s="1"/>
  <c r="M2616" i="1"/>
  <c r="N2616" i="1" s="1"/>
  <c r="J2617" i="1"/>
  <c r="K2617" i="1" s="1"/>
  <c r="M2617" i="1"/>
  <c r="N2617" i="1" s="1"/>
  <c r="J2618" i="1"/>
  <c r="K2618" i="1" s="1"/>
  <c r="M2618" i="1"/>
  <c r="N2618" i="1" s="1"/>
  <c r="J2619" i="1"/>
  <c r="K2619" i="1" s="1"/>
  <c r="M2619" i="1"/>
  <c r="N2619" i="1" s="1"/>
  <c r="J2620" i="1"/>
  <c r="K2620" i="1" s="1"/>
  <c r="M2620" i="1"/>
  <c r="N2620" i="1" s="1"/>
  <c r="J2621" i="1"/>
  <c r="K2621" i="1" s="1"/>
  <c r="M2621" i="1"/>
  <c r="N2621" i="1" s="1"/>
  <c r="J2622" i="1"/>
  <c r="K2622" i="1" s="1"/>
  <c r="M2622" i="1"/>
  <c r="N2622" i="1" s="1"/>
  <c r="J2623" i="1"/>
  <c r="K2623" i="1" s="1"/>
  <c r="M2623" i="1"/>
  <c r="N2623" i="1" s="1"/>
  <c r="J2624" i="1"/>
  <c r="K2624" i="1" s="1"/>
  <c r="M2624" i="1"/>
  <c r="N2624" i="1" s="1"/>
  <c r="J2625" i="1"/>
  <c r="K2625" i="1" s="1"/>
  <c r="M2625" i="1"/>
  <c r="N2625" i="1" s="1"/>
  <c r="J2626" i="1"/>
  <c r="K2626" i="1" s="1"/>
  <c r="M2626" i="1"/>
  <c r="N2626" i="1" s="1"/>
  <c r="J2627" i="1"/>
  <c r="K2627" i="1" s="1"/>
  <c r="M2627" i="1"/>
  <c r="N2627" i="1" s="1"/>
  <c r="J2628" i="1"/>
  <c r="K2628" i="1" s="1"/>
  <c r="M2628" i="1"/>
  <c r="N2628" i="1" s="1"/>
  <c r="J2629" i="1"/>
  <c r="K2629" i="1" s="1"/>
  <c r="M2629" i="1"/>
  <c r="N2629" i="1" s="1"/>
  <c r="J2630" i="1"/>
  <c r="K2630" i="1" s="1"/>
  <c r="M2630" i="1"/>
  <c r="N2630" i="1" s="1"/>
  <c r="J2631" i="1"/>
  <c r="K2631" i="1" s="1"/>
  <c r="M2631" i="1"/>
  <c r="N2631" i="1" s="1"/>
  <c r="J2632" i="1"/>
  <c r="K2632" i="1" s="1"/>
  <c r="M2632" i="1"/>
  <c r="N2632" i="1" s="1"/>
  <c r="J2633" i="1"/>
  <c r="K2633" i="1" s="1"/>
  <c r="M2633" i="1"/>
  <c r="N2633" i="1" s="1"/>
  <c r="J2634" i="1"/>
  <c r="K2634" i="1" s="1"/>
  <c r="M2634" i="1"/>
  <c r="N2634" i="1" s="1"/>
  <c r="J2635" i="1"/>
  <c r="K2635" i="1" s="1"/>
  <c r="M2635" i="1"/>
  <c r="N2635" i="1" s="1"/>
  <c r="J2636" i="1"/>
  <c r="K2636" i="1" s="1"/>
  <c r="M2636" i="1"/>
  <c r="N2636" i="1" s="1"/>
  <c r="J2637" i="1"/>
  <c r="K2637" i="1" s="1"/>
  <c r="M2637" i="1"/>
  <c r="N2637" i="1" s="1"/>
  <c r="J2638" i="1"/>
  <c r="K2638" i="1" s="1"/>
  <c r="M2638" i="1"/>
  <c r="N2638" i="1" s="1"/>
  <c r="J2639" i="1"/>
  <c r="K2639" i="1" s="1"/>
  <c r="M2639" i="1"/>
  <c r="N2639" i="1" s="1"/>
  <c r="J2640" i="1"/>
  <c r="K2640" i="1" s="1"/>
  <c r="M2640" i="1"/>
  <c r="N2640" i="1" s="1"/>
  <c r="J2641" i="1"/>
  <c r="K2641" i="1" s="1"/>
  <c r="M2641" i="1"/>
  <c r="N2641" i="1" s="1"/>
  <c r="J2642" i="1"/>
  <c r="K2642" i="1" s="1"/>
  <c r="M2642" i="1"/>
  <c r="N2642" i="1" s="1"/>
  <c r="J2643" i="1"/>
  <c r="K2643" i="1" s="1"/>
  <c r="M2643" i="1"/>
  <c r="N2643" i="1" s="1"/>
  <c r="J2644" i="1"/>
  <c r="K2644" i="1" s="1"/>
  <c r="M2644" i="1"/>
  <c r="N2644" i="1" s="1"/>
  <c r="J2645" i="1"/>
  <c r="K2645" i="1" s="1"/>
  <c r="M2645" i="1"/>
  <c r="N2645" i="1" s="1"/>
  <c r="J2646" i="1"/>
  <c r="K2646" i="1" s="1"/>
  <c r="M2646" i="1"/>
  <c r="N2646" i="1" s="1"/>
  <c r="J2647" i="1"/>
  <c r="K2647" i="1" s="1"/>
  <c r="M2647" i="1"/>
  <c r="N2647" i="1" s="1"/>
  <c r="J2648" i="1"/>
  <c r="K2648" i="1" s="1"/>
  <c r="M2648" i="1"/>
  <c r="N2648" i="1" s="1"/>
  <c r="J2649" i="1"/>
  <c r="K2649" i="1" s="1"/>
  <c r="M2649" i="1"/>
  <c r="N2649" i="1" s="1"/>
  <c r="J2650" i="1"/>
  <c r="K2650" i="1" s="1"/>
  <c r="M2650" i="1"/>
  <c r="N2650" i="1" s="1"/>
  <c r="J2651" i="1"/>
  <c r="K2651" i="1" s="1"/>
  <c r="M2651" i="1"/>
  <c r="N2651" i="1" s="1"/>
  <c r="J2652" i="1"/>
  <c r="K2652" i="1" s="1"/>
  <c r="M2652" i="1"/>
  <c r="N2652" i="1" s="1"/>
  <c r="J2653" i="1"/>
  <c r="K2653" i="1" s="1"/>
  <c r="M2653" i="1"/>
  <c r="N2653" i="1" s="1"/>
  <c r="J2654" i="1"/>
  <c r="K2654" i="1" s="1"/>
  <c r="M2654" i="1"/>
  <c r="N2654" i="1" s="1"/>
  <c r="J2655" i="1"/>
  <c r="K2655" i="1" s="1"/>
  <c r="M2655" i="1"/>
  <c r="N2655" i="1" s="1"/>
  <c r="J2656" i="1"/>
  <c r="K2656" i="1" s="1"/>
  <c r="M2656" i="1"/>
  <c r="N2656" i="1" s="1"/>
  <c r="J2657" i="1"/>
  <c r="K2657" i="1" s="1"/>
  <c r="M2657" i="1"/>
  <c r="N2657" i="1" s="1"/>
  <c r="J2658" i="1"/>
  <c r="K2658" i="1" s="1"/>
  <c r="M2658" i="1"/>
  <c r="N2658" i="1" s="1"/>
  <c r="J2659" i="1"/>
  <c r="K2659" i="1" s="1"/>
  <c r="M2659" i="1"/>
  <c r="N2659" i="1" s="1"/>
  <c r="J2660" i="1"/>
  <c r="K2660" i="1" s="1"/>
  <c r="M2660" i="1"/>
  <c r="N2660" i="1" s="1"/>
  <c r="J2661" i="1"/>
  <c r="K2661" i="1" s="1"/>
  <c r="M2661" i="1"/>
  <c r="N2661" i="1" s="1"/>
  <c r="J2662" i="1"/>
  <c r="K2662" i="1" s="1"/>
  <c r="M2662" i="1"/>
  <c r="N2662" i="1" s="1"/>
  <c r="J2663" i="1"/>
  <c r="K2663" i="1" s="1"/>
  <c r="M2663" i="1"/>
  <c r="N2663" i="1" s="1"/>
  <c r="J2664" i="1"/>
  <c r="K2664" i="1" s="1"/>
  <c r="M2664" i="1"/>
  <c r="N2664" i="1" s="1"/>
  <c r="J2665" i="1"/>
  <c r="K2665" i="1" s="1"/>
  <c r="M2665" i="1"/>
  <c r="N2665" i="1" s="1"/>
  <c r="J2666" i="1"/>
  <c r="K2666" i="1" s="1"/>
  <c r="M2666" i="1"/>
  <c r="N2666" i="1" s="1"/>
  <c r="J2667" i="1"/>
  <c r="K2667" i="1" s="1"/>
  <c r="M2667" i="1"/>
  <c r="N2667" i="1" s="1"/>
  <c r="J2668" i="1"/>
  <c r="K2668" i="1" s="1"/>
  <c r="M2668" i="1"/>
  <c r="N2668" i="1" s="1"/>
  <c r="J2669" i="1"/>
  <c r="K2669" i="1" s="1"/>
  <c r="M2669" i="1"/>
  <c r="N2669" i="1" s="1"/>
  <c r="J2670" i="1"/>
  <c r="K2670" i="1" s="1"/>
  <c r="M2670" i="1"/>
  <c r="N2670" i="1" s="1"/>
  <c r="J2671" i="1"/>
  <c r="K2671" i="1" s="1"/>
  <c r="M2671" i="1"/>
  <c r="N2671" i="1" s="1"/>
  <c r="J2672" i="1"/>
  <c r="K2672" i="1" s="1"/>
  <c r="M2672" i="1"/>
  <c r="N2672" i="1" s="1"/>
  <c r="J2673" i="1"/>
  <c r="K2673" i="1" s="1"/>
  <c r="M2673" i="1"/>
  <c r="N2673" i="1" s="1"/>
  <c r="J2674" i="1"/>
  <c r="K2674" i="1" s="1"/>
  <c r="M2674" i="1"/>
  <c r="N2674" i="1" s="1"/>
  <c r="J2675" i="1"/>
  <c r="K2675" i="1" s="1"/>
  <c r="M2675" i="1"/>
  <c r="N2675" i="1" s="1"/>
  <c r="J2676" i="1"/>
  <c r="K2676" i="1" s="1"/>
  <c r="M2676" i="1"/>
  <c r="N2676" i="1" s="1"/>
  <c r="J2677" i="1"/>
  <c r="K2677" i="1" s="1"/>
  <c r="M2677" i="1"/>
  <c r="N2677" i="1" s="1"/>
  <c r="J2678" i="1"/>
  <c r="K2678" i="1" s="1"/>
  <c r="M2678" i="1"/>
  <c r="N2678" i="1" s="1"/>
  <c r="J2679" i="1"/>
  <c r="K2679" i="1" s="1"/>
  <c r="M2679" i="1"/>
  <c r="N2679" i="1" s="1"/>
  <c r="J2680" i="1"/>
  <c r="K2680" i="1" s="1"/>
  <c r="M2680" i="1"/>
  <c r="N2680" i="1" s="1"/>
  <c r="J2681" i="1"/>
  <c r="K2681" i="1" s="1"/>
  <c r="M2681" i="1"/>
  <c r="N2681" i="1" s="1"/>
  <c r="J2682" i="1"/>
  <c r="K2682" i="1" s="1"/>
  <c r="M2682" i="1"/>
  <c r="N2682" i="1" s="1"/>
  <c r="J2683" i="1"/>
  <c r="K2683" i="1" s="1"/>
  <c r="M2683" i="1"/>
  <c r="N2683" i="1" s="1"/>
  <c r="J2684" i="1"/>
  <c r="K2684" i="1" s="1"/>
  <c r="M2684" i="1"/>
  <c r="N2684" i="1" s="1"/>
  <c r="J2685" i="1"/>
  <c r="K2685" i="1" s="1"/>
  <c r="M2685" i="1"/>
  <c r="N2685" i="1" s="1"/>
  <c r="J2686" i="1"/>
  <c r="K2686" i="1" s="1"/>
  <c r="M2686" i="1"/>
  <c r="N2686" i="1" s="1"/>
  <c r="J2687" i="1"/>
  <c r="K2687" i="1" s="1"/>
  <c r="M2687" i="1"/>
  <c r="N2687" i="1" s="1"/>
  <c r="J2688" i="1"/>
  <c r="K2688" i="1" s="1"/>
  <c r="M2688" i="1"/>
  <c r="N2688" i="1" s="1"/>
  <c r="J2689" i="1"/>
  <c r="K2689" i="1" s="1"/>
  <c r="M2689" i="1"/>
  <c r="N2689" i="1" s="1"/>
  <c r="J2690" i="1"/>
  <c r="K2690" i="1" s="1"/>
  <c r="M2690" i="1"/>
  <c r="N2690" i="1" s="1"/>
  <c r="J2691" i="1"/>
  <c r="K2691" i="1" s="1"/>
  <c r="M2691" i="1"/>
  <c r="N2691" i="1" s="1"/>
  <c r="J2692" i="1"/>
  <c r="K2692" i="1" s="1"/>
  <c r="M2692" i="1"/>
  <c r="N2692" i="1" s="1"/>
  <c r="J2693" i="1"/>
  <c r="K2693" i="1" s="1"/>
  <c r="M2693" i="1"/>
  <c r="N2693" i="1" s="1"/>
  <c r="J2694" i="1"/>
  <c r="K2694" i="1" s="1"/>
  <c r="M2694" i="1"/>
  <c r="N2694" i="1" s="1"/>
  <c r="J2695" i="1"/>
  <c r="K2695" i="1" s="1"/>
  <c r="M2695" i="1"/>
  <c r="N2695" i="1" s="1"/>
  <c r="J2696" i="1"/>
  <c r="K2696" i="1" s="1"/>
  <c r="M2696" i="1"/>
  <c r="N2696" i="1" s="1"/>
  <c r="J2697" i="1"/>
  <c r="K2697" i="1" s="1"/>
  <c r="M2697" i="1"/>
  <c r="N2697" i="1" s="1"/>
  <c r="J2698" i="1"/>
  <c r="K2698" i="1" s="1"/>
  <c r="M2698" i="1"/>
  <c r="N2698" i="1" s="1"/>
  <c r="J2699" i="1"/>
  <c r="K2699" i="1" s="1"/>
  <c r="M2699" i="1"/>
  <c r="N2699" i="1" s="1"/>
  <c r="J2700" i="1"/>
  <c r="K2700" i="1" s="1"/>
  <c r="M2700" i="1"/>
  <c r="N2700" i="1" s="1"/>
  <c r="J2701" i="1"/>
  <c r="K2701" i="1" s="1"/>
  <c r="M2701" i="1"/>
  <c r="N2701" i="1" s="1"/>
  <c r="J2702" i="1"/>
  <c r="K2702" i="1" s="1"/>
  <c r="M2702" i="1"/>
  <c r="N2702" i="1" s="1"/>
  <c r="J2703" i="1"/>
  <c r="K2703" i="1" s="1"/>
  <c r="M2703" i="1"/>
  <c r="N2703" i="1" s="1"/>
  <c r="J2704" i="1"/>
  <c r="K2704" i="1" s="1"/>
  <c r="M2704" i="1"/>
  <c r="N2704" i="1" s="1"/>
  <c r="J2705" i="1"/>
  <c r="K2705" i="1" s="1"/>
  <c r="M2705" i="1"/>
  <c r="N2705" i="1" s="1"/>
  <c r="J2706" i="1"/>
  <c r="K2706" i="1" s="1"/>
  <c r="M2706" i="1"/>
  <c r="N2706" i="1" s="1"/>
  <c r="J2707" i="1"/>
  <c r="K2707" i="1" s="1"/>
  <c r="M2707" i="1"/>
  <c r="N2707" i="1" s="1"/>
  <c r="J2708" i="1"/>
  <c r="K2708" i="1" s="1"/>
  <c r="M2708" i="1"/>
  <c r="N2708" i="1" s="1"/>
  <c r="J2709" i="1"/>
  <c r="K2709" i="1" s="1"/>
  <c r="M2709" i="1"/>
  <c r="N2709" i="1" s="1"/>
  <c r="J2710" i="1"/>
  <c r="K2710" i="1" s="1"/>
  <c r="M2710" i="1"/>
  <c r="N2710" i="1" s="1"/>
  <c r="J2711" i="1"/>
  <c r="K2711" i="1" s="1"/>
  <c r="M2711" i="1"/>
  <c r="N2711" i="1" s="1"/>
  <c r="J2712" i="1"/>
  <c r="K2712" i="1" s="1"/>
  <c r="M2712" i="1"/>
  <c r="N2712" i="1" s="1"/>
  <c r="J2713" i="1"/>
  <c r="K2713" i="1" s="1"/>
  <c r="M2713" i="1"/>
  <c r="N2713" i="1" s="1"/>
  <c r="J2714" i="1"/>
  <c r="K2714" i="1" s="1"/>
  <c r="M2714" i="1"/>
  <c r="N2714" i="1" s="1"/>
  <c r="J2715" i="1"/>
  <c r="K2715" i="1" s="1"/>
  <c r="M2715" i="1"/>
  <c r="N2715" i="1" s="1"/>
  <c r="J2716" i="1"/>
  <c r="K2716" i="1" s="1"/>
  <c r="M2716" i="1"/>
  <c r="N2716" i="1" s="1"/>
  <c r="J2717" i="1"/>
  <c r="K2717" i="1" s="1"/>
  <c r="M2717" i="1"/>
  <c r="N2717" i="1" s="1"/>
  <c r="J2718" i="1"/>
  <c r="K2718" i="1" s="1"/>
  <c r="M2718" i="1"/>
  <c r="N2718" i="1" s="1"/>
  <c r="J2719" i="1"/>
  <c r="K2719" i="1" s="1"/>
  <c r="M2719" i="1"/>
  <c r="N2719" i="1" s="1"/>
  <c r="J2720" i="1"/>
  <c r="K2720" i="1" s="1"/>
  <c r="M2720" i="1"/>
  <c r="N2720" i="1" s="1"/>
  <c r="J2721" i="1"/>
  <c r="K2721" i="1" s="1"/>
  <c r="M2721" i="1"/>
  <c r="N2721" i="1" s="1"/>
  <c r="J2722" i="1"/>
  <c r="K2722" i="1" s="1"/>
  <c r="M2722" i="1"/>
  <c r="N2722" i="1" s="1"/>
  <c r="J2723" i="1"/>
  <c r="K2723" i="1" s="1"/>
  <c r="M2723" i="1"/>
  <c r="N2723" i="1" s="1"/>
  <c r="J2724" i="1"/>
  <c r="K2724" i="1" s="1"/>
  <c r="M2724" i="1"/>
  <c r="N2724" i="1" s="1"/>
  <c r="J2725" i="1"/>
  <c r="K2725" i="1" s="1"/>
  <c r="M2725" i="1"/>
  <c r="N2725" i="1" s="1"/>
  <c r="J2726" i="1"/>
  <c r="K2726" i="1" s="1"/>
  <c r="M2726" i="1"/>
  <c r="N2726" i="1" s="1"/>
  <c r="J2727" i="1"/>
  <c r="K2727" i="1" s="1"/>
  <c r="M2727" i="1"/>
  <c r="N2727" i="1" s="1"/>
  <c r="J2728" i="1"/>
  <c r="K2728" i="1" s="1"/>
  <c r="M2728" i="1"/>
  <c r="N2728" i="1" s="1"/>
  <c r="J2729" i="1"/>
  <c r="K2729" i="1" s="1"/>
  <c r="M2729" i="1"/>
  <c r="N2729" i="1" s="1"/>
  <c r="J2730" i="1"/>
  <c r="K2730" i="1" s="1"/>
  <c r="M2730" i="1"/>
  <c r="N2730" i="1" s="1"/>
  <c r="J2731" i="1"/>
  <c r="K2731" i="1" s="1"/>
  <c r="M2731" i="1"/>
  <c r="N2731" i="1" s="1"/>
  <c r="J2732" i="1"/>
  <c r="K2732" i="1" s="1"/>
  <c r="M2732" i="1"/>
  <c r="N2732" i="1" s="1"/>
  <c r="J2733" i="1"/>
  <c r="K2733" i="1" s="1"/>
  <c r="M2733" i="1"/>
  <c r="N2733" i="1" s="1"/>
  <c r="J2734" i="1"/>
  <c r="K2734" i="1" s="1"/>
  <c r="M2734" i="1"/>
  <c r="N2734" i="1" s="1"/>
  <c r="J2735" i="1"/>
  <c r="K2735" i="1" s="1"/>
  <c r="M2735" i="1"/>
  <c r="N2735" i="1" s="1"/>
  <c r="J2736" i="1"/>
  <c r="K2736" i="1" s="1"/>
  <c r="M2736" i="1"/>
  <c r="N2736" i="1" s="1"/>
  <c r="J2737" i="1"/>
  <c r="K2737" i="1" s="1"/>
  <c r="M2737" i="1"/>
  <c r="N2737" i="1" s="1"/>
  <c r="J2738" i="1"/>
  <c r="K2738" i="1" s="1"/>
  <c r="M2738" i="1"/>
  <c r="N2738" i="1" s="1"/>
  <c r="J2739" i="1"/>
  <c r="K2739" i="1" s="1"/>
  <c r="M2739" i="1"/>
  <c r="N2739" i="1" s="1"/>
  <c r="J2740" i="1"/>
  <c r="K2740" i="1" s="1"/>
  <c r="M2740" i="1"/>
  <c r="N2740" i="1" s="1"/>
  <c r="J2741" i="1"/>
  <c r="K2741" i="1" s="1"/>
  <c r="M2741" i="1"/>
  <c r="N2741" i="1" s="1"/>
  <c r="J2742" i="1"/>
  <c r="K2742" i="1" s="1"/>
  <c r="M2742" i="1"/>
  <c r="N2742" i="1" s="1"/>
  <c r="J2743" i="1"/>
  <c r="K2743" i="1" s="1"/>
  <c r="M2743" i="1"/>
  <c r="N2743" i="1" s="1"/>
  <c r="J2744" i="1"/>
  <c r="K2744" i="1" s="1"/>
  <c r="M2744" i="1"/>
  <c r="N2744" i="1" s="1"/>
  <c r="J2745" i="1"/>
  <c r="K2745" i="1" s="1"/>
  <c r="M2745" i="1"/>
  <c r="N2745" i="1" s="1"/>
  <c r="J2746" i="1"/>
  <c r="K2746" i="1" s="1"/>
  <c r="M2746" i="1"/>
  <c r="N2746" i="1" s="1"/>
  <c r="J2747" i="1"/>
  <c r="K2747" i="1" s="1"/>
  <c r="M2747" i="1"/>
  <c r="N2747" i="1" s="1"/>
  <c r="J2748" i="1"/>
  <c r="K2748" i="1" s="1"/>
  <c r="M2748" i="1"/>
  <c r="N2748" i="1" s="1"/>
  <c r="J2749" i="1"/>
  <c r="K2749" i="1" s="1"/>
  <c r="M2749" i="1"/>
  <c r="N2749" i="1" s="1"/>
  <c r="J2750" i="1"/>
  <c r="K2750" i="1" s="1"/>
  <c r="M2750" i="1"/>
  <c r="N2750" i="1" s="1"/>
  <c r="J2751" i="1"/>
  <c r="K2751" i="1" s="1"/>
  <c r="M2751" i="1"/>
  <c r="N2751" i="1" s="1"/>
  <c r="J2752" i="1"/>
  <c r="K2752" i="1" s="1"/>
  <c r="M2752" i="1"/>
  <c r="N2752" i="1" s="1"/>
  <c r="J2753" i="1"/>
  <c r="K2753" i="1" s="1"/>
  <c r="M2753" i="1"/>
  <c r="N2753" i="1" s="1"/>
  <c r="J2754" i="1"/>
  <c r="K2754" i="1" s="1"/>
  <c r="M2754" i="1"/>
  <c r="N2754" i="1" s="1"/>
  <c r="J2755" i="1"/>
  <c r="K2755" i="1" s="1"/>
  <c r="M2755" i="1"/>
  <c r="N2755" i="1" s="1"/>
  <c r="J2756" i="1"/>
  <c r="K2756" i="1" s="1"/>
  <c r="M2756" i="1"/>
  <c r="N2756" i="1" s="1"/>
  <c r="J2757" i="1"/>
  <c r="K2757" i="1" s="1"/>
  <c r="M2757" i="1"/>
  <c r="N2757" i="1" s="1"/>
  <c r="J2758" i="1"/>
  <c r="K2758" i="1" s="1"/>
  <c r="M2758" i="1"/>
  <c r="N2758" i="1" s="1"/>
  <c r="J2759" i="1"/>
  <c r="K2759" i="1" s="1"/>
  <c r="M2759" i="1"/>
  <c r="N2759" i="1" s="1"/>
  <c r="J2760" i="1"/>
  <c r="K2760" i="1" s="1"/>
  <c r="M2760" i="1"/>
  <c r="N2760" i="1" s="1"/>
  <c r="J2761" i="1"/>
  <c r="K2761" i="1" s="1"/>
  <c r="M2761" i="1"/>
  <c r="N2761" i="1" s="1"/>
  <c r="J2762" i="1"/>
  <c r="K2762" i="1" s="1"/>
  <c r="M2762" i="1"/>
  <c r="N2762" i="1" s="1"/>
  <c r="J2763" i="1"/>
  <c r="K2763" i="1" s="1"/>
  <c r="M2763" i="1"/>
  <c r="N2763" i="1" s="1"/>
  <c r="J2764" i="1"/>
  <c r="K2764" i="1" s="1"/>
  <c r="M2764" i="1"/>
  <c r="N2764" i="1" s="1"/>
  <c r="J2765" i="1"/>
  <c r="K2765" i="1" s="1"/>
  <c r="M2765" i="1"/>
  <c r="N2765" i="1" s="1"/>
  <c r="J2766" i="1"/>
  <c r="K2766" i="1" s="1"/>
  <c r="M2766" i="1"/>
  <c r="N2766" i="1" s="1"/>
  <c r="J2767" i="1"/>
  <c r="K2767" i="1" s="1"/>
  <c r="M2767" i="1"/>
  <c r="N2767" i="1" s="1"/>
  <c r="J2768" i="1"/>
  <c r="K2768" i="1" s="1"/>
  <c r="M2768" i="1"/>
  <c r="N2768" i="1" s="1"/>
  <c r="J2769" i="1"/>
  <c r="K2769" i="1" s="1"/>
  <c r="M2769" i="1"/>
  <c r="N2769" i="1" s="1"/>
  <c r="J2770" i="1"/>
  <c r="K2770" i="1" s="1"/>
  <c r="M2770" i="1"/>
  <c r="N2770" i="1" s="1"/>
  <c r="J2771" i="1"/>
  <c r="K2771" i="1" s="1"/>
  <c r="M2771" i="1"/>
  <c r="N2771" i="1" s="1"/>
  <c r="J2772" i="1"/>
  <c r="K2772" i="1" s="1"/>
  <c r="M2772" i="1"/>
  <c r="N2772" i="1" s="1"/>
  <c r="J2773" i="1"/>
  <c r="K2773" i="1" s="1"/>
  <c r="M2773" i="1"/>
  <c r="N2773" i="1" s="1"/>
  <c r="J2774" i="1"/>
  <c r="K2774" i="1" s="1"/>
  <c r="M2774" i="1"/>
  <c r="N2774" i="1" s="1"/>
  <c r="J2775" i="1"/>
  <c r="K2775" i="1" s="1"/>
  <c r="M2775" i="1"/>
  <c r="N2775" i="1" s="1"/>
  <c r="J2776" i="1"/>
  <c r="K2776" i="1" s="1"/>
  <c r="M2776" i="1"/>
  <c r="N2776" i="1" s="1"/>
  <c r="J2777" i="1"/>
  <c r="K2777" i="1" s="1"/>
  <c r="M2777" i="1"/>
  <c r="N2777" i="1" s="1"/>
  <c r="J2778" i="1"/>
  <c r="K2778" i="1" s="1"/>
  <c r="M2778" i="1"/>
  <c r="N2778" i="1" s="1"/>
  <c r="J2779" i="1"/>
  <c r="K2779" i="1" s="1"/>
  <c r="M2779" i="1"/>
  <c r="N2779" i="1" s="1"/>
  <c r="J2780" i="1"/>
  <c r="K2780" i="1" s="1"/>
  <c r="M2780" i="1"/>
  <c r="N2780" i="1" s="1"/>
  <c r="J2781" i="1"/>
  <c r="K2781" i="1" s="1"/>
  <c r="M2781" i="1"/>
  <c r="N2781" i="1" s="1"/>
  <c r="J2782" i="1"/>
  <c r="K2782" i="1" s="1"/>
  <c r="M2782" i="1"/>
  <c r="N2782" i="1" s="1"/>
  <c r="J2783" i="1"/>
  <c r="K2783" i="1" s="1"/>
  <c r="M2783" i="1"/>
  <c r="N2783" i="1" s="1"/>
  <c r="J2784" i="1"/>
  <c r="K2784" i="1" s="1"/>
  <c r="M2784" i="1"/>
  <c r="N2784" i="1" s="1"/>
  <c r="J2785" i="1"/>
  <c r="K2785" i="1" s="1"/>
  <c r="M2785" i="1"/>
  <c r="N2785" i="1" s="1"/>
  <c r="J2786" i="1"/>
  <c r="K2786" i="1" s="1"/>
  <c r="M2786" i="1"/>
  <c r="N2786" i="1" s="1"/>
  <c r="J2787" i="1"/>
  <c r="K2787" i="1" s="1"/>
  <c r="M2787" i="1"/>
  <c r="N2787" i="1" s="1"/>
  <c r="J2788" i="1"/>
  <c r="K2788" i="1" s="1"/>
  <c r="M2788" i="1"/>
  <c r="N2788" i="1" s="1"/>
  <c r="J2789" i="1"/>
  <c r="K2789" i="1" s="1"/>
  <c r="M2789" i="1"/>
  <c r="N2789" i="1" s="1"/>
  <c r="J2790" i="1"/>
  <c r="K2790" i="1" s="1"/>
  <c r="M2790" i="1"/>
  <c r="N2790" i="1" s="1"/>
  <c r="J2791" i="1"/>
  <c r="K2791" i="1" s="1"/>
  <c r="M2791" i="1"/>
  <c r="N2791" i="1" s="1"/>
  <c r="J2792" i="1"/>
  <c r="K2792" i="1" s="1"/>
  <c r="M2792" i="1"/>
  <c r="N2792" i="1" s="1"/>
  <c r="J2793" i="1"/>
  <c r="K2793" i="1" s="1"/>
  <c r="M2793" i="1"/>
  <c r="N2793" i="1" s="1"/>
  <c r="J2794" i="1"/>
  <c r="K2794" i="1" s="1"/>
  <c r="M2794" i="1"/>
  <c r="N2794" i="1" s="1"/>
  <c r="J2795" i="1"/>
  <c r="K2795" i="1" s="1"/>
  <c r="M2795" i="1"/>
  <c r="N2795" i="1" s="1"/>
  <c r="J2796" i="1"/>
  <c r="K2796" i="1" s="1"/>
  <c r="M2796" i="1"/>
  <c r="N2796" i="1" s="1"/>
  <c r="J2797" i="1"/>
  <c r="K2797" i="1" s="1"/>
  <c r="M2797" i="1"/>
  <c r="N2797" i="1" s="1"/>
  <c r="J2798" i="1"/>
  <c r="K2798" i="1" s="1"/>
  <c r="M2798" i="1"/>
  <c r="N2798" i="1" s="1"/>
  <c r="J2799" i="1"/>
  <c r="K2799" i="1" s="1"/>
  <c r="M2799" i="1"/>
  <c r="N2799" i="1" s="1"/>
  <c r="J2800" i="1"/>
  <c r="K2800" i="1" s="1"/>
  <c r="M2800" i="1"/>
  <c r="N2800" i="1" s="1"/>
  <c r="J2801" i="1"/>
  <c r="K2801" i="1" s="1"/>
  <c r="M2801" i="1"/>
  <c r="N2801" i="1" s="1"/>
  <c r="J2802" i="1"/>
  <c r="K2802" i="1" s="1"/>
  <c r="M2802" i="1"/>
  <c r="N2802" i="1" s="1"/>
  <c r="J2803" i="1"/>
  <c r="K2803" i="1" s="1"/>
  <c r="M2803" i="1"/>
  <c r="N2803" i="1" s="1"/>
  <c r="J2804" i="1"/>
  <c r="K2804" i="1" s="1"/>
  <c r="M2804" i="1"/>
  <c r="N2804" i="1" s="1"/>
  <c r="J2805" i="1"/>
  <c r="K2805" i="1" s="1"/>
  <c r="M2805" i="1"/>
  <c r="N2805" i="1" s="1"/>
  <c r="J2806" i="1"/>
  <c r="K2806" i="1" s="1"/>
  <c r="M2806" i="1"/>
  <c r="N2806" i="1" s="1"/>
  <c r="J2807" i="1"/>
  <c r="K2807" i="1" s="1"/>
  <c r="M2807" i="1"/>
  <c r="N2807" i="1" s="1"/>
  <c r="J2808" i="1"/>
  <c r="K2808" i="1" s="1"/>
  <c r="M2808" i="1"/>
  <c r="N2808" i="1" s="1"/>
  <c r="J2809" i="1"/>
  <c r="K2809" i="1" s="1"/>
  <c r="M2809" i="1"/>
  <c r="N2809" i="1" s="1"/>
  <c r="J2810" i="1"/>
  <c r="K2810" i="1" s="1"/>
  <c r="M2810" i="1"/>
  <c r="N2810" i="1" s="1"/>
  <c r="J2811" i="1"/>
  <c r="K2811" i="1" s="1"/>
  <c r="M2811" i="1"/>
  <c r="N2811" i="1" s="1"/>
  <c r="J2812" i="1"/>
  <c r="K2812" i="1" s="1"/>
  <c r="M2812" i="1"/>
  <c r="N2812" i="1" s="1"/>
  <c r="J2813" i="1"/>
  <c r="K2813" i="1" s="1"/>
  <c r="M2813" i="1"/>
  <c r="N2813" i="1" s="1"/>
  <c r="J2814" i="1"/>
  <c r="K2814" i="1" s="1"/>
  <c r="M2814" i="1"/>
  <c r="N2814" i="1" s="1"/>
  <c r="J2815" i="1"/>
  <c r="K2815" i="1" s="1"/>
  <c r="M2815" i="1"/>
  <c r="N2815" i="1" s="1"/>
  <c r="J2816" i="1"/>
  <c r="K2816" i="1" s="1"/>
  <c r="M2816" i="1"/>
  <c r="N2816" i="1" s="1"/>
  <c r="J2817" i="1"/>
  <c r="K2817" i="1" s="1"/>
  <c r="M2817" i="1"/>
  <c r="N2817" i="1" s="1"/>
  <c r="J2818" i="1"/>
  <c r="K2818" i="1" s="1"/>
  <c r="M2818" i="1"/>
  <c r="N2818" i="1" s="1"/>
  <c r="J2819" i="1"/>
  <c r="K2819" i="1" s="1"/>
  <c r="M2819" i="1"/>
  <c r="N2819" i="1" s="1"/>
  <c r="J2820" i="1"/>
  <c r="K2820" i="1" s="1"/>
  <c r="M2820" i="1"/>
  <c r="N2820" i="1" s="1"/>
  <c r="J2821" i="1"/>
  <c r="K2821" i="1" s="1"/>
  <c r="M2821" i="1"/>
  <c r="N2821" i="1" s="1"/>
  <c r="J2822" i="1"/>
  <c r="K2822" i="1" s="1"/>
  <c r="M2822" i="1"/>
  <c r="N2822" i="1" s="1"/>
  <c r="J2823" i="1"/>
  <c r="K2823" i="1" s="1"/>
  <c r="M2823" i="1"/>
  <c r="N2823" i="1" s="1"/>
  <c r="J2824" i="1"/>
  <c r="K2824" i="1" s="1"/>
  <c r="M2824" i="1"/>
  <c r="N2824" i="1" s="1"/>
  <c r="J2825" i="1"/>
  <c r="K2825" i="1" s="1"/>
  <c r="M2825" i="1"/>
  <c r="N2825" i="1" s="1"/>
  <c r="J2826" i="1"/>
  <c r="K2826" i="1" s="1"/>
  <c r="M2826" i="1"/>
  <c r="N2826" i="1" s="1"/>
  <c r="J2827" i="1"/>
  <c r="K2827" i="1" s="1"/>
  <c r="M2827" i="1"/>
  <c r="N2827" i="1" s="1"/>
  <c r="J2828" i="1"/>
  <c r="K2828" i="1" s="1"/>
  <c r="M2828" i="1"/>
  <c r="N2828" i="1" s="1"/>
  <c r="J2829" i="1"/>
  <c r="K2829" i="1" s="1"/>
  <c r="M2829" i="1"/>
  <c r="N2829" i="1" s="1"/>
  <c r="J2830" i="1"/>
  <c r="K2830" i="1" s="1"/>
  <c r="M2830" i="1"/>
  <c r="N2830" i="1" s="1"/>
  <c r="J2831" i="1"/>
  <c r="K2831" i="1" s="1"/>
  <c r="M2831" i="1"/>
  <c r="N2831" i="1" s="1"/>
  <c r="J2832" i="1"/>
  <c r="K2832" i="1" s="1"/>
  <c r="M2832" i="1"/>
  <c r="N2832" i="1" s="1"/>
  <c r="J2833" i="1"/>
  <c r="K2833" i="1" s="1"/>
  <c r="M2833" i="1"/>
  <c r="N2833" i="1" s="1"/>
  <c r="J2834" i="1"/>
  <c r="K2834" i="1" s="1"/>
  <c r="M2834" i="1"/>
  <c r="N2834" i="1" s="1"/>
  <c r="J2835" i="1"/>
  <c r="K2835" i="1" s="1"/>
  <c r="M2835" i="1"/>
  <c r="N2835" i="1" s="1"/>
  <c r="J2836" i="1"/>
  <c r="K2836" i="1" s="1"/>
  <c r="M2836" i="1"/>
  <c r="N2836" i="1" s="1"/>
  <c r="J2837" i="1"/>
  <c r="K2837" i="1" s="1"/>
  <c r="M2837" i="1"/>
  <c r="N2837" i="1" s="1"/>
  <c r="J2838" i="1"/>
  <c r="K2838" i="1" s="1"/>
  <c r="M2838" i="1"/>
  <c r="N2838" i="1" s="1"/>
  <c r="J2839" i="1"/>
  <c r="K2839" i="1" s="1"/>
  <c r="M2839" i="1"/>
  <c r="N2839" i="1" s="1"/>
  <c r="J2840" i="1"/>
  <c r="K2840" i="1" s="1"/>
  <c r="M2840" i="1"/>
  <c r="N2840" i="1" s="1"/>
  <c r="J2841" i="1"/>
  <c r="K2841" i="1" s="1"/>
  <c r="M2841" i="1"/>
  <c r="N2841" i="1" s="1"/>
  <c r="J2842" i="1"/>
  <c r="K2842" i="1" s="1"/>
  <c r="M2842" i="1"/>
  <c r="N2842" i="1" s="1"/>
  <c r="J2843" i="1"/>
  <c r="K2843" i="1" s="1"/>
  <c r="M2843" i="1"/>
  <c r="N2843" i="1" s="1"/>
  <c r="J2844" i="1"/>
  <c r="K2844" i="1" s="1"/>
  <c r="M2844" i="1"/>
  <c r="N2844" i="1" s="1"/>
  <c r="J2845" i="1"/>
  <c r="K2845" i="1" s="1"/>
  <c r="M2845" i="1"/>
  <c r="N2845" i="1" s="1"/>
  <c r="J2846" i="1"/>
  <c r="K2846" i="1" s="1"/>
  <c r="M2846" i="1"/>
  <c r="N2846" i="1" s="1"/>
  <c r="J2847" i="1"/>
  <c r="K2847" i="1" s="1"/>
  <c r="M2847" i="1"/>
  <c r="N2847" i="1" s="1"/>
  <c r="J2848" i="1"/>
  <c r="K2848" i="1" s="1"/>
  <c r="M2848" i="1"/>
  <c r="N2848" i="1" s="1"/>
  <c r="J2849" i="1"/>
  <c r="K2849" i="1" s="1"/>
  <c r="M2849" i="1"/>
  <c r="N2849" i="1" s="1"/>
  <c r="J2850" i="1"/>
  <c r="K2850" i="1" s="1"/>
  <c r="M2850" i="1"/>
  <c r="N2850" i="1" s="1"/>
  <c r="J2851" i="1"/>
  <c r="K2851" i="1" s="1"/>
  <c r="M2851" i="1"/>
  <c r="N2851" i="1" s="1"/>
  <c r="J2852" i="1"/>
  <c r="K2852" i="1" s="1"/>
  <c r="M2852" i="1"/>
  <c r="N2852" i="1" s="1"/>
  <c r="J2853" i="1"/>
  <c r="K2853" i="1" s="1"/>
  <c r="M2853" i="1"/>
  <c r="N2853" i="1" s="1"/>
  <c r="J2854" i="1"/>
  <c r="K2854" i="1" s="1"/>
  <c r="M2854" i="1"/>
  <c r="N2854" i="1" s="1"/>
  <c r="J2855" i="1"/>
  <c r="K2855" i="1" s="1"/>
  <c r="M2855" i="1"/>
  <c r="N2855" i="1" s="1"/>
  <c r="J2856" i="1"/>
  <c r="K2856" i="1" s="1"/>
  <c r="M2856" i="1"/>
  <c r="N2856" i="1" s="1"/>
  <c r="J2857" i="1"/>
  <c r="K2857" i="1" s="1"/>
  <c r="M2857" i="1"/>
  <c r="N2857" i="1" s="1"/>
  <c r="J2858" i="1"/>
  <c r="K2858" i="1" s="1"/>
  <c r="M2858" i="1"/>
  <c r="N2858" i="1" s="1"/>
  <c r="J2859" i="1"/>
  <c r="K2859" i="1" s="1"/>
  <c r="M2859" i="1"/>
  <c r="N2859" i="1" s="1"/>
  <c r="J2860" i="1"/>
  <c r="K2860" i="1" s="1"/>
  <c r="M2860" i="1"/>
  <c r="N2860" i="1" s="1"/>
  <c r="J2861" i="1"/>
  <c r="K2861" i="1" s="1"/>
  <c r="M2861" i="1"/>
  <c r="N2861" i="1" s="1"/>
  <c r="J2862" i="1"/>
  <c r="K2862" i="1" s="1"/>
  <c r="M2862" i="1"/>
  <c r="N2862" i="1" s="1"/>
  <c r="J2863" i="1"/>
  <c r="K2863" i="1" s="1"/>
  <c r="M2863" i="1"/>
  <c r="N2863" i="1" s="1"/>
  <c r="J2864" i="1"/>
  <c r="K2864" i="1" s="1"/>
  <c r="M2864" i="1"/>
  <c r="N2864" i="1" s="1"/>
  <c r="J2865" i="1"/>
  <c r="K2865" i="1" s="1"/>
  <c r="M2865" i="1"/>
  <c r="N2865" i="1" s="1"/>
  <c r="J2866" i="1"/>
  <c r="K2866" i="1" s="1"/>
  <c r="M2866" i="1"/>
  <c r="N2866" i="1" s="1"/>
  <c r="J2867" i="1"/>
  <c r="K2867" i="1" s="1"/>
  <c r="M2867" i="1"/>
  <c r="N2867" i="1" s="1"/>
  <c r="J2868" i="1"/>
  <c r="K2868" i="1" s="1"/>
  <c r="M2868" i="1"/>
  <c r="N2868" i="1" s="1"/>
  <c r="J2869" i="1"/>
  <c r="K2869" i="1" s="1"/>
  <c r="M2869" i="1"/>
  <c r="N2869" i="1" s="1"/>
  <c r="J2870" i="1"/>
  <c r="K2870" i="1" s="1"/>
  <c r="M2870" i="1"/>
  <c r="N2870" i="1" s="1"/>
  <c r="J2871" i="1"/>
  <c r="K2871" i="1" s="1"/>
  <c r="M2871" i="1"/>
  <c r="N2871" i="1" s="1"/>
  <c r="J2872" i="1"/>
  <c r="K2872" i="1" s="1"/>
  <c r="M2872" i="1"/>
  <c r="N2872" i="1" s="1"/>
  <c r="J2873" i="1"/>
  <c r="K2873" i="1" s="1"/>
  <c r="M2873" i="1"/>
  <c r="N2873" i="1" s="1"/>
  <c r="J2874" i="1"/>
  <c r="K2874" i="1" s="1"/>
  <c r="M2874" i="1"/>
  <c r="N2874" i="1" s="1"/>
  <c r="J2875" i="1"/>
  <c r="K2875" i="1" s="1"/>
  <c r="M2875" i="1"/>
  <c r="N2875" i="1" s="1"/>
  <c r="J2876" i="1"/>
  <c r="K2876" i="1" s="1"/>
  <c r="M2876" i="1"/>
  <c r="N2876" i="1" s="1"/>
  <c r="J2877" i="1"/>
  <c r="K2877" i="1" s="1"/>
  <c r="M2877" i="1"/>
  <c r="N2877" i="1" s="1"/>
  <c r="J2878" i="1"/>
  <c r="K2878" i="1" s="1"/>
  <c r="M2878" i="1"/>
  <c r="N2878" i="1" s="1"/>
  <c r="J2879" i="1"/>
  <c r="K2879" i="1" s="1"/>
  <c r="M2879" i="1"/>
  <c r="N2879" i="1" s="1"/>
  <c r="J2880" i="1"/>
  <c r="K2880" i="1" s="1"/>
  <c r="M2880" i="1"/>
  <c r="N2880" i="1" s="1"/>
  <c r="J2881" i="1"/>
  <c r="K2881" i="1" s="1"/>
  <c r="M2881" i="1"/>
  <c r="N2881" i="1" s="1"/>
  <c r="J2882" i="1"/>
  <c r="K2882" i="1" s="1"/>
  <c r="M2882" i="1"/>
  <c r="N2882" i="1" s="1"/>
  <c r="J2883" i="1"/>
  <c r="K2883" i="1" s="1"/>
  <c r="M2883" i="1"/>
  <c r="N2883" i="1" s="1"/>
  <c r="J2884" i="1"/>
  <c r="K2884" i="1" s="1"/>
  <c r="M2884" i="1"/>
  <c r="N2884" i="1" s="1"/>
  <c r="J2885" i="1"/>
  <c r="K2885" i="1" s="1"/>
  <c r="M2885" i="1"/>
  <c r="N2885" i="1" s="1"/>
  <c r="J2886" i="1"/>
  <c r="K2886" i="1" s="1"/>
  <c r="M2886" i="1"/>
  <c r="N2886" i="1" s="1"/>
  <c r="J2887" i="1"/>
  <c r="K2887" i="1" s="1"/>
  <c r="M2887" i="1"/>
  <c r="N2887" i="1" s="1"/>
  <c r="J2888" i="1"/>
  <c r="K2888" i="1" s="1"/>
  <c r="M2888" i="1"/>
  <c r="N2888" i="1" s="1"/>
  <c r="J2889" i="1"/>
  <c r="K2889" i="1" s="1"/>
  <c r="M2889" i="1"/>
  <c r="N2889" i="1" s="1"/>
  <c r="J2890" i="1"/>
  <c r="K2890" i="1" s="1"/>
  <c r="M2890" i="1"/>
  <c r="N2890" i="1" s="1"/>
  <c r="J2891" i="1"/>
  <c r="K2891" i="1" s="1"/>
  <c r="M2891" i="1"/>
  <c r="N2891" i="1" s="1"/>
  <c r="J2892" i="1"/>
  <c r="K2892" i="1" s="1"/>
  <c r="M2892" i="1"/>
  <c r="N2892" i="1" s="1"/>
  <c r="J2893" i="1"/>
  <c r="K2893" i="1" s="1"/>
  <c r="M2893" i="1"/>
  <c r="N2893" i="1" s="1"/>
  <c r="J2894" i="1"/>
  <c r="K2894" i="1" s="1"/>
  <c r="M2894" i="1"/>
  <c r="N2894" i="1" s="1"/>
  <c r="J2895" i="1"/>
  <c r="K2895" i="1" s="1"/>
  <c r="M2895" i="1"/>
  <c r="N2895" i="1" s="1"/>
  <c r="J2896" i="1"/>
  <c r="K2896" i="1" s="1"/>
  <c r="M2896" i="1"/>
  <c r="N2896" i="1" s="1"/>
  <c r="J2897" i="1"/>
  <c r="K2897" i="1" s="1"/>
  <c r="M2897" i="1"/>
  <c r="N2897" i="1" s="1"/>
  <c r="J2898" i="1"/>
  <c r="K2898" i="1" s="1"/>
  <c r="M2898" i="1"/>
  <c r="N2898" i="1" s="1"/>
  <c r="J2899" i="1"/>
  <c r="K2899" i="1" s="1"/>
  <c r="M2899" i="1"/>
  <c r="N2899" i="1" s="1"/>
  <c r="J2900" i="1"/>
  <c r="K2900" i="1" s="1"/>
  <c r="M2900" i="1"/>
  <c r="N2900" i="1" s="1"/>
  <c r="J2901" i="1"/>
  <c r="K2901" i="1" s="1"/>
  <c r="M2901" i="1"/>
  <c r="N2901" i="1" s="1"/>
  <c r="J2902" i="1"/>
  <c r="K2902" i="1" s="1"/>
  <c r="M2902" i="1"/>
  <c r="N2902" i="1" s="1"/>
  <c r="J2903" i="1"/>
  <c r="K2903" i="1" s="1"/>
  <c r="M2903" i="1"/>
  <c r="N2903" i="1" s="1"/>
  <c r="J2904" i="1"/>
  <c r="K2904" i="1" s="1"/>
  <c r="M2904" i="1"/>
  <c r="N2904" i="1" s="1"/>
  <c r="J2905" i="1"/>
  <c r="K2905" i="1" s="1"/>
  <c r="M2905" i="1"/>
  <c r="N2905" i="1" s="1"/>
  <c r="J2906" i="1"/>
  <c r="K2906" i="1" s="1"/>
  <c r="M2906" i="1"/>
  <c r="N2906" i="1" s="1"/>
  <c r="J2907" i="1"/>
  <c r="K2907" i="1" s="1"/>
  <c r="M2907" i="1"/>
  <c r="N2907" i="1" s="1"/>
  <c r="J2908" i="1"/>
  <c r="K2908" i="1" s="1"/>
  <c r="M2908" i="1"/>
  <c r="N2908" i="1" s="1"/>
  <c r="J2909" i="1"/>
  <c r="K2909" i="1" s="1"/>
  <c r="M2909" i="1"/>
  <c r="N2909" i="1" s="1"/>
  <c r="J2910" i="1"/>
  <c r="K2910" i="1" s="1"/>
  <c r="M2910" i="1"/>
  <c r="N2910" i="1" s="1"/>
  <c r="J2911" i="1"/>
  <c r="K2911" i="1" s="1"/>
  <c r="M2911" i="1"/>
  <c r="N2911" i="1" s="1"/>
  <c r="J2912" i="1"/>
  <c r="K2912" i="1" s="1"/>
  <c r="M2912" i="1"/>
  <c r="N2912" i="1" s="1"/>
  <c r="J2913" i="1"/>
  <c r="K2913" i="1" s="1"/>
  <c r="M2913" i="1"/>
  <c r="N2913" i="1" s="1"/>
  <c r="J2914" i="1"/>
  <c r="K2914" i="1" s="1"/>
  <c r="M2914" i="1"/>
  <c r="N2914" i="1" s="1"/>
  <c r="J2915" i="1"/>
  <c r="K2915" i="1" s="1"/>
  <c r="M2915" i="1"/>
  <c r="N2915" i="1" s="1"/>
  <c r="J2916" i="1"/>
  <c r="K2916" i="1" s="1"/>
  <c r="M2916" i="1"/>
  <c r="N2916" i="1" s="1"/>
  <c r="J2917" i="1"/>
  <c r="K2917" i="1" s="1"/>
  <c r="M2917" i="1"/>
  <c r="N2917" i="1" s="1"/>
  <c r="J2918" i="1"/>
  <c r="K2918" i="1" s="1"/>
  <c r="M2918" i="1"/>
  <c r="N2918" i="1" s="1"/>
  <c r="J2919" i="1"/>
  <c r="K2919" i="1" s="1"/>
  <c r="M2919" i="1"/>
  <c r="N2919" i="1" s="1"/>
  <c r="J2920" i="1"/>
  <c r="K2920" i="1" s="1"/>
  <c r="M2920" i="1"/>
  <c r="N2920" i="1" s="1"/>
  <c r="J2921" i="1"/>
  <c r="K2921" i="1" s="1"/>
  <c r="M2921" i="1"/>
  <c r="N2921" i="1" s="1"/>
  <c r="J2922" i="1"/>
  <c r="K2922" i="1" s="1"/>
  <c r="M2922" i="1"/>
  <c r="N2922" i="1" s="1"/>
  <c r="J2923" i="1"/>
  <c r="K2923" i="1" s="1"/>
  <c r="M2923" i="1"/>
  <c r="N2923" i="1" s="1"/>
  <c r="J2924" i="1"/>
  <c r="K2924" i="1" s="1"/>
  <c r="M2924" i="1"/>
  <c r="N2924" i="1" s="1"/>
  <c r="J2925" i="1"/>
  <c r="K2925" i="1" s="1"/>
  <c r="M2925" i="1"/>
  <c r="N2925" i="1" s="1"/>
  <c r="J2926" i="1"/>
  <c r="K2926" i="1" s="1"/>
  <c r="M2926" i="1"/>
  <c r="N2926" i="1" s="1"/>
  <c r="J2927" i="1"/>
  <c r="K2927" i="1" s="1"/>
  <c r="M2927" i="1"/>
  <c r="N2927" i="1" s="1"/>
  <c r="J2928" i="1"/>
  <c r="K2928" i="1" s="1"/>
  <c r="M2928" i="1"/>
  <c r="N2928" i="1" s="1"/>
  <c r="J2929" i="1"/>
  <c r="K2929" i="1" s="1"/>
  <c r="M2929" i="1"/>
  <c r="N2929" i="1" s="1"/>
  <c r="J2930" i="1"/>
  <c r="K2930" i="1" s="1"/>
  <c r="M2930" i="1"/>
  <c r="N2930" i="1" s="1"/>
  <c r="J2931" i="1"/>
  <c r="K2931" i="1" s="1"/>
  <c r="M2931" i="1"/>
  <c r="N2931" i="1" s="1"/>
  <c r="J2932" i="1"/>
  <c r="K2932" i="1" s="1"/>
  <c r="M2932" i="1"/>
  <c r="N2932" i="1" s="1"/>
  <c r="J2933" i="1"/>
  <c r="K2933" i="1" s="1"/>
  <c r="M2933" i="1"/>
  <c r="N2933" i="1" s="1"/>
  <c r="J2934" i="1"/>
  <c r="K2934" i="1" s="1"/>
  <c r="M2934" i="1"/>
  <c r="N2934" i="1" s="1"/>
  <c r="J2935" i="1"/>
  <c r="K2935" i="1" s="1"/>
  <c r="M2935" i="1"/>
  <c r="N2935" i="1" s="1"/>
  <c r="J2936" i="1"/>
  <c r="K2936" i="1" s="1"/>
  <c r="M2936" i="1"/>
  <c r="N2936" i="1" s="1"/>
  <c r="J2937" i="1"/>
  <c r="K2937" i="1" s="1"/>
  <c r="M2937" i="1"/>
  <c r="N2937" i="1" s="1"/>
  <c r="J2938" i="1"/>
  <c r="K2938" i="1" s="1"/>
  <c r="M2938" i="1"/>
  <c r="N2938" i="1" s="1"/>
  <c r="J2939" i="1"/>
  <c r="K2939" i="1" s="1"/>
  <c r="M2939" i="1"/>
  <c r="N2939" i="1" s="1"/>
  <c r="J2940" i="1"/>
  <c r="K2940" i="1" s="1"/>
  <c r="M2940" i="1"/>
  <c r="N2940" i="1" s="1"/>
  <c r="J2941" i="1"/>
  <c r="K2941" i="1" s="1"/>
  <c r="M2941" i="1"/>
  <c r="N2941" i="1" s="1"/>
  <c r="J2942" i="1"/>
  <c r="K2942" i="1" s="1"/>
  <c r="M2942" i="1"/>
  <c r="N2942" i="1" s="1"/>
  <c r="J2943" i="1"/>
  <c r="K2943" i="1" s="1"/>
  <c r="M2943" i="1"/>
  <c r="N2943" i="1" s="1"/>
  <c r="J2944" i="1"/>
  <c r="K2944" i="1" s="1"/>
  <c r="M2944" i="1"/>
  <c r="N2944" i="1" s="1"/>
  <c r="J2945" i="1"/>
  <c r="K2945" i="1" s="1"/>
  <c r="M2945" i="1"/>
  <c r="N2945" i="1" s="1"/>
  <c r="J2946" i="1"/>
  <c r="K2946" i="1" s="1"/>
  <c r="M2946" i="1"/>
  <c r="N2946" i="1" s="1"/>
  <c r="J2947" i="1"/>
  <c r="K2947" i="1" s="1"/>
  <c r="M2947" i="1"/>
  <c r="N2947" i="1" s="1"/>
  <c r="J2948" i="1"/>
  <c r="K2948" i="1" s="1"/>
  <c r="M2948" i="1"/>
  <c r="N2948" i="1" s="1"/>
  <c r="J2949" i="1"/>
  <c r="K2949" i="1" s="1"/>
  <c r="M2949" i="1"/>
  <c r="N2949" i="1" s="1"/>
  <c r="J2950" i="1"/>
  <c r="K2950" i="1" s="1"/>
  <c r="M2950" i="1"/>
  <c r="N2950" i="1" s="1"/>
  <c r="J2951" i="1"/>
  <c r="K2951" i="1" s="1"/>
  <c r="M2951" i="1"/>
  <c r="N2951" i="1" s="1"/>
  <c r="J2952" i="1"/>
  <c r="K2952" i="1" s="1"/>
  <c r="M2952" i="1"/>
  <c r="N2952" i="1" s="1"/>
  <c r="J2953" i="1"/>
  <c r="K2953" i="1" s="1"/>
  <c r="M2953" i="1"/>
  <c r="N2953" i="1" s="1"/>
  <c r="J2954" i="1"/>
  <c r="K2954" i="1" s="1"/>
  <c r="M2954" i="1"/>
  <c r="N2954" i="1" s="1"/>
  <c r="J2955" i="1"/>
  <c r="K2955" i="1" s="1"/>
  <c r="M2955" i="1"/>
  <c r="N2955" i="1" s="1"/>
  <c r="J2956" i="1"/>
  <c r="K2956" i="1" s="1"/>
  <c r="M2956" i="1"/>
  <c r="N2956" i="1" s="1"/>
  <c r="J2957" i="1"/>
  <c r="K2957" i="1" s="1"/>
  <c r="M2957" i="1"/>
  <c r="N2957" i="1" s="1"/>
  <c r="J2958" i="1"/>
  <c r="K2958" i="1" s="1"/>
  <c r="M2958" i="1"/>
  <c r="N2958" i="1" s="1"/>
  <c r="J2959" i="1"/>
  <c r="K2959" i="1" s="1"/>
  <c r="M2959" i="1"/>
  <c r="N2959" i="1" s="1"/>
  <c r="J2960" i="1"/>
  <c r="K2960" i="1" s="1"/>
  <c r="M2960" i="1"/>
  <c r="N2960" i="1" s="1"/>
  <c r="J2961" i="1"/>
  <c r="K2961" i="1" s="1"/>
  <c r="M2961" i="1"/>
  <c r="N2961" i="1" s="1"/>
  <c r="J2962" i="1"/>
  <c r="K2962" i="1" s="1"/>
  <c r="M2962" i="1"/>
  <c r="N2962" i="1" s="1"/>
  <c r="J2963" i="1"/>
  <c r="K2963" i="1" s="1"/>
  <c r="M2963" i="1"/>
  <c r="N2963" i="1" s="1"/>
  <c r="J2964" i="1"/>
  <c r="K2964" i="1" s="1"/>
  <c r="M2964" i="1"/>
  <c r="N2964" i="1" s="1"/>
  <c r="J2965" i="1"/>
  <c r="K2965" i="1" s="1"/>
  <c r="M2965" i="1"/>
  <c r="N2965" i="1" s="1"/>
  <c r="J2966" i="1"/>
  <c r="K2966" i="1" s="1"/>
  <c r="M2966" i="1"/>
  <c r="N2966" i="1" s="1"/>
  <c r="J2967" i="1"/>
  <c r="K2967" i="1" s="1"/>
  <c r="M2967" i="1"/>
  <c r="N2967" i="1" s="1"/>
  <c r="J2968" i="1"/>
  <c r="K2968" i="1" s="1"/>
  <c r="M2968" i="1"/>
  <c r="N2968" i="1" s="1"/>
  <c r="J2969" i="1"/>
  <c r="K2969" i="1" s="1"/>
  <c r="M2969" i="1"/>
  <c r="N2969" i="1" s="1"/>
  <c r="J2970" i="1"/>
  <c r="K2970" i="1" s="1"/>
  <c r="M2970" i="1"/>
  <c r="N2970" i="1" s="1"/>
  <c r="J2971" i="1"/>
  <c r="K2971" i="1" s="1"/>
  <c r="M2971" i="1"/>
  <c r="N2971" i="1" s="1"/>
  <c r="J2972" i="1"/>
  <c r="K2972" i="1" s="1"/>
  <c r="M2972" i="1"/>
  <c r="N2972" i="1" s="1"/>
  <c r="J2973" i="1"/>
  <c r="K2973" i="1" s="1"/>
  <c r="M2973" i="1"/>
  <c r="N2973" i="1" s="1"/>
  <c r="J2974" i="1"/>
  <c r="K2974" i="1" s="1"/>
  <c r="M2974" i="1"/>
  <c r="N2974" i="1" s="1"/>
  <c r="J2975" i="1"/>
  <c r="K2975" i="1" s="1"/>
  <c r="M2975" i="1"/>
  <c r="N2975" i="1" s="1"/>
  <c r="J2976" i="1"/>
  <c r="K2976" i="1" s="1"/>
  <c r="M2976" i="1"/>
  <c r="N2976" i="1" s="1"/>
  <c r="J2977" i="1"/>
  <c r="K2977" i="1" s="1"/>
  <c r="M2977" i="1"/>
  <c r="N2977" i="1" s="1"/>
  <c r="J2978" i="1"/>
  <c r="K2978" i="1" s="1"/>
  <c r="M2978" i="1"/>
  <c r="N2978" i="1" s="1"/>
  <c r="J2979" i="1"/>
  <c r="K2979" i="1" s="1"/>
  <c r="M2979" i="1"/>
  <c r="N2979" i="1" s="1"/>
  <c r="J2980" i="1"/>
  <c r="K2980" i="1" s="1"/>
  <c r="M2980" i="1"/>
  <c r="N2980" i="1" s="1"/>
  <c r="J2981" i="1"/>
  <c r="K2981" i="1" s="1"/>
  <c r="M2981" i="1"/>
  <c r="N2981" i="1" s="1"/>
  <c r="J2982" i="1"/>
  <c r="K2982" i="1" s="1"/>
  <c r="M2982" i="1"/>
  <c r="N2982" i="1" s="1"/>
  <c r="J2983" i="1"/>
  <c r="K2983" i="1" s="1"/>
  <c r="M2983" i="1"/>
  <c r="N2983" i="1" s="1"/>
  <c r="J2984" i="1"/>
  <c r="K2984" i="1" s="1"/>
  <c r="M2984" i="1"/>
  <c r="N2984" i="1" s="1"/>
  <c r="J2985" i="1"/>
  <c r="K2985" i="1" s="1"/>
  <c r="M2985" i="1"/>
  <c r="N2985" i="1" s="1"/>
  <c r="J2986" i="1"/>
  <c r="K2986" i="1" s="1"/>
  <c r="M2986" i="1"/>
  <c r="N2986" i="1" s="1"/>
  <c r="J2987" i="1"/>
  <c r="K2987" i="1" s="1"/>
  <c r="M2987" i="1"/>
  <c r="N2987" i="1" s="1"/>
  <c r="J2988" i="1"/>
  <c r="K2988" i="1" s="1"/>
  <c r="M2988" i="1"/>
  <c r="N2988" i="1" s="1"/>
  <c r="J2989" i="1"/>
  <c r="K2989" i="1" s="1"/>
  <c r="M2989" i="1"/>
  <c r="N2989" i="1" s="1"/>
  <c r="J2990" i="1"/>
  <c r="K2990" i="1" s="1"/>
  <c r="M2990" i="1"/>
  <c r="N2990" i="1" s="1"/>
  <c r="J2991" i="1"/>
  <c r="K2991" i="1" s="1"/>
  <c r="M2991" i="1"/>
  <c r="N2991" i="1" s="1"/>
  <c r="J2992" i="1"/>
  <c r="K2992" i="1" s="1"/>
  <c r="M2992" i="1"/>
  <c r="N2992" i="1" s="1"/>
  <c r="J2993" i="1"/>
  <c r="K2993" i="1" s="1"/>
  <c r="M2993" i="1"/>
  <c r="N2993" i="1" s="1"/>
  <c r="J2994" i="1"/>
  <c r="K2994" i="1" s="1"/>
  <c r="M2994" i="1"/>
  <c r="N2994" i="1" s="1"/>
  <c r="J2995" i="1"/>
  <c r="K2995" i="1" s="1"/>
  <c r="M2995" i="1"/>
  <c r="N2995" i="1" s="1"/>
  <c r="J2996" i="1"/>
  <c r="K2996" i="1" s="1"/>
  <c r="M2996" i="1"/>
  <c r="N2996" i="1" s="1"/>
  <c r="J2997" i="1"/>
  <c r="K2997" i="1" s="1"/>
  <c r="M2997" i="1"/>
  <c r="N2997" i="1" s="1"/>
  <c r="J2998" i="1"/>
  <c r="K2998" i="1" s="1"/>
  <c r="M2998" i="1"/>
  <c r="N2998" i="1" s="1"/>
  <c r="J2999" i="1"/>
  <c r="K2999" i="1" s="1"/>
  <c r="M2999" i="1"/>
  <c r="N2999" i="1" s="1"/>
  <c r="J3000" i="1"/>
  <c r="K3000" i="1" s="1"/>
  <c r="M3000" i="1"/>
  <c r="N3000" i="1" s="1"/>
  <c r="J3001" i="1"/>
  <c r="K3001" i="1" s="1"/>
  <c r="M3001" i="1"/>
  <c r="N3001" i="1" s="1"/>
  <c r="J3002" i="1"/>
  <c r="K3002" i="1" s="1"/>
  <c r="M3002" i="1"/>
  <c r="N3002" i="1" s="1"/>
  <c r="J3003" i="1"/>
  <c r="K3003" i="1" s="1"/>
  <c r="M3003" i="1"/>
  <c r="N3003" i="1" s="1"/>
  <c r="J3004" i="1"/>
  <c r="K3004" i="1" s="1"/>
  <c r="M3004" i="1"/>
  <c r="N3004" i="1" s="1"/>
  <c r="J3005" i="1"/>
  <c r="K3005" i="1" s="1"/>
  <c r="M3005" i="1"/>
  <c r="N3005" i="1" s="1"/>
  <c r="J3006" i="1"/>
  <c r="K3006" i="1" s="1"/>
  <c r="M3006" i="1"/>
  <c r="N3006" i="1" s="1"/>
  <c r="J3007" i="1"/>
  <c r="K3007" i="1" s="1"/>
  <c r="M3007" i="1"/>
  <c r="N3007" i="1" s="1"/>
  <c r="J3008" i="1"/>
  <c r="K3008" i="1" s="1"/>
  <c r="M3008" i="1"/>
  <c r="N3008" i="1" s="1"/>
  <c r="J3009" i="1"/>
  <c r="K3009" i="1" s="1"/>
  <c r="M3009" i="1"/>
  <c r="N3009" i="1" s="1"/>
  <c r="J3010" i="1"/>
  <c r="K3010" i="1" s="1"/>
  <c r="M3010" i="1"/>
  <c r="N3010" i="1" s="1"/>
  <c r="J3011" i="1"/>
  <c r="K3011" i="1" s="1"/>
  <c r="M3011" i="1"/>
  <c r="N3011" i="1" s="1"/>
  <c r="J3012" i="1"/>
  <c r="K3012" i="1" s="1"/>
  <c r="M3012" i="1"/>
  <c r="N3012" i="1" s="1"/>
  <c r="J3013" i="1"/>
  <c r="K3013" i="1" s="1"/>
  <c r="M3013" i="1"/>
  <c r="N3013" i="1" s="1"/>
  <c r="J3014" i="1"/>
  <c r="K3014" i="1" s="1"/>
  <c r="M3014" i="1"/>
  <c r="N3014" i="1" s="1"/>
  <c r="J3015" i="1"/>
  <c r="K3015" i="1" s="1"/>
  <c r="M3015" i="1"/>
  <c r="N3015" i="1" s="1"/>
  <c r="J3016" i="1"/>
  <c r="K3016" i="1" s="1"/>
  <c r="M3016" i="1"/>
  <c r="N3016" i="1" s="1"/>
  <c r="J3017" i="1"/>
  <c r="K3017" i="1" s="1"/>
  <c r="M3017" i="1"/>
  <c r="N3017" i="1" s="1"/>
  <c r="J3018" i="1"/>
  <c r="K3018" i="1" s="1"/>
  <c r="M3018" i="1"/>
  <c r="N3018" i="1" s="1"/>
  <c r="J3019" i="1"/>
  <c r="K3019" i="1" s="1"/>
  <c r="M3019" i="1"/>
  <c r="N3019" i="1" s="1"/>
  <c r="J3020" i="1"/>
  <c r="K3020" i="1" s="1"/>
  <c r="M3020" i="1"/>
  <c r="N3020" i="1" s="1"/>
  <c r="J3021" i="1"/>
  <c r="K3021" i="1" s="1"/>
  <c r="M3021" i="1"/>
  <c r="N3021" i="1" s="1"/>
  <c r="J3022" i="1"/>
  <c r="K3022" i="1" s="1"/>
  <c r="M3022" i="1"/>
  <c r="N3022" i="1" s="1"/>
  <c r="J3023" i="1"/>
  <c r="K3023" i="1" s="1"/>
  <c r="M3023" i="1"/>
  <c r="N3023" i="1" s="1"/>
  <c r="J3024" i="1"/>
  <c r="K3024" i="1" s="1"/>
  <c r="M3024" i="1"/>
  <c r="N3024" i="1" s="1"/>
  <c r="J3025" i="1"/>
  <c r="K3025" i="1" s="1"/>
  <c r="M3025" i="1"/>
  <c r="N3025" i="1" s="1"/>
  <c r="J3026" i="1"/>
  <c r="K3026" i="1" s="1"/>
  <c r="M3026" i="1"/>
  <c r="N3026" i="1" s="1"/>
  <c r="J3027" i="1"/>
  <c r="K3027" i="1" s="1"/>
  <c r="M3027" i="1"/>
  <c r="N3027" i="1" s="1"/>
  <c r="J3028" i="1"/>
  <c r="K3028" i="1" s="1"/>
  <c r="M3028" i="1"/>
  <c r="N3028" i="1" s="1"/>
  <c r="J3029" i="1"/>
  <c r="K3029" i="1" s="1"/>
  <c r="M3029" i="1"/>
  <c r="N3029" i="1" s="1"/>
  <c r="J3030" i="1"/>
  <c r="K3030" i="1" s="1"/>
  <c r="M3030" i="1"/>
  <c r="N3030" i="1" s="1"/>
  <c r="J3031" i="1"/>
  <c r="K3031" i="1" s="1"/>
  <c r="M3031" i="1"/>
  <c r="N3031" i="1" s="1"/>
  <c r="J3032" i="1"/>
  <c r="K3032" i="1" s="1"/>
  <c r="M3032" i="1"/>
  <c r="N3032" i="1" s="1"/>
  <c r="J3033" i="1"/>
  <c r="K3033" i="1" s="1"/>
  <c r="M3033" i="1"/>
  <c r="N3033" i="1" s="1"/>
  <c r="J3034" i="1"/>
  <c r="K3034" i="1" s="1"/>
  <c r="M3034" i="1"/>
  <c r="N3034" i="1" s="1"/>
  <c r="J3035" i="1"/>
  <c r="K3035" i="1" s="1"/>
  <c r="M3035" i="1"/>
  <c r="N3035" i="1" s="1"/>
  <c r="J3036" i="1"/>
  <c r="K3036" i="1" s="1"/>
  <c r="M3036" i="1"/>
  <c r="N3036" i="1" s="1"/>
  <c r="J3037" i="1"/>
  <c r="K3037" i="1" s="1"/>
  <c r="M3037" i="1"/>
  <c r="N3037" i="1" s="1"/>
  <c r="J3038" i="1"/>
  <c r="K3038" i="1" s="1"/>
  <c r="M3038" i="1"/>
  <c r="N3038" i="1" s="1"/>
  <c r="J3039" i="1"/>
  <c r="K3039" i="1" s="1"/>
  <c r="M3039" i="1"/>
  <c r="N3039" i="1" s="1"/>
  <c r="J3040" i="1"/>
  <c r="K3040" i="1" s="1"/>
  <c r="M3040" i="1"/>
  <c r="N3040" i="1" s="1"/>
  <c r="J3041" i="1"/>
  <c r="K3041" i="1" s="1"/>
  <c r="M3041" i="1"/>
  <c r="N3041" i="1" s="1"/>
  <c r="J3042" i="1"/>
  <c r="K3042" i="1" s="1"/>
  <c r="M3042" i="1"/>
  <c r="N3042" i="1" s="1"/>
  <c r="J3043" i="1"/>
  <c r="K3043" i="1" s="1"/>
  <c r="M3043" i="1"/>
  <c r="N3043" i="1" s="1"/>
  <c r="J3044" i="1"/>
  <c r="K3044" i="1" s="1"/>
  <c r="M3044" i="1"/>
  <c r="N3044" i="1" s="1"/>
  <c r="J3045" i="1"/>
  <c r="K3045" i="1" s="1"/>
  <c r="M3045" i="1"/>
  <c r="N3045" i="1" s="1"/>
  <c r="J3046" i="1"/>
  <c r="K3046" i="1" s="1"/>
  <c r="M3046" i="1"/>
  <c r="N3046" i="1" s="1"/>
  <c r="J3047" i="1"/>
  <c r="K3047" i="1" s="1"/>
  <c r="M3047" i="1"/>
  <c r="N3047" i="1" s="1"/>
  <c r="J3048" i="1"/>
  <c r="K3048" i="1" s="1"/>
  <c r="M3048" i="1"/>
  <c r="N3048" i="1" s="1"/>
  <c r="J3049" i="1"/>
  <c r="K3049" i="1" s="1"/>
  <c r="M3049" i="1"/>
  <c r="N3049" i="1" s="1"/>
  <c r="J3050" i="1"/>
  <c r="K3050" i="1" s="1"/>
  <c r="M3050" i="1"/>
  <c r="N3050" i="1" s="1"/>
  <c r="J3051" i="1"/>
  <c r="K3051" i="1" s="1"/>
  <c r="M3051" i="1"/>
  <c r="N3051" i="1" s="1"/>
  <c r="J3052" i="1"/>
  <c r="K3052" i="1" s="1"/>
  <c r="M3052" i="1"/>
  <c r="N3052" i="1" s="1"/>
  <c r="J3053" i="1"/>
  <c r="K3053" i="1" s="1"/>
  <c r="M3053" i="1"/>
  <c r="N3053" i="1" s="1"/>
  <c r="J3054" i="1"/>
  <c r="K3054" i="1" s="1"/>
  <c r="M3054" i="1"/>
  <c r="N3054" i="1" s="1"/>
  <c r="J3055" i="1"/>
  <c r="K3055" i="1" s="1"/>
  <c r="M3055" i="1"/>
  <c r="N3055" i="1" s="1"/>
  <c r="J3056" i="1"/>
  <c r="K3056" i="1" s="1"/>
  <c r="M3056" i="1"/>
  <c r="N3056" i="1" s="1"/>
  <c r="J3057" i="1"/>
  <c r="K3057" i="1" s="1"/>
  <c r="M3057" i="1"/>
  <c r="N3057" i="1" s="1"/>
  <c r="J3058" i="1"/>
  <c r="K3058" i="1" s="1"/>
  <c r="M3058" i="1"/>
  <c r="N3058" i="1" s="1"/>
  <c r="J3059" i="1"/>
  <c r="K3059" i="1" s="1"/>
  <c r="M3059" i="1"/>
  <c r="N3059" i="1" s="1"/>
  <c r="J3060" i="1"/>
  <c r="K3060" i="1" s="1"/>
  <c r="M3060" i="1"/>
  <c r="N3060" i="1" s="1"/>
  <c r="J3061" i="1"/>
  <c r="K3061" i="1" s="1"/>
  <c r="M3061" i="1"/>
  <c r="N3061" i="1" s="1"/>
  <c r="J3062" i="1"/>
  <c r="K3062" i="1" s="1"/>
  <c r="M3062" i="1"/>
  <c r="N3062" i="1" s="1"/>
  <c r="J3063" i="1"/>
  <c r="K3063" i="1" s="1"/>
  <c r="M3063" i="1"/>
  <c r="N3063" i="1" s="1"/>
  <c r="J3064" i="1"/>
  <c r="K3064" i="1" s="1"/>
  <c r="M3064" i="1"/>
  <c r="N3064" i="1" s="1"/>
  <c r="J3065" i="1"/>
  <c r="K3065" i="1" s="1"/>
  <c r="M3065" i="1"/>
  <c r="N3065" i="1" s="1"/>
  <c r="J3066" i="1"/>
  <c r="K3066" i="1" s="1"/>
  <c r="M3066" i="1"/>
  <c r="N3066" i="1" s="1"/>
  <c r="J3067" i="1"/>
  <c r="K3067" i="1" s="1"/>
  <c r="M3067" i="1"/>
  <c r="N3067" i="1" s="1"/>
  <c r="J3068" i="1"/>
  <c r="K3068" i="1" s="1"/>
  <c r="M3068" i="1"/>
  <c r="N3068" i="1" s="1"/>
  <c r="J3069" i="1"/>
  <c r="K3069" i="1" s="1"/>
  <c r="M3069" i="1"/>
  <c r="N3069" i="1" s="1"/>
  <c r="J3070" i="1"/>
  <c r="K3070" i="1" s="1"/>
  <c r="M3070" i="1"/>
  <c r="N3070" i="1" s="1"/>
  <c r="J3071" i="1"/>
  <c r="K3071" i="1" s="1"/>
  <c r="M3071" i="1"/>
  <c r="N3071" i="1" s="1"/>
  <c r="J3072" i="1"/>
  <c r="K3072" i="1" s="1"/>
  <c r="M3072" i="1"/>
  <c r="N3072" i="1" s="1"/>
  <c r="J3073" i="1"/>
  <c r="K3073" i="1" s="1"/>
  <c r="M3073" i="1"/>
  <c r="N3073" i="1" s="1"/>
  <c r="J3074" i="1"/>
  <c r="K3074" i="1" s="1"/>
  <c r="M3074" i="1"/>
  <c r="N3074" i="1" s="1"/>
  <c r="J3075" i="1"/>
  <c r="K3075" i="1" s="1"/>
  <c r="M3075" i="1"/>
  <c r="N3075" i="1" s="1"/>
  <c r="J3076" i="1"/>
  <c r="K3076" i="1" s="1"/>
  <c r="M3076" i="1"/>
  <c r="N3076" i="1" s="1"/>
  <c r="J3077" i="1"/>
  <c r="K3077" i="1" s="1"/>
  <c r="M3077" i="1"/>
  <c r="N3077" i="1" s="1"/>
  <c r="J3078" i="1"/>
  <c r="K3078" i="1" s="1"/>
  <c r="M3078" i="1"/>
  <c r="N3078" i="1" s="1"/>
  <c r="J3079" i="1"/>
  <c r="K3079" i="1" s="1"/>
  <c r="M3079" i="1"/>
  <c r="N3079" i="1" s="1"/>
  <c r="J3080" i="1"/>
  <c r="K3080" i="1" s="1"/>
  <c r="M3080" i="1"/>
  <c r="N3080" i="1" s="1"/>
  <c r="J3081" i="1"/>
  <c r="K3081" i="1" s="1"/>
  <c r="M3081" i="1"/>
  <c r="N3081" i="1" s="1"/>
  <c r="J3082" i="1"/>
  <c r="K3082" i="1" s="1"/>
  <c r="M3082" i="1"/>
  <c r="N3082" i="1" s="1"/>
  <c r="J3083" i="1"/>
  <c r="K3083" i="1" s="1"/>
  <c r="M3083" i="1"/>
  <c r="N3083" i="1" s="1"/>
  <c r="J3084" i="1"/>
  <c r="K3084" i="1" s="1"/>
  <c r="M3084" i="1"/>
  <c r="N3084" i="1" s="1"/>
  <c r="J3085" i="1"/>
  <c r="K3085" i="1" s="1"/>
  <c r="M3085" i="1"/>
  <c r="N3085" i="1" s="1"/>
  <c r="J3086" i="1"/>
  <c r="K3086" i="1" s="1"/>
  <c r="M3086" i="1"/>
  <c r="N3086" i="1" s="1"/>
  <c r="J3087" i="1"/>
  <c r="K3087" i="1" s="1"/>
  <c r="M3087" i="1"/>
  <c r="N3087" i="1" s="1"/>
  <c r="J3088" i="1"/>
  <c r="K3088" i="1" s="1"/>
  <c r="M3088" i="1"/>
  <c r="N3088" i="1" s="1"/>
  <c r="J3089" i="1"/>
  <c r="K3089" i="1" s="1"/>
  <c r="M3089" i="1"/>
  <c r="N3089" i="1" s="1"/>
  <c r="J3090" i="1"/>
  <c r="K3090" i="1" s="1"/>
  <c r="M3090" i="1"/>
  <c r="N3090" i="1" s="1"/>
  <c r="J3091" i="1"/>
  <c r="K3091" i="1" s="1"/>
  <c r="M3091" i="1"/>
  <c r="N3091" i="1" s="1"/>
  <c r="J3092" i="1"/>
  <c r="K3092" i="1" s="1"/>
  <c r="M3092" i="1"/>
  <c r="N3092" i="1" s="1"/>
  <c r="J3093" i="1"/>
  <c r="K3093" i="1" s="1"/>
  <c r="M3093" i="1"/>
  <c r="N3093" i="1" s="1"/>
  <c r="J3094" i="1"/>
  <c r="K3094" i="1" s="1"/>
  <c r="M3094" i="1"/>
  <c r="N3094" i="1" s="1"/>
  <c r="J3095" i="1"/>
  <c r="K3095" i="1" s="1"/>
  <c r="M3095" i="1"/>
  <c r="N3095" i="1" s="1"/>
  <c r="J3096" i="1"/>
  <c r="K3096" i="1" s="1"/>
  <c r="M3096" i="1"/>
  <c r="N3096" i="1" s="1"/>
  <c r="J3097" i="1"/>
  <c r="K3097" i="1" s="1"/>
  <c r="M3097" i="1"/>
  <c r="N3097" i="1" s="1"/>
  <c r="J3098" i="1"/>
  <c r="K3098" i="1" s="1"/>
  <c r="M3098" i="1"/>
  <c r="N3098" i="1" s="1"/>
  <c r="J3099" i="1"/>
  <c r="K3099" i="1" s="1"/>
  <c r="M3099" i="1"/>
  <c r="N3099" i="1" s="1"/>
  <c r="J3100" i="1"/>
  <c r="K3100" i="1" s="1"/>
  <c r="M3100" i="1"/>
  <c r="N3100" i="1" s="1"/>
  <c r="J3101" i="1"/>
  <c r="K3101" i="1" s="1"/>
  <c r="M3101" i="1"/>
  <c r="N3101" i="1" s="1"/>
  <c r="J3102" i="1"/>
  <c r="K3102" i="1" s="1"/>
  <c r="M3102" i="1"/>
  <c r="N3102" i="1" s="1"/>
  <c r="J3103" i="1"/>
  <c r="K3103" i="1" s="1"/>
  <c r="M3103" i="1"/>
  <c r="N3103" i="1" s="1"/>
  <c r="J3104" i="1"/>
  <c r="K3104" i="1" s="1"/>
  <c r="M3104" i="1"/>
  <c r="N3104" i="1" s="1"/>
  <c r="J3105" i="1"/>
  <c r="K3105" i="1" s="1"/>
  <c r="M3105" i="1"/>
  <c r="N3105" i="1" s="1"/>
  <c r="J3106" i="1"/>
  <c r="K3106" i="1" s="1"/>
  <c r="M3106" i="1"/>
  <c r="N3106" i="1" s="1"/>
  <c r="J3107" i="1"/>
  <c r="K3107" i="1" s="1"/>
  <c r="M3107" i="1"/>
  <c r="N3107" i="1" s="1"/>
  <c r="J3108" i="1"/>
  <c r="K3108" i="1" s="1"/>
  <c r="M3108" i="1"/>
  <c r="N3108" i="1" s="1"/>
  <c r="J3109" i="1"/>
  <c r="K3109" i="1" s="1"/>
  <c r="M3109" i="1"/>
  <c r="N3109" i="1" s="1"/>
  <c r="J3110" i="1"/>
  <c r="K3110" i="1" s="1"/>
  <c r="M3110" i="1"/>
  <c r="N3110" i="1" s="1"/>
  <c r="J3111" i="1"/>
  <c r="K3111" i="1" s="1"/>
  <c r="M3111" i="1"/>
  <c r="N3111" i="1" s="1"/>
  <c r="J3112" i="1"/>
  <c r="K3112" i="1" s="1"/>
  <c r="M3112" i="1"/>
  <c r="N3112" i="1" s="1"/>
  <c r="J3113" i="1"/>
  <c r="K3113" i="1" s="1"/>
  <c r="M3113" i="1"/>
  <c r="N3113" i="1" s="1"/>
  <c r="J3114" i="1"/>
  <c r="K3114" i="1" s="1"/>
  <c r="M3114" i="1"/>
  <c r="N3114" i="1" s="1"/>
  <c r="J3115" i="1"/>
  <c r="K3115" i="1" s="1"/>
  <c r="M3115" i="1"/>
  <c r="N3115" i="1" s="1"/>
  <c r="J3116" i="1"/>
  <c r="K3116" i="1" s="1"/>
  <c r="M3116" i="1"/>
  <c r="N3116" i="1" s="1"/>
  <c r="J3117" i="1"/>
  <c r="K3117" i="1" s="1"/>
  <c r="M3117" i="1"/>
  <c r="N3117" i="1" s="1"/>
  <c r="J3118" i="1"/>
  <c r="K3118" i="1" s="1"/>
  <c r="M3118" i="1"/>
  <c r="N3118" i="1" s="1"/>
  <c r="J3119" i="1"/>
  <c r="K3119" i="1" s="1"/>
  <c r="M3119" i="1"/>
  <c r="N3119" i="1" s="1"/>
  <c r="J3120" i="1"/>
  <c r="K3120" i="1" s="1"/>
  <c r="M3120" i="1"/>
  <c r="N3120" i="1" s="1"/>
  <c r="J3121" i="1"/>
  <c r="K3121" i="1" s="1"/>
  <c r="M3121" i="1"/>
  <c r="N3121" i="1" s="1"/>
  <c r="J3122" i="1"/>
  <c r="K3122" i="1" s="1"/>
  <c r="M3122" i="1"/>
  <c r="N3122" i="1" s="1"/>
  <c r="J3123" i="1"/>
  <c r="K3123" i="1" s="1"/>
  <c r="M3123" i="1"/>
  <c r="N3123" i="1" s="1"/>
  <c r="J3124" i="1"/>
  <c r="K3124" i="1" s="1"/>
  <c r="M3124" i="1"/>
  <c r="N3124" i="1" s="1"/>
  <c r="J3125" i="1"/>
  <c r="K3125" i="1" s="1"/>
  <c r="M3125" i="1"/>
  <c r="N3125" i="1" s="1"/>
  <c r="J3126" i="1"/>
  <c r="K3126" i="1" s="1"/>
  <c r="M3126" i="1"/>
  <c r="N3126" i="1" s="1"/>
  <c r="J3127" i="1"/>
  <c r="K3127" i="1" s="1"/>
  <c r="M3127" i="1"/>
  <c r="N3127" i="1" s="1"/>
  <c r="J3128" i="1"/>
  <c r="K3128" i="1" s="1"/>
  <c r="M3128" i="1"/>
  <c r="N3128" i="1" s="1"/>
  <c r="J3129" i="1"/>
  <c r="K3129" i="1" s="1"/>
  <c r="M3129" i="1"/>
  <c r="N3129" i="1" s="1"/>
  <c r="J3130" i="1"/>
  <c r="K3130" i="1" s="1"/>
  <c r="M3130" i="1"/>
  <c r="N3130" i="1" s="1"/>
  <c r="J3131" i="1"/>
  <c r="K3131" i="1" s="1"/>
  <c r="M3131" i="1"/>
  <c r="N3131" i="1" s="1"/>
  <c r="J3132" i="1"/>
  <c r="K3132" i="1" s="1"/>
  <c r="M3132" i="1"/>
  <c r="N3132" i="1" s="1"/>
  <c r="J3133" i="1"/>
  <c r="K3133" i="1" s="1"/>
  <c r="M3133" i="1"/>
  <c r="N3133" i="1" s="1"/>
  <c r="J3134" i="1"/>
  <c r="K3134" i="1" s="1"/>
  <c r="M3134" i="1"/>
  <c r="N3134" i="1" s="1"/>
  <c r="J3135" i="1"/>
  <c r="K3135" i="1" s="1"/>
  <c r="M3135" i="1"/>
  <c r="N3135" i="1" s="1"/>
  <c r="J3136" i="1"/>
  <c r="K3136" i="1" s="1"/>
  <c r="M3136" i="1"/>
  <c r="N3136" i="1" s="1"/>
  <c r="J3137" i="1"/>
  <c r="K3137" i="1" s="1"/>
  <c r="M3137" i="1"/>
  <c r="N3137" i="1" s="1"/>
  <c r="J3138" i="1"/>
  <c r="K3138" i="1" s="1"/>
  <c r="M3138" i="1"/>
  <c r="N3138" i="1" s="1"/>
  <c r="J3139" i="1"/>
  <c r="K3139" i="1" s="1"/>
  <c r="M3139" i="1"/>
  <c r="N3139" i="1" s="1"/>
  <c r="J3140" i="1"/>
  <c r="K3140" i="1" s="1"/>
  <c r="M3140" i="1"/>
  <c r="N3140" i="1" s="1"/>
  <c r="J3141" i="1"/>
  <c r="K3141" i="1" s="1"/>
  <c r="M3141" i="1"/>
  <c r="N3141" i="1" s="1"/>
  <c r="J3142" i="1"/>
  <c r="K3142" i="1" s="1"/>
  <c r="M3142" i="1"/>
  <c r="N3142" i="1" s="1"/>
  <c r="J3143" i="1"/>
  <c r="K3143" i="1" s="1"/>
  <c r="M3143" i="1"/>
  <c r="N3143" i="1" s="1"/>
  <c r="J3144" i="1"/>
  <c r="K3144" i="1" s="1"/>
  <c r="M3144" i="1"/>
  <c r="N3144" i="1" s="1"/>
  <c r="J3145" i="1"/>
  <c r="K3145" i="1" s="1"/>
  <c r="M3145" i="1"/>
  <c r="N3145" i="1" s="1"/>
  <c r="J3146" i="1"/>
  <c r="K3146" i="1" s="1"/>
  <c r="M3146" i="1"/>
  <c r="N3146" i="1" s="1"/>
  <c r="J3147" i="1"/>
  <c r="K3147" i="1" s="1"/>
  <c r="M3147" i="1"/>
  <c r="N3147" i="1" s="1"/>
  <c r="J3148" i="1"/>
  <c r="K3148" i="1" s="1"/>
  <c r="M3148" i="1"/>
  <c r="N3148" i="1" s="1"/>
  <c r="J3149" i="1"/>
  <c r="K3149" i="1" s="1"/>
  <c r="M3149" i="1"/>
  <c r="N3149" i="1" s="1"/>
  <c r="J3150" i="1"/>
  <c r="K3150" i="1" s="1"/>
  <c r="M3150" i="1"/>
  <c r="N3150" i="1" s="1"/>
  <c r="J3151" i="1"/>
  <c r="K3151" i="1" s="1"/>
  <c r="M3151" i="1"/>
  <c r="N3151" i="1" s="1"/>
  <c r="J3152" i="1"/>
  <c r="K3152" i="1" s="1"/>
  <c r="M3152" i="1"/>
  <c r="N3152" i="1" s="1"/>
  <c r="J3153" i="1"/>
  <c r="K3153" i="1" s="1"/>
  <c r="M3153" i="1"/>
  <c r="N3153" i="1" s="1"/>
  <c r="J3154" i="1"/>
  <c r="K3154" i="1" s="1"/>
  <c r="M3154" i="1"/>
  <c r="N3154" i="1" s="1"/>
  <c r="J3155" i="1"/>
  <c r="K3155" i="1" s="1"/>
  <c r="M3155" i="1"/>
  <c r="N3155" i="1" s="1"/>
  <c r="J3156" i="1"/>
  <c r="K3156" i="1" s="1"/>
  <c r="M3156" i="1"/>
  <c r="N3156" i="1" s="1"/>
  <c r="J3157" i="1"/>
  <c r="K3157" i="1" s="1"/>
  <c r="M3157" i="1"/>
  <c r="N3157" i="1" s="1"/>
  <c r="J3158" i="1"/>
  <c r="K3158" i="1" s="1"/>
  <c r="M3158" i="1"/>
  <c r="N3158" i="1" s="1"/>
  <c r="J3159" i="1"/>
  <c r="K3159" i="1" s="1"/>
  <c r="M3159" i="1"/>
  <c r="N3159" i="1" s="1"/>
  <c r="J3160" i="1"/>
  <c r="K3160" i="1" s="1"/>
  <c r="M3160" i="1"/>
  <c r="N3160" i="1" s="1"/>
  <c r="J3161" i="1"/>
  <c r="K3161" i="1" s="1"/>
  <c r="M3161" i="1"/>
  <c r="N3161" i="1" s="1"/>
  <c r="J3162" i="1"/>
  <c r="K3162" i="1" s="1"/>
  <c r="M3162" i="1"/>
  <c r="N3162" i="1" s="1"/>
  <c r="J3163" i="1"/>
  <c r="K3163" i="1" s="1"/>
  <c r="M3163" i="1"/>
  <c r="N3163" i="1" s="1"/>
  <c r="J3164" i="1"/>
  <c r="K3164" i="1" s="1"/>
  <c r="M3164" i="1"/>
  <c r="N3164" i="1" s="1"/>
  <c r="J3165" i="1"/>
  <c r="K3165" i="1" s="1"/>
  <c r="M3165" i="1"/>
  <c r="N3165" i="1" s="1"/>
  <c r="J3166" i="1"/>
  <c r="K3166" i="1" s="1"/>
  <c r="M3166" i="1"/>
  <c r="N3166" i="1" s="1"/>
  <c r="J3167" i="1"/>
  <c r="K3167" i="1" s="1"/>
  <c r="M3167" i="1"/>
  <c r="N3167" i="1" s="1"/>
  <c r="J3168" i="1"/>
  <c r="K3168" i="1" s="1"/>
  <c r="M3168" i="1"/>
  <c r="N3168" i="1" s="1"/>
  <c r="J3169" i="1"/>
  <c r="K3169" i="1" s="1"/>
  <c r="M3169" i="1"/>
  <c r="N3169" i="1" s="1"/>
  <c r="J3170" i="1"/>
  <c r="K3170" i="1" s="1"/>
  <c r="M3170" i="1"/>
  <c r="N3170" i="1" s="1"/>
  <c r="J3171" i="1"/>
  <c r="K3171" i="1" s="1"/>
  <c r="M3171" i="1"/>
  <c r="N3171" i="1" s="1"/>
  <c r="J3172" i="1"/>
  <c r="K3172" i="1" s="1"/>
  <c r="M3172" i="1"/>
  <c r="N3172" i="1" s="1"/>
  <c r="J3173" i="1"/>
  <c r="K3173" i="1" s="1"/>
  <c r="M3173" i="1"/>
  <c r="N3173" i="1" s="1"/>
  <c r="J3174" i="1"/>
  <c r="K3174" i="1" s="1"/>
  <c r="M3174" i="1"/>
  <c r="N3174" i="1" s="1"/>
  <c r="J3175" i="1"/>
  <c r="K3175" i="1" s="1"/>
  <c r="M3175" i="1"/>
  <c r="N3175" i="1" s="1"/>
  <c r="J3176" i="1"/>
  <c r="K3176" i="1" s="1"/>
  <c r="M3176" i="1"/>
  <c r="N3176" i="1" s="1"/>
  <c r="J3177" i="1"/>
  <c r="K3177" i="1" s="1"/>
  <c r="M3177" i="1"/>
  <c r="N3177" i="1" s="1"/>
  <c r="J3178" i="1"/>
  <c r="K3178" i="1" s="1"/>
  <c r="M3178" i="1"/>
  <c r="N3178" i="1" s="1"/>
  <c r="J3179" i="1"/>
  <c r="K3179" i="1" s="1"/>
  <c r="M3179" i="1"/>
  <c r="N3179" i="1" s="1"/>
  <c r="J3180" i="1"/>
  <c r="K3180" i="1" s="1"/>
  <c r="M3180" i="1"/>
  <c r="N3180" i="1" s="1"/>
  <c r="J3181" i="1"/>
  <c r="K3181" i="1" s="1"/>
  <c r="M3181" i="1"/>
  <c r="N3181" i="1" s="1"/>
  <c r="J3182" i="1"/>
  <c r="K3182" i="1" s="1"/>
  <c r="M3182" i="1"/>
  <c r="N3182" i="1" s="1"/>
  <c r="J3183" i="1"/>
  <c r="K3183" i="1" s="1"/>
  <c r="M3183" i="1"/>
  <c r="N3183" i="1" s="1"/>
  <c r="J3184" i="1"/>
  <c r="K3184" i="1" s="1"/>
  <c r="M3184" i="1"/>
  <c r="N3184" i="1" s="1"/>
  <c r="J3185" i="1"/>
  <c r="K3185" i="1" s="1"/>
  <c r="M3185" i="1"/>
  <c r="N3185" i="1" s="1"/>
  <c r="J3186" i="1"/>
  <c r="K3186" i="1" s="1"/>
  <c r="M3186" i="1"/>
  <c r="N3186" i="1" s="1"/>
  <c r="J3187" i="1"/>
  <c r="K3187" i="1" s="1"/>
  <c r="M3187" i="1"/>
  <c r="N3187" i="1" s="1"/>
  <c r="J3188" i="1"/>
  <c r="K3188" i="1" s="1"/>
  <c r="M3188" i="1"/>
  <c r="N3188" i="1" s="1"/>
  <c r="J3189" i="1"/>
  <c r="K3189" i="1" s="1"/>
  <c r="M3189" i="1"/>
  <c r="N3189" i="1" s="1"/>
  <c r="J3190" i="1"/>
  <c r="K3190" i="1" s="1"/>
  <c r="M3190" i="1"/>
  <c r="N3190" i="1" s="1"/>
  <c r="J3191" i="1"/>
  <c r="K3191" i="1" s="1"/>
  <c r="M3191" i="1"/>
  <c r="N3191" i="1" s="1"/>
  <c r="J3192" i="1"/>
  <c r="K3192" i="1" s="1"/>
  <c r="M3192" i="1"/>
  <c r="N3192" i="1" s="1"/>
  <c r="J3193" i="1"/>
  <c r="K3193" i="1" s="1"/>
  <c r="M3193" i="1"/>
  <c r="N3193" i="1" s="1"/>
  <c r="J3194" i="1"/>
  <c r="K3194" i="1" s="1"/>
  <c r="M3194" i="1"/>
  <c r="N3194" i="1" s="1"/>
  <c r="J3195" i="1"/>
  <c r="K3195" i="1" s="1"/>
  <c r="M3195" i="1"/>
  <c r="N3195" i="1" s="1"/>
  <c r="J3196" i="1"/>
  <c r="K3196" i="1" s="1"/>
  <c r="M3196" i="1"/>
  <c r="N3196" i="1" s="1"/>
  <c r="J3197" i="1"/>
  <c r="K3197" i="1" s="1"/>
  <c r="M3197" i="1"/>
  <c r="N3197" i="1" s="1"/>
  <c r="J3198" i="1"/>
  <c r="K3198" i="1" s="1"/>
  <c r="M3198" i="1"/>
  <c r="N3198" i="1" s="1"/>
  <c r="J3199" i="1"/>
  <c r="K3199" i="1" s="1"/>
  <c r="M3199" i="1"/>
  <c r="N3199" i="1" s="1"/>
  <c r="J3200" i="1"/>
  <c r="K3200" i="1" s="1"/>
  <c r="M3200" i="1"/>
  <c r="N3200" i="1" s="1"/>
  <c r="J3201" i="1"/>
  <c r="K3201" i="1" s="1"/>
  <c r="M3201" i="1"/>
  <c r="N3201" i="1" s="1"/>
  <c r="J3202" i="1"/>
  <c r="K3202" i="1" s="1"/>
  <c r="M3202" i="1"/>
  <c r="N3202" i="1" s="1"/>
  <c r="J3203" i="1"/>
  <c r="K3203" i="1" s="1"/>
  <c r="M3203" i="1"/>
  <c r="N3203" i="1" s="1"/>
  <c r="J3204" i="1"/>
  <c r="K3204" i="1" s="1"/>
  <c r="M3204" i="1"/>
  <c r="N3204" i="1" s="1"/>
  <c r="J3205" i="1"/>
  <c r="K3205" i="1" s="1"/>
  <c r="M3205" i="1"/>
  <c r="N3205" i="1" s="1"/>
  <c r="J3206" i="1"/>
  <c r="K3206" i="1" s="1"/>
  <c r="M3206" i="1"/>
  <c r="N3206" i="1" s="1"/>
  <c r="J3207" i="1"/>
  <c r="K3207" i="1" s="1"/>
  <c r="M3207" i="1"/>
  <c r="N3207" i="1" s="1"/>
  <c r="J3208" i="1"/>
  <c r="K3208" i="1" s="1"/>
  <c r="M3208" i="1"/>
  <c r="N3208" i="1" s="1"/>
  <c r="J3209" i="1"/>
  <c r="K3209" i="1" s="1"/>
  <c r="M3209" i="1"/>
  <c r="N3209" i="1" s="1"/>
  <c r="J3210" i="1"/>
  <c r="K3210" i="1" s="1"/>
  <c r="M3210" i="1"/>
  <c r="N3210" i="1" s="1"/>
  <c r="J3211" i="1"/>
  <c r="K3211" i="1" s="1"/>
  <c r="M3211" i="1"/>
  <c r="N3211" i="1" s="1"/>
  <c r="J3212" i="1"/>
  <c r="K3212" i="1" s="1"/>
  <c r="M3212" i="1"/>
  <c r="N3212" i="1" s="1"/>
  <c r="J3213" i="1"/>
  <c r="K3213" i="1" s="1"/>
  <c r="M3213" i="1"/>
  <c r="N3213" i="1" s="1"/>
  <c r="J3214" i="1"/>
  <c r="K3214" i="1" s="1"/>
  <c r="M3214" i="1"/>
  <c r="N3214" i="1" s="1"/>
  <c r="J3215" i="1"/>
  <c r="K3215" i="1" s="1"/>
  <c r="M3215" i="1"/>
  <c r="N3215" i="1" s="1"/>
  <c r="J3216" i="1"/>
  <c r="K3216" i="1" s="1"/>
  <c r="M3216" i="1"/>
  <c r="N3216" i="1" s="1"/>
  <c r="J3217" i="1"/>
  <c r="K3217" i="1" s="1"/>
  <c r="M3217" i="1"/>
  <c r="N3217" i="1" s="1"/>
  <c r="J3218" i="1"/>
  <c r="K3218" i="1" s="1"/>
  <c r="M3218" i="1"/>
  <c r="N3218" i="1" s="1"/>
  <c r="J3219" i="1"/>
  <c r="K3219" i="1" s="1"/>
  <c r="M3219" i="1"/>
  <c r="N3219" i="1" s="1"/>
  <c r="J3220" i="1"/>
  <c r="K3220" i="1" s="1"/>
  <c r="M3220" i="1"/>
  <c r="N3220" i="1" s="1"/>
  <c r="J3221" i="1"/>
  <c r="K3221" i="1" s="1"/>
  <c r="M3221" i="1"/>
  <c r="N3221" i="1" s="1"/>
  <c r="J3222" i="1"/>
  <c r="K3222" i="1" s="1"/>
  <c r="M3222" i="1"/>
  <c r="N3222" i="1" s="1"/>
  <c r="J3223" i="1"/>
  <c r="K3223" i="1" s="1"/>
  <c r="M3223" i="1"/>
  <c r="N3223" i="1" s="1"/>
  <c r="J3224" i="1"/>
  <c r="K3224" i="1" s="1"/>
  <c r="M3224" i="1"/>
  <c r="N3224" i="1" s="1"/>
  <c r="J3225" i="1"/>
  <c r="K3225" i="1" s="1"/>
  <c r="M3225" i="1"/>
  <c r="N3225" i="1" s="1"/>
  <c r="J3226" i="1"/>
  <c r="K3226" i="1" s="1"/>
  <c r="M3226" i="1"/>
  <c r="N3226" i="1" s="1"/>
  <c r="J3227" i="1"/>
  <c r="K3227" i="1" s="1"/>
  <c r="M3227" i="1"/>
  <c r="N3227" i="1" s="1"/>
  <c r="J3228" i="1"/>
  <c r="K3228" i="1" s="1"/>
  <c r="M3228" i="1"/>
  <c r="N3228" i="1" s="1"/>
  <c r="J3229" i="1"/>
  <c r="K3229" i="1" s="1"/>
  <c r="M3229" i="1"/>
  <c r="N3229" i="1" s="1"/>
  <c r="J3230" i="1"/>
  <c r="K3230" i="1" s="1"/>
  <c r="M3230" i="1"/>
  <c r="N3230" i="1" s="1"/>
  <c r="J3231" i="1"/>
  <c r="K3231" i="1" s="1"/>
  <c r="M3231" i="1"/>
  <c r="N3231" i="1" s="1"/>
  <c r="J3232" i="1"/>
  <c r="K3232" i="1" s="1"/>
  <c r="M3232" i="1"/>
  <c r="N3232" i="1" s="1"/>
  <c r="J3233" i="1"/>
  <c r="K3233" i="1" s="1"/>
  <c r="M3233" i="1"/>
  <c r="N3233" i="1" s="1"/>
  <c r="J3234" i="1"/>
  <c r="K3234" i="1" s="1"/>
  <c r="M3234" i="1"/>
  <c r="N3234" i="1" s="1"/>
  <c r="J3235" i="1"/>
  <c r="K3235" i="1" s="1"/>
  <c r="M3235" i="1"/>
  <c r="N3235" i="1" s="1"/>
  <c r="J3236" i="1"/>
  <c r="K3236" i="1" s="1"/>
  <c r="M3236" i="1"/>
  <c r="N3236" i="1" s="1"/>
  <c r="J3237" i="1"/>
  <c r="K3237" i="1" s="1"/>
  <c r="M3237" i="1"/>
  <c r="N3237" i="1" s="1"/>
  <c r="J3238" i="1"/>
  <c r="K3238" i="1" s="1"/>
  <c r="M3238" i="1"/>
  <c r="N3238" i="1" s="1"/>
  <c r="J3239" i="1"/>
  <c r="K3239" i="1" s="1"/>
  <c r="M3239" i="1"/>
  <c r="N3239" i="1" s="1"/>
  <c r="J3240" i="1"/>
  <c r="K3240" i="1" s="1"/>
  <c r="M3240" i="1"/>
  <c r="N3240" i="1" s="1"/>
  <c r="J3241" i="1"/>
  <c r="K3241" i="1" s="1"/>
  <c r="M3241" i="1"/>
  <c r="N3241" i="1" s="1"/>
  <c r="J3242" i="1"/>
  <c r="K3242" i="1" s="1"/>
  <c r="M3242" i="1"/>
  <c r="N3242" i="1" s="1"/>
  <c r="J3243" i="1"/>
  <c r="K3243" i="1" s="1"/>
  <c r="M3243" i="1"/>
  <c r="N3243" i="1" s="1"/>
  <c r="J3244" i="1"/>
  <c r="K3244" i="1" s="1"/>
  <c r="M3244" i="1"/>
  <c r="N3244" i="1" s="1"/>
  <c r="J3245" i="1"/>
  <c r="K3245" i="1" s="1"/>
  <c r="M3245" i="1"/>
  <c r="N3245" i="1" s="1"/>
  <c r="J3246" i="1"/>
  <c r="K3246" i="1" s="1"/>
  <c r="M3246" i="1"/>
  <c r="N3246" i="1" s="1"/>
  <c r="J3247" i="1"/>
  <c r="K3247" i="1" s="1"/>
  <c r="M3247" i="1"/>
  <c r="N3247" i="1" s="1"/>
  <c r="J3248" i="1"/>
  <c r="K3248" i="1" s="1"/>
  <c r="M3248" i="1"/>
  <c r="N3248" i="1" s="1"/>
  <c r="J3249" i="1"/>
  <c r="K3249" i="1" s="1"/>
  <c r="M3249" i="1"/>
  <c r="N3249" i="1" s="1"/>
  <c r="J3250" i="1"/>
  <c r="K3250" i="1" s="1"/>
  <c r="M3250" i="1"/>
  <c r="N3250" i="1" s="1"/>
  <c r="J3251" i="1"/>
  <c r="K3251" i="1" s="1"/>
  <c r="M3251" i="1"/>
  <c r="N3251" i="1" s="1"/>
  <c r="J3252" i="1"/>
  <c r="K3252" i="1" s="1"/>
  <c r="M3252" i="1"/>
  <c r="N3252" i="1" s="1"/>
  <c r="J3253" i="1"/>
  <c r="K3253" i="1" s="1"/>
  <c r="M3253" i="1"/>
  <c r="N3253" i="1" s="1"/>
  <c r="J3254" i="1"/>
  <c r="K3254" i="1" s="1"/>
  <c r="M3254" i="1"/>
  <c r="N3254" i="1" s="1"/>
  <c r="J3255" i="1"/>
  <c r="K3255" i="1" s="1"/>
  <c r="M3255" i="1"/>
  <c r="N3255" i="1" s="1"/>
  <c r="J3256" i="1"/>
  <c r="K3256" i="1" s="1"/>
  <c r="M3256" i="1"/>
  <c r="N3256" i="1" s="1"/>
  <c r="J3257" i="1"/>
  <c r="K3257" i="1" s="1"/>
  <c r="M3257" i="1"/>
  <c r="N3257" i="1" s="1"/>
  <c r="J3258" i="1"/>
  <c r="K3258" i="1" s="1"/>
  <c r="M3258" i="1"/>
  <c r="N3258" i="1" s="1"/>
  <c r="J3259" i="1"/>
  <c r="K3259" i="1" s="1"/>
  <c r="M3259" i="1"/>
  <c r="N3259" i="1" s="1"/>
  <c r="J3260" i="1"/>
  <c r="K3260" i="1" s="1"/>
  <c r="M3260" i="1"/>
  <c r="N3260" i="1" s="1"/>
  <c r="J3261" i="1"/>
  <c r="K3261" i="1" s="1"/>
  <c r="M3261" i="1"/>
  <c r="N3261" i="1" s="1"/>
  <c r="J3262" i="1"/>
  <c r="K3262" i="1" s="1"/>
  <c r="M3262" i="1"/>
  <c r="N3262" i="1" s="1"/>
  <c r="J3263" i="1"/>
  <c r="K3263" i="1" s="1"/>
  <c r="M3263" i="1"/>
  <c r="N3263" i="1" s="1"/>
  <c r="J3264" i="1"/>
  <c r="K3264" i="1" s="1"/>
  <c r="M3264" i="1"/>
  <c r="N3264" i="1" s="1"/>
  <c r="J3265" i="1"/>
  <c r="K3265" i="1" s="1"/>
  <c r="M3265" i="1"/>
  <c r="N3265" i="1" s="1"/>
  <c r="J3266" i="1"/>
  <c r="K3266" i="1" s="1"/>
  <c r="M3266" i="1"/>
  <c r="N3266" i="1" s="1"/>
  <c r="J3267" i="1"/>
  <c r="K3267" i="1" s="1"/>
  <c r="M3267" i="1"/>
  <c r="N3267" i="1" s="1"/>
  <c r="J3268" i="1"/>
  <c r="K3268" i="1" s="1"/>
  <c r="M3268" i="1"/>
  <c r="N3268" i="1" s="1"/>
  <c r="J3269" i="1"/>
  <c r="K3269" i="1" s="1"/>
  <c r="M3269" i="1"/>
  <c r="N3269" i="1" s="1"/>
  <c r="J3270" i="1"/>
  <c r="K3270" i="1" s="1"/>
  <c r="M3270" i="1"/>
  <c r="N3270" i="1" s="1"/>
  <c r="J3271" i="1"/>
  <c r="K3271" i="1" s="1"/>
  <c r="M3271" i="1"/>
  <c r="N3271" i="1" s="1"/>
  <c r="J3272" i="1"/>
  <c r="K3272" i="1" s="1"/>
  <c r="M3272" i="1"/>
  <c r="N3272" i="1" s="1"/>
  <c r="J3273" i="1"/>
  <c r="K3273" i="1" s="1"/>
  <c r="M3273" i="1"/>
  <c r="N3273" i="1" s="1"/>
  <c r="J3274" i="1"/>
  <c r="K3274" i="1" s="1"/>
  <c r="M3274" i="1"/>
  <c r="N3274" i="1" s="1"/>
  <c r="J3275" i="1"/>
  <c r="K3275" i="1" s="1"/>
  <c r="M3275" i="1"/>
  <c r="N3275" i="1" s="1"/>
  <c r="J3276" i="1"/>
  <c r="K3276" i="1" s="1"/>
  <c r="M3276" i="1"/>
  <c r="N3276" i="1" s="1"/>
  <c r="J3277" i="1"/>
  <c r="K3277" i="1" s="1"/>
  <c r="M3277" i="1"/>
  <c r="N3277" i="1" s="1"/>
  <c r="J3278" i="1"/>
  <c r="K3278" i="1" s="1"/>
  <c r="M3278" i="1"/>
  <c r="N3278" i="1" s="1"/>
  <c r="J3279" i="1"/>
  <c r="K3279" i="1" s="1"/>
  <c r="M3279" i="1"/>
  <c r="N3279" i="1" s="1"/>
  <c r="J3280" i="1"/>
  <c r="K3280" i="1" s="1"/>
  <c r="M3280" i="1"/>
  <c r="N3280" i="1" s="1"/>
  <c r="J3281" i="1"/>
  <c r="K3281" i="1" s="1"/>
  <c r="M3281" i="1"/>
  <c r="N3281" i="1" s="1"/>
  <c r="J3282" i="1"/>
  <c r="K3282" i="1" s="1"/>
  <c r="M3282" i="1"/>
  <c r="N3282" i="1" s="1"/>
  <c r="J3283" i="1"/>
  <c r="K3283" i="1" s="1"/>
  <c r="M3283" i="1"/>
  <c r="N3283" i="1" s="1"/>
  <c r="J3284" i="1"/>
  <c r="K3284" i="1" s="1"/>
  <c r="M3284" i="1"/>
  <c r="N3284" i="1" s="1"/>
  <c r="J3285" i="1"/>
  <c r="K3285" i="1" s="1"/>
  <c r="M3285" i="1"/>
  <c r="N3285" i="1" s="1"/>
  <c r="J3286" i="1"/>
  <c r="K3286" i="1" s="1"/>
  <c r="M3286" i="1"/>
  <c r="N3286" i="1" s="1"/>
  <c r="J3287" i="1"/>
  <c r="K3287" i="1" s="1"/>
  <c r="M3287" i="1"/>
  <c r="N3287" i="1" s="1"/>
  <c r="J3288" i="1"/>
  <c r="K3288" i="1" s="1"/>
  <c r="M3288" i="1"/>
  <c r="N3288" i="1" s="1"/>
  <c r="J3289" i="1"/>
  <c r="K3289" i="1" s="1"/>
  <c r="M3289" i="1"/>
  <c r="N3289" i="1" s="1"/>
  <c r="J3290" i="1"/>
  <c r="K3290" i="1" s="1"/>
  <c r="M3290" i="1"/>
  <c r="N3290" i="1" s="1"/>
  <c r="J3291" i="1"/>
  <c r="K3291" i="1" s="1"/>
  <c r="M3291" i="1"/>
  <c r="N3291" i="1" s="1"/>
  <c r="J3292" i="1"/>
  <c r="K3292" i="1" s="1"/>
  <c r="M3292" i="1"/>
  <c r="N3292" i="1" s="1"/>
  <c r="J3293" i="1"/>
  <c r="K3293" i="1" s="1"/>
  <c r="M3293" i="1"/>
  <c r="N3293" i="1" s="1"/>
  <c r="J3294" i="1"/>
  <c r="K3294" i="1" s="1"/>
  <c r="M3294" i="1"/>
  <c r="N3294" i="1" s="1"/>
  <c r="J3295" i="1"/>
  <c r="K3295" i="1" s="1"/>
  <c r="M3295" i="1"/>
  <c r="N3295" i="1" s="1"/>
  <c r="J3296" i="1"/>
  <c r="K3296" i="1" s="1"/>
  <c r="M3296" i="1"/>
  <c r="N3296" i="1" s="1"/>
  <c r="J3297" i="1"/>
  <c r="K3297" i="1" s="1"/>
  <c r="M3297" i="1"/>
  <c r="N3297" i="1" s="1"/>
  <c r="J3298" i="1"/>
  <c r="K3298" i="1" s="1"/>
  <c r="M3298" i="1"/>
  <c r="N3298" i="1" s="1"/>
  <c r="J3299" i="1"/>
  <c r="K3299" i="1" s="1"/>
  <c r="M3299" i="1"/>
  <c r="N3299" i="1" s="1"/>
  <c r="J3300" i="1"/>
  <c r="K3300" i="1" s="1"/>
  <c r="M3300" i="1"/>
  <c r="N3300" i="1" s="1"/>
  <c r="J3301" i="1"/>
  <c r="K3301" i="1" s="1"/>
  <c r="M3301" i="1"/>
  <c r="N3301" i="1" s="1"/>
  <c r="J3302" i="1"/>
  <c r="K3302" i="1" s="1"/>
  <c r="M3302" i="1"/>
  <c r="N3302" i="1" s="1"/>
  <c r="J3303" i="1"/>
  <c r="K3303" i="1" s="1"/>
  <c r="M3303" i="1"/>
  <c r="N3303" i="1" s="1"/>
  <c r="J3304" i="1"/>
  <c r="K3304" i="1" s="1"/>
  <c r="M3304" i="1"/>
  <c r="N3304" i="1" s="1"/>
  <c r="J3305" i="1"/>
  <c r="K3305" i="1" s="1"/>
  <c r="M3305" i="1"/>
  <c r="N3305" i="1" s="1"/>
  <c r="J3306" i="1"/>
  <c r="K3306" i="1" s="1"/>
  <c r="M3306" i="1"/>
  <c r="N3306" i="1" s="1"/>
  <c r="J3307" i="1"/>
  <c r="K3307" i="1" s="1"/>
  <c r="M3307" i="1"/>
  <c r="N3307" i="1" s="1"/>
  <c r="J3308" i="1"/>
  <c r="K3308" i="1" s="1"/>
  <c r="M3308" i="1"/>
  <c r="N3308" i="1" s="1"/>
  <c r="J3309" i="1"/>
  <c r="K3309" i="1" s="1"/>
  <c r="M3309" i="1"/>
  <c r="N3309" i="1" s="1"/>
  <c r="J3310" i="1"/>
  <c r="K3310" i="1" s="1"/>
  <c r="M3310" i="1"/>
  <c r="N3310" i="1" s="1"/>
  <c r="J3311" i="1"/>
  <c r="K3311" i="1" s="1"/>
  <c r="M3311" i="1"/>
  <c r="N3311" i="1" s="1"/>
  <c r="J3312" i="1"/>
  <c r="K3312" i="1" s="1"/>
  <c r="M3312" i="1"/>
  <c r="N3312" i="1" s="1"/>
  <c r="J3313" i="1"/>
  <c r="K3313" i="1" s="1"/>
  <c r="M3313" i="1"/>
  <c r="N3313" i="1" s="1"/>
  <c r="J3314" i="1"/>
  <c r="K3314" i="1" s="1"/>
  <c r="M3314" i="1"/>
  <c r="N3314" i="1" s="1"/>
  <c r="J3315" i="1"/>
  <c r="K3315" i="1" s="1"/>
  <c r="M3315" i="1"/>
  <c r="N3315" i="1" s="1"/>
  <c r="J3316" i="1"/>
  <c r="K3316" i="1" s="1"/>
  <c r="M3316" i="1"/>
  <c r="N3316" i="1" s="1"/>
  <c r="J3317" i="1"/>
  <c r="K3317" i="1" s="1"/>
  <c r="M3317" i="1"/>
  <c r="N3317" i="1" s="1"/>
  <c r="J3318" i="1"/>
  <c r="K3318" i="1" s="1"/>
  <c r="M3318" i="1"/>
  <c r="N3318" i="1" s="1"/>
  <c r="J3319" i="1"/>
  <c r="K3319" i="1" s="1"/>
  <c r="M3319" i="1"/>
  <c r="N3319" i="1" s="1"/>
  <c r="J3320" i="1"/>
  <c r="K3320" i="1" s="1"/>
  <c r="M3320" i="1"/>
  <c r="N3320" i="1" s="1"/>
  <c r="J3321" i="1"/>
  <c r="K3321" i="1" s="1"/>
  <c r="M3321" i="1"/>
  <c r="N3321" i="1" s="1"/>
  <c r="J3322" i="1"/>
  <c r="K3322" i="1" s="1"/>
  <c r="M3322" i="1"/>
  <c r="N3322" i="1" s="1"/>
  <c r="J3323" i="1"/>
  <c r="K3323" i="1" s="1"/>
  <c r="M3323" i="1"/>
  <c r="N3323" i="1" s="1"/>
  <c r="J3324" i="1"/>
  <c r="K3324" i="1" s="1"/>
  <c r="M3324" i="1"/>
  <c r="N3324" i="1" s="1"/>
  <c r="J3325" i="1"/>
  <c r="K3325" i="1" s="1"/>
  <c r="M3325" i="1"/>
  <c r="N3325" i="1" s="1"/>
  <c r="J3326" i="1"/>
  <c r="K3326" i="1" s="1"/>
  <c r="M3326" i="1"/>
  <c r="N3326" i="1" s="1"/>
  <c r="J3327" i="1"/>
  <c r="K3327" i="1" s="1"/>
  <c r="M3327" i="1"/>
  <c r="N3327" i="1" s="1"/>
  <c r="J3328" i="1"/>
  <c r="K3328" i="1" s="1"/>
  <c r="M3328" i="1"/>
  <c r="N3328" i="1" s="1"/>
  <c r="J3329" i="1"/>
  <c r="K3329" i="1" s="1"/>
  <c r="M3329" i="1"/>
  <c r="N3329" i="1" s="1"/>
  <c r="J3330" i="1"/>
  <c r="K3330" i="1" s="1"/>
  <c r="M3330" i="1"/>
  <c r="N3330" i="1" s="1"/>
  <c r="J3331" i="1"/>
  <c r="K3331" i="1" s="1"/>
  <c r="M3331" i="1"/>
  <c r="N3331" i="1" s="1"/>
  <c r="J3332" i="1"/>
  <c r="K3332" i="1" s="1"/>
  <c r="M3332" i="1"/>
  <c r="N3332" i="1" s="1"/>
  <c r="J3333" i="1"/>
  <c r="K3333" i="1" s="1"/>
  <c r="M3333" i="1"/>
  <c r="N3333" i="1" s="1"/>
  <c r="J3334" i="1"/>
  <c r="K3334" i="1" s="1"/>
  <c r="M3334" i="1"/>
  <c r="N3334" i="1" s="1"/>
  <c r="J3335" i="1"/>
  <c r="K3335" i="1" s="1"/>
  <c r="M3335" i="1"/>
  <c r="N3335" i="1" s="1"/>
  <c r="J3336" i="1"/>
  <c r="K3336" i="1" s="1"/>
  <c r="M3336" i="1"/>
  <c r="N3336" i="1" s="1"/>
  <c r="J3337" i="1"/>
  <c r="K3337" i="1" s="1"/>
  <c r="M3337" i="1"/>
  <c r="N3337" i="1" s="1"/>
  <c r="J3338" i="1"/>
  <c r="K3338" i="1" s="1"/>
  <c r="M3338" i="1"/>
  <c r="N3338" i="1" s="1"/>
  <c r="J3339" i="1"/>
  <c r="K3339" i="1" s="1"/>
  <c r="M3339" i="1"/>
  <c r="N3339" i="1" s="1"/>
  <c r="J3340" i="1"/>
  <c r="K3340" i="1" s="1"/>
  <c r="M3340" i="1"/>
  <c r="N3340" i="1" s="1"/>
  <c r="J3341" i="1"/>
  <c r="K3341" i="1" s="1"/>
  <c r="M3341" i="1"/>
  <c r="N3341" i="1" s="1"/>
  <c r="J3342" i="1"/>
  <c r="K3342" i="1" s="1"/>
  <c r="M3342" i="1"/>
  <c r="N3342" i="1" s="1"/>
  <c r="J3343" i="1"/>
  <c r="K3343" i="1" s="1"/>
  <c r="M3343" i="1"/>
  <c r="N3343" i="1" s="1"/>
  <c r="J3344" i="1"/>
  <c r="K3344" i="1" s="1"/>
  <c r="M3344" i="1"/>
  <c r="N3344" i="1" s="1"/>
  <c r="J3345" i="1"/>
  <c r="K3345" i="1" s="1"/>
  <c r="M3345" i="1"/>
  <c r="N3345" i="1" s="1"/>
  <c r="J3346" i="1"/>
  <c r="K3346" i="1" s="1"/>
  <c r="M3346" i="1"/>
  <c r="N3346" i="1" s="1"/>
  <c r="J3347" i="1"/>
  <c r="K3347" i="1" s="1"/>
  <c r="M3347" i="1"/>
  <c r="N3347" i="1" s="1"/>
  <c r="J3348" i="1"/>
  <c r="K3348" i="1" s="1"/>
  <c r="M3348" i="1"/>
  <c r="N3348" i="1" s="1"/>
  <c r="J3349" i="1"/>
  <c r="K3349" i="1" s="1"/>
  <c r="M3349" i="1"/>
  <c r="N3349" i="1" s="1"/>
  <c r="J3350" i="1"/>
  <c r="K3350" i="1" s="1"/>
  <c r="M3350" i="1"/>
  <c r="N3350" i="1" s="1"/>
  <c r="J3351" i="1"/>
  <c r="K3351" i="1" s="1"/>
  <c r="M3351" i="1"/>
  <c r="N3351" i="1" s="1"/>
  <c r="J3352" i="1"/>
  <c r="K3352" i="1" s="1"/>
  <c r="M3352" i="1"/>
  <c r="N3352" i="1" s="1"/>
  <c r="J3353" i="1"/>
  <c r="K3353" i="1" s="1"/>
  <c r="M3353" i="1"/>
  <c r="N3353" i="1" s="1"/>
  <c r="J3354" i="1"/>
  <c r="K3354" i="1" s="1"/>
  <c r="M3354" i="1"/>
  <c r="N3354" i="1" s="1"/>
  <c r="J3355" i="1"/>
  <c r="K3355" i="1" s="1"/>
  <c r="M3355" i="1"/>
  <c r="N3355" i="1" s="1"/>
  <c r="J3356" i="1"/>
  <c r="K3356" i="1" s="1"/>
  <c r="M3356" i="1"/>
  <c r="N3356" i="1" s="1"/>
  <c r="J3357" i="1"/>
  <c r="K3357" i="1" s="1"/>
  <c r="M3357" i="1"/>
  <c r="N3357" i="1" s="1"/>
  <c r="J3358" i="1"/>
  <c r="K3358" i="1" s="1"/>
  <c r="M3358" i="1"/>
  <c r="N3358" i="1" s="1"/>
  <c r="J3359" i="1"/>
  <c r="K3359" i="1" s="1"/>
  <c r="M3359" i="1"/>
  <c r="N3359" i="1" s="1"/>
  <c r="J3360" i="1"/>
  <c r="K3360" i="1" s="1"/>
  <c r="M3360" i="1"/>
  <c r="N3360" i="1" s="1"/>
  <c r="J3361" i="1"/>
  <c r="K3361" i="1" s="1"/>
  <c r="M3361" i="1"/>
  <c r="N3361" i="1" s="1"/>
  <c r="J3362" i="1"/>
  <c r="K3362" i="1" s="1"/>
  <c r="M3362" i="1"/>
  <c r="N3362" i="1" s="1"/>
  <c r="J3363" i="1"/>
  <c r="K3363" i="1" s="1"/>
  <c r="M3363" i="1"/>
  <c r="N3363" i="1" s="1"/>
  <c r="J3364" i="1"/>
  <c r="K3364" i="1" s="1"/>
  <c r="M3364" i="1"/>
  <c r="N3364" i="1" s="1"/>
  <c r="J3365" i="1"/>
  <c r="K3365" i="1" s="1"/>
  <c r="M3365" i="1"/>
  <c r="N3365" i="1" s="1"/>
  <c r="J3366" i="1"/>
  <c r="K3366" i="1" s="1"/>
  <c r="M3366" i="1"/>
  <c r="N3366" i="1" s="1"/>
  <c r="J3367" i="1"/>
  <c r="K3367" i="1" s="1"/>
  <c r="M3367" i="1"/>
  <c r="N3367" i="1" s="1"/>
  <c r="J3368" i="1"/>
  <c r="K3368" i="1" s="1"/>
  <c r="M3368" i="1"/>
  <c r="N3368" i="1" s="1"/>
  <c r="J3369" i="1"/>
  <c r="K3369" i="1" s="1"/>
  <c r="M3369" i="1"/>
  <c r="N3369" i="1" s="1"/>
  <c r="J3370" i="1"/>
  <c r="K3370" i="1" s="1"/>
  <c r="M3370" i="1"/>
  <c r="N3370" i="1" s="1"/>
  <c r="J3371" i="1"/>
  <c r="K3371" i="1" s="1"/>
  <c r="M3371" i="1"/>
  <c r="N3371" i="1" s="1"/>
  <c r="J3372" i="1"/>
  <c r="K3372" i="1" s="1"/>
  <c r="M3372" i="1"/>
  <c r="N3372" i="1" s="1"/>
  <c r="J3373" i="1"/>
  <c r="K3373" i="1" s="1"/>
  <c r="M3373" i="1"/>
  <c r="N3373" i="1" s="1"/>
  <c r="J3374" i="1"/>
  <c r="K3374" i="1" s="1"/>
  <c r="M3374" i="1"/>
  <c r="N3374" i="1" s="1"/>
  <c r="J3375" i="1"/>
  <c r="K3375" i="1" s="1"/>
  <c r="M3375" i="1"/>
  <c r="N3375" i="1" s="1"/>
  <c r="J3376" i="1"/>
  <c r="K3376" i="1" s="1"/>
  <c r="M3376" i="1"/>
  <c r="N3376" i="1" s="1"/>
  <c r="J3377" i="1"/>
  <c r="K3377" i="1" s="1"/>
  <c r="M3377" i="1"/>
  <c r="N3377" i="1" s="1"/>
  <c r="J3378" i="1"/>
  <c r="K3378" i="1" s="1"/>
  <c r="M3378" i="1"/>
  <c r="N3378" i="1" s="1"/>
  <c r="J3379" i="1"/>
  <c r="K3379" i="1" s="1"/>
  <c r="M3379" i="1"/>
  <c r="N3379" i="1" s="1"/>
  <c r="J3380" i="1"/>
  <c r="K3380" i="1" s="1"/>
  <c r="M3380" i="1"/>
  <c r="N3380" i="1" s="1"/>
  <c r="J3381" i="1"/>
  <c r="K3381" i="1" s="1"/>
  <c r="M3381" i="1"/>
  <c r="N3381" i="1" s="1"/>
  <c r="J3382" i="1"/>
  <c r="K3382" i="1" s="1"/>
  <c r="M3382" i="1"/>
  <c r="N3382" i="1" s="1"/>
  <c r="J3383" i="1"/>
  <c r="K3383" i="1" s="1"/>
  <c r="M3383" i="1"/>
  <c r="N3383" i="1" s="1"/>
  <c r="J3384" i="1"/>
  <c r="K3384" i="1" s="1"/>
  <c r="M3384" i="1"/>
  <c r="N3384" i="1" s="1"/>
  <c r="J3385" i="1"/>
  <c r="K3385" i="1" s="1"/>
  <c r="M3385" i="1"/>
  <c r="N3385" i="1" s="1"/>
  <c r="J3386" i="1"/>
  <c r="K3386" i="1" s="1"/>
  <c r="M3386" i="1"/>
  <c r="N3386" i="1" s="1"/>
  <c r="J3387" i="1"/>
  <c r="K3387" i="1" s="1"/>
  <c r="M3387" i="1"/>
  <c r="N3387" i="1" s="1"/>
  <c r="J3388" i="1"/>
  <c r="K3388" i="1" s="1"/>
  <c r="M3388" i="1"/>
  <c r="N3388" i="1" s="1"/>
  <c r="J3389" i="1"/>
  <c r="K3389" i="1" s="1"/>
  <c r="M3389" i="1"/>
  <c r="N3389" i="1" s="1"/>
  <c r="J3390" i="1"/>
  <c r="K3390" i="1" s="1"/>
  <c r="M3390" i="1"/>
  <c r="N3390" i="1" s="1"/>
  <c r="J3391" i="1"/>
  <c r="K3391" i="1" s="1"/>
  <c r="M3391" i="1"/>
  <c r="N3391" i="1" s="1"/>
  <c r="J3392" i="1"/>
  <c r="K3392" i="1" s="1"/>
  <c r="M3392" i="1"/>
  <c r="N3392" i="1" s="1"/>
  <c r="J3393" i="1"/>
  <c r="K3393" i="1" s="1"/>
  <c r="M3393" i="1"/>
  <c r="N3393" i="1" s="1"/>
  <c r="J3394" i="1"/>
  <c r="K3394" i="1" s="1"/>
  <c r="M3394" i="1"/>
  <c r="N3394" i="1" s="1"/>
  <c r="J3395" i="1"/>
  <c r="K3395" i="1" s="1"/>
  <c r="M3395" i="1"/>
  <c r="N3395" i="1" s="1"/>
  <c r="J3396" i="1"/>
  <c r="K3396" i="1" s="1"/>
  <c r="M3396" i="1"/>
  <c r="N3396" i="1" s="1"/>
  <c r="J3397" i="1"/>
  <c r="K3397" i="1" s="1"/>
  <c r="M3397" i="1"/>
  <c r="N3397" i="1" s="1"/>
  <c r="J3398" i="1"/>
  <c r="K3398" i="1" s="1"/>
  <c r="M3398" i="1"/>
  <c r="N3398" i="1" s="1"/>
  <c r="J3399" i="1"/>
  <c r="K3399" i="1" s="1"/>
  <c r="M3399" i="1"/>
  <c r="N3399" i="1" s="1"/>
  <c r="J3400" i="1"/>
  <c r="K3400" i="1" s="1"/>
  <c r="M3400" i="1"/>
  <c r="N3400" i="1" s="1"/>
  <c r="J3401" i="1"/>
  <c r="K3401" i="1" s="1"/>
  <c r="M3401" i="1"/>
  <c r="N3401" i="1" s="1"/>
  <c r="J3402" i="1"/>
  <c r="K3402" i="1" s="1"/>
  <c r="M3402" i="1"/>
  <c r="N3402" i="1" s="1"/>
  <c r="J3403" i="1"/>
  <c r="K3403" i="1" s="1"/>
  <c r="M3403" i="1"/>
  <c r="N3403" i="1" s="1"/>
  <c r="J3404" i="1"/>
  <c r="K3404" i="1" s="1"/>
  <c r="M3404" i="1"/>
  <c r="N3404" i="1" s="1"/>
  <c r="J3405" i="1"/>
  <c r="K3405" i="1" s="1"/>
  <c r="M3405" i="1"/>
  <c r="N3405" i="1" s="1"/>
  <c r="J3406" i="1"/>
  <c r="K3406" i="1" s="1"/>
  <c r="M3406" i="1"/>
  <c r="N3406" i="1" s="1"/>
  <c r="J3407" i="1"/>
  <c r="K3407" i="1" s="1"/>
  <c r="M3407" i="1"/>
  <c r="N3407" i="1" s="1"/>
  <c r="J3408" i="1"/>
  <c r="K3408" i="1" s="1"/>
  <c r="M3408" i="1"/>
  <c r="N3408" i="1" s="1"/>
  <c r="J3409" i="1"/>
  <c r="K3409" i="1" s="1"/>
  <c r="M3409" i="1"/>
  <c r="N3409" i="1" s="1"/>
  <c r="J3410" i="1"/>
  <c r="K3410" i="1" s="1"/>
  <c r="M3410" i="1"/>
  <c r="N3410" i="1" s="1"/>
  <c r="J3411" i="1"/>
  <c r="K3411" i="1" s="1"/>
  <c r="M3411" i="1"/>
  <c r="N3411" i="1" s="1"/>
  <c r="J3412" i="1"/>
  <c r="K3412" i="1" s="1"/>
  <c r="M3412" i="1"/>
  <c r="N3412" i="1" s="1"/>
  <c r="J3413" i="1"/>
  <c r="K3413" i="1" s="1"/>
  <c r="M3413" i="1"/>
  <c r="N3413" i="1" s="1"/>
  <c r="J3414" i="1"/>
  <c r="K3414" i="1" s="1"/>
  <c r="M3414" i="1"/>
  <c r="N3414" i="1" s="1"/>
  <c r="J3415" i="1"/>
  <c r="K3415" i="1" s="1"/>
  <c r="M3415" i="1"/>
  <c r="N3415" i="1" s="1"/>
  <c r="J3416" i="1"/>
  <c r="K3416" i="1" s="1"/>
  <c r="M3416" i="1"/>
  <c r="N3416" i="1" s="1"/>
  <c r="J3417" i="1"/>
  <c r="K3417" i="1" s="1"/>
  <c r="M3417" i="1"/>
  <c r="N3417" i="1" s="1"/>
  <c r="J3418" i="1"/>
  <c r="K3418" i="1" s="1"/>
  <c r="M3418" i="1"/>
  <c r="N3418" i="1" s="1"/>
  <c r="J3419" i="1"/>
  <c r="K3419" i="1" s="1"/>
  <c r="M3419" i="1"/>
  <c r="N3419" i="1" s="1"/>
  <c r="J3420" i="1"/>
  <c r="K3420" i="1" s="1"/>
  <c r="M3420" i="1"/>
  <c r="N3420" i="1" s="1"/>
  <c r="J3421" i="1"/>
  <c r="K3421" i="1" s="1"/>
  <c r="M3421" i="1"/>
  <c r="N3421" i="1" s="1"/>
  <c r="J3422" i="1"/>
  <c r="K3422" i="1" s="1"/>
  <c r="M3422" i="1"/>
  <c r="N3422" i="1" s="1"/>
  <c r="J3423" i="1"/>
  <c r="K3423" i="1" s="1"/>
  <c r="M3423" i="1"/>
  <c r="N3423" i="1" s="1"/>
  <c r="J3424" i="1"/>
  <c r="K3424" i="1" s="1"/>
  <c r="M3424" i="1"/>
  <c r="N3424" i="1" s="1"/>
  <c r="J3425" i="1"/>
  <c r="K3425" i="1" s="1"/>
  <c r="M3425" i="1"/>
  <c r="N3425" i="1" s="1"/>
  <c r="J3426" i="1"/>
  <c r="K3426" i="1" s="1"/>
  <c r="M3426" i="1"/>
  <c r="N3426" i="1" s="1"/>
  <c r="J3427" i="1"/>
  <c r="K3427" i="1" s="1"/>
  <c r="M3427" i="1"/>
  <c r="N3427" i="1" s="1"/>
  <c r="J3428" i="1"/>
  <c r="K3428" i="1" s="1"/>
  <c r="M3428" i="1"/>
  <c r="N3428" i="1" s="1"/>
  <c r="J3429" i="1"/>
  <c r="K3429" i="1" s="1"/>
  <c r="M3429" i="1"/>
  <c r="N3429" i="1" s="1"/>
  <c r="J3430" i="1"/>
  <c r="K3430" i="1" s="1"/>
  <c r="M3430" i="1"/>
  <c r="N3430" i="1" s="1"/>
  <c r="J3431" i="1"/>
  <c r="K3431" i="1" s="1"/>
  <c r="M3431" i="1"/>
  <c r="N3431" i="1" s="1"/>
  <c r="J3432" i="1"/>
  <c r="K3432" i="1" s="1"/>
  <c r="M3432" i="1"/>
  <c r="N3432" i="1" s="1"/>
  <c r="J3433" i="1"/>
  <c r="K3433" i="1" s="1"/>
  <c r="M3433" i="1"/>
  <c r="N3433" i="1" s="1"/>
  <c r="J3434" i="1"/>
  <c r="K3434" i="1" s="1"/>
  <c r="M3434" i="1"/>
  <c r="N3434" i="1" s="1"/>
  <c r="J3435" i="1"/>
  <c r="K3435" i="1" s="1"/>
  <c r="M3435" i="1"/>
  <c r="N3435" i="1" s="1"/>
  <c r="J3436" i="1"/>
  <c r="K3436" i="1" s="1"/>
  <c r="M3436" i="1"/>
  <c r="N3436" i="1" s="1"/>
  <c r="J3437" i="1"/>
  <c r="K3437" i="1" s="1"/>
  <c r="M3437" i="1"/>
  <c r="N3437" i="1" s="1"/>
  <c r="J3438" i="1"/>
  <c r="K3438" i="1" s="1"/>
  <c r="M3438" i="1"/>
  <c r="N3438" i="1" s="1"/>
  <c r="J3439" i="1"/>
  <c r="K3439" i="1" s="1"/>
  <c r="M3439" i="1"/>
  <c r="N3439" i="1" s="1"/>
  <c r="J3440" i="1"/>
  <c r="K3440" i="1" s="1"/>
  <c r="M3440" i="1"/>
  <c r="N3440" i="1" s="1"/>
  <c r="J3441" i="1"/>
  <c r="K3441" i="1" s="1"/>
  <c r="M3441" i="1"/>
  <c r="N3441" i="1" s="1"/>
  <c r="J3442" i="1"/>
  <c r="K3442" i="1" s="1"/>
  <c r="M3442" i="1"/>
  <c r="N3442" i="1" s="1"/>
  <c r="J3443" i="1"/>
  <c r="K3443" i="1" s="1"/>
  <c r="M3443" i="1"/>
  <c r="N3443" i="1" s="1"/>
  <c r="J3444" i="1"/>
  <c r="K3444" i="1" s="1"/>
  <c r="M3444" i="1"/>
  <c r="N3444" i="1" s="1"/>
  <c r="J3445" i="1"/>
  <c r="K3445" i="1" s="1"/>
  <c r="M3445" i="1"/>
  <c r="N3445" i="1" s="1"/>
  <c r="J3446" i="1"/>
  <c r="K3446" i="1" s="1"/>
  <c r="M3446" i="1"/>
  <c r="N3446" i="1" s="1"/>
  <c r="J3447" i="1"/>
  <c r="K3447" i="1" s="1"/>
  <c r="M3447" i="1"/>
  <c r="N3447" i="1" s="1"/>
  <c r="J3448" i="1"/>
  <c r="K3448" i="1" s="1"/>
  <c r="M3448" i="1"/>
  <c r="N3448" i="1" s="1"/>
  <c r="J3449" i="1"/>
  <c r="K3449" i="1" s="1"/>
  <c r="M3449" i="1"/>
  <c r="N3449" i="1" s="1"/>
  <c r="J3450" i="1"/>
  <c r="K3450" i="1" s="1"/>
  <c r="M3450" i="1"/>
  <c r="N3450" i="1" s="1"/>
  <c r="J3451" i="1"/>
  <c r="K3451" i="1" s="1"/>
  <c r="M3451" i="1"/>
  <c r="N3451" i="1" s="1"/>
  <c r="J3452" i="1"/>
  <c r="K3452" i="1" s="1"/>
  <c r="M3452" i="1"/>
  <c r="N3452" i="1" s="1"/>
  <c r="J3453" i="1"/>
  <c r="K3453" i="1" s="1"/>
  <c r="M3453" i="1"/>
  <c r="N3453" i="1" s="1"/>
  <c r="J3454" i="1"/>
  <c r="K3454" i="1" s="1"/>
  <c r="M3454" i="1"/>
  <c r="N3454" i="1" s="1"/>
  <c r="J3455" i="1"/>
  <c r="K3455" i="1" s="1"/>
  <c r="M3455" i="1"/>
  <c r="N3455" i="1" s="1"/>
  <c r="J3456" i="1"/>
  <c r="K3456" i="1" s="1"/>
  <c r="M3456" i="1"/>
  <c r="N3456" i="1" s="1"/>
  <c r="J3457" i="1"/>
  <c r="K3457" i="1" s="1"/>
  <c r="M3457" i="1"/>
  <c r="N3457" i="1" s="1"/>
  <c r="J3458" i="1"/>
  <c r="K3458" i="1" s="1"/>
  <c r="M3458" i="1"/>
  <c r="N3458" i="1" s="1"/>
  <c r="J3459" i="1"/>
  <c r="K3459" i="1" s="1"/>
  <c r="M3459" i="1"/>
  <c r="N3459" i="1" s="1"/>
  <c r="J3460" i="1"/>
  <c r="K3460" i="1" s="1"/>
  <c r="M3460" i="1"/>
  <c r="N3460" i="1" s="1"/>
  <c r="J3461" i="1"/>
  <c r="K3461" i="1" s="1"/>
  <c r="M3461" i="1"/>
  <c r="N3461" i="1" s="1"/>
  <c r="J3462" i="1"/>
  <c r="K3462" i="1" s="1"/>
  <c r="M3462" i="1"/>
  <c r="N3462" i="1" s="1"/>
  <c r="J3463" i="1"/>
  <c r="K3463" i="1" s="1"/>
  <c r="M3463" i="1"/>
  <c r="N3463" i="1" s="1"/>
  <c r="J3464" i="1"/>
  <c r="K3464" i="1" s="1"/>
  <c r="M3464" i="1"/>
  <c r="N3464" i="1" s="1"/>
  <c r="J3465" i="1"/>
  <c r="K3465" i="1" s="1"/>
  <c r="M3465" i="1"/>
  <c r="N3465" i="1" s="1"/>
  <c r="J3466" i="1"/>
  <c r="K3466" i="1" s="1"/>
  <c r="M3466" i="1"/>
  <c r="N3466" i="1" s="1"/>
  <c r="J3467" i="1"/>
  <c r="K3467" i="1" s="1"/>
  <c r="M3467" i="1"/>
  <c r="N3467" i="1" s="1"/>
  <c r="J3468" i="1"/>
  <c r="K3468" i="1" s="1"/>
  <c r="M3468" i="1"/>
  <c r="N3468" i="1" s="1"/>
  <c r="J3469" i="1"/>
  <c r="K3469" i="1" s="1"/>
  <c r="M3469" i="1"/>
  <c r="N3469" i="1" s="1"/>
  <c r="J3470" i="1"/>
  <c r="K3470" i="1" s="1"/>
  <c r="M3470" i="1"/>
  <c r="N3470" i="1" s="1"/>
  <c r="J3471" i="1"/>
  <c r="K3471" i="1" s="1"/>
  <c r="M3471" i="1"/>
  <c r="N3471" i="1" s="1"/>
  <c r="J3472" i="1"/>
  <c r="K3472" i="1" s="1"/>
  <c r="M3472" i="1"/>
  <c r="N3472" i="1" s="1"/>
  <c r="J3473" i="1"/>
  <c r="K3473" i="1" s="1"/>
  <c r="M3473" i="1"/>
  <c r="N3473" i="1" s="1"/>
  <c r="J3474" i="1"/>
  <c r="K3474" i="1" s="1"/>
  <c r="M3474" i="1"/>
  <c r="N3474" i="1" s="1"/>
  <c r="J3475" i="1"/>
  <c r="K3475" i="1" s="1"/>
  <c r="M3475" i="1"/>
  <c r="N3475" i="1" s="1"/>
  <c r="J3476" i="1"/>
  <c r="K3476" i="1" s="1"/>
  <c r="M3476" i="1"/>
  <c r="N3476" i="1" s="1"/>
  <c r="J3477" i="1"/>
  <c r="K3477" i="1" s="1"/>
  <c r="M3477" i="1"/>
  <c r="N3477" i="1" s="1"/>
  <c r="J3478" i="1"/>
  <c r="K3478" i="1" s="1"/>
  <c r="M3478" i="1"/>
  <c r="N3478" i="1" s="1"/>
  <c r="J3479" i="1"/>
  <c r="K3479" i="1" s="1"/>
  <c r="M3479" i="1"/>
  <c r="N3479" i="1" s="1"/>
  <c r="J3480" i="1"/>
  <c r="K3480" i="1" s="1"/>
  <c r="M3480" i="1"/>
  <c r="N3480" i="1" s="1"/>
  <c r="J3481" i="1"/>
  <c r="K3481" i="1" s="1"/>
  <c r="M3481" i="1"/>
  <c r="N3481" i="1" s="1"/>
  <c r="J3482" i="1"/>
  <c r="K3482" i="1" s="1"/>
  <c r="M3482" i="1"/>
  <c r="N3482" i="1" s="1"/>
  <c r="J3483" i="1"/>
  <c r="K3483" i="1" s="1"/>
  <c r="M3483" i="1"/>
  <c r="N3483" i="1" s="1"/>
  <c r="J3484" i="1"/>
  <c r="K3484" i="1" s="1"/>
  <c r="M3484" i="1"/>
  <c r="N3484" i="1" s="1"/>
  <c r="J3485" i="1"/>
  <c r="K3485" i="1" s="1"/>
  <c r="M3485" i="1"/>
  <c r="N3485" i="1" s="1"/>
  <c r="J3486" i="1"/>
  <c r="K3486" i="1" s="1"/>
  <c r="M3486" i="1"/>
  <c r="N3486" i="1" s="1"/>
  <c r="J3487" i="1"/>
  <c r="K3487" i="1" s="1"/>
  <c r="M3487" i="1"/>
  <c r="N3487" i="1" s="1"/>
  <c r="J3488" i="1"/>
  <c r="K3488" i="1" s="1"/>
  <c r="M3488" i="1"/>
  <c r="N3488" i="1" s="1"/>
  <c r="J3489" i="1"/>
  <c r="K3489" i="1" s="1"/>
  <c r="M3489" i="1"/>
  <c r="N3489" i="1" s="1"/>
  <c r="J3490" i="1"/>
  <c r="K3490" i="1" s="1"/>
  <c r="M3490" i="1"/>
  <c r="N3490" i="1" s="1"/>
  <c r="J3491" i="1"/>
  <c r="K3491" i="1" s="1"/>
  <c r="M3491" i="1"/>
  <c r="N3491" i="1" s="1"/>
  <c r="J3492" i="1"/>
  <c r="K3492" i="1" s="1"/>
  <c r="M3492" i="1"/>
  <c r="N3492" i="1" s="1"/>
  <c r="J3493" i="1"/>
  <c r="K3493" i="1" s="1"/>
  <c r="M3493" i="1"/>
  <c r="N3493" i="1" s="1"/>
  <c r="J3494" i="1"/>
  <c r="K3494" i="1" s="1"/>
  <c r="M3494" i="1"/>
  <c r="N3494" i="1" s="1"/>
  <c r="J3495" i="1"/>
  <c r="K3495" i="1" s="1"/>
  <c r="M3495" i="1"/>
  <c r="N3495" i="1" s="1"/>
  <c r="J3496" i="1"/>
  <c r="K3496" i="1" s="1"/>
  <c r="M3496" i="1"/>
  <c r="N3496" i="1" s="1"/>
  <c r="J3497" i="1"/>
  <c r="K3497" i="1" s="1"/>
  <c r="M3497" i="1"/>
  <c r="N3497" i="1" s="1"/>
  <c r="J3498" i="1"/>
  <c r="K3498" i="1" s="1"/>
  <c r="M3498" i="1"/>
  <c r="N3498" i="1" s="1"/>
  <c r="J3499" i="1"/>
  <c r="K3499" i="1" s="1"/>
  <c r="M3499" i="1"/>
  <c r="N3499" i="1" s="1"/>
  <c r="J3500" i="1"/>
  <c r="K3500" i="1" s="1"/>
  <c r="M3500" i="1"/>
  <c r="N3500" i="1" s="1"/>
  <c r="J3501" i="1"/>
  <c r="K3501" i="1" s="1"/>
  <c r="M3501" i="1"/>
  <c r="N3501" i="1" s="1"/>
  <c r="J3502" i="1"/>
  <c r="K3502" i="1" s="1"/>
  <c r="M3502" i="1"/>
  <c r="N3502" i="1" s="1"/>
  <c r="J3503" i="1"/>
  <c r="K3503" i="1" s="1"/>
  <c r="M3503" i="1"/>
  <c r="N3503" i="1" s="1"/>
  <c r="J3504" i="1"/>
  <c r="K3504" i="1" s="1"/>
  <c r="M3504" i="1"/>
  <c r="N3504" i="1" s="1"/>
  <c r="J3505" i="1"/>
  <c r="K3505" i="1" s="1"/>
  <c r="M3505" i="1"/>
  <c r="N3505" i="1" s="1"/>
  <c r="J3506" i="1"/>
  <c r="K3506" i="1" s="1"/>
  <c r="M3506" i="1"/>
  <c r="N3506" i="1" s="1"/>
  <c r="J3507" i="1"/>
  <c r="K3507" i="1" s="1"/>
  <c r="M3507" i="1"/>
  <c r="N3507" i="1" s="1"/>
  <c r="J3508" i="1"/>
  <c r="K3508" i="1" s="1"/>
  <c r="M3508" i="1"/>
  <c r="N3508" i="1" s="1"/>
  <c r="J3509" i="1"/>
  <c r="K3509" i="1" s="1"/>
  <c r="M3509" i="1"/>
  <c r="N3509" i="1" s="1"/>
  <c r="J3510" i="1"/>
  <c r="K3510" i="1" s="1"/>
  <c r="M3510" i="1"/>
  <c r="N3510" i="1" s="1"/>
  <c r="J3511" i="1"/>
  <c r="K3511" i="1" s="1"/>
  <c r="M3511" i="1"/>
  <c r="N3511" i="1" s="1"/>
  <c r="J3512" i="1"/>
  <c r="K3512" i="1" s="1"/>
  <c r="M3512" i="1"/>
  <c r="N3512" i="1" s="1"/>
  <c r="J3513" i="1"/>
  <c r="K3513" i="1" s="1"/>
  <c r="M3513" i="1"/>
  <c r="N3513" i="1" s="1"/>
  <c r="J3514" i="1"/>
  <c r="K3514" i="1" s="1"/>
  <c r="M3514" i="1"/>
  <c r="N3514" i="1" s="1"/>
  <c r="J3515" i="1"/>
  <c r="K3515" i="1" s="1"/>
  <c r="M3515" i="1"/>
  <c r="N3515" i="1" s="1"/>
  <c r="J3516" i="1"/>
  <c r="K3516" i="1" s="1"/>
  <c r="M3516" i="1"/>
  <c r="N3516" i="1" s="1"/>
  <c r="J3517" i="1"/>
  <c r="K3517" i="1" s="1"/>
  <c r="M3517" i="1"/>
  <c r="N3517" i="1" s="1"/>
  <c r="J3518" i="1"/>
  <c r="K3518" i="1" s="1"/>
  <c r="M3518" i="1"/>
  <c r="N3518" i="1" s="1"/>
  <c r="J3519" i="1"/>
  <c r="K3519" i="1" s="1"/>
  <c r="M3519" i="1"/>
  <c r="N3519" i="1" s="1"/>
  <c r="J3520" i="1"/>
  <c r="K3520" i="1" s="1"/>
  <c r="M3520" i="1"/>
  <c r="N3520" i="1" s="1"/>
  <c r="J3521" i="1"/>
  <c r="K3521" i="1" s="1"/>
  <c r="M3521" i="1"/>
  <c r="N3521" i="1" s="1"/>
  <c r="J3522" i="1"/>
  <c r="K3522" i="1" s="1"/>
  <c r="M3522" i="1"/>
  <c r="N3522" i="1" s="1"/>
  <c r="J3523" i="1"/>
  <c r="K3523" i="1" s="1"/>
  <c r="M3523" i="1"/>
  <c r="N3523" i="1" s="1"/>
  <c r="J3524" i="1"/>
  <c r="K3524" i="1" s="1"/>
  <c r="M3524" i="1"/>
  <c r="N3524" i="1" s="1"/>
  <c r="J3525" i="1"/>
  <c r="K3525" i="1" s="1"/>
  <c r="M3525" i="1"/>
  <c r="N3525" i="1" s="1"/>
  <c r="J3526" i="1"/>
  <c r="K3526" i="1" s="1"/>
  <c r="M3526" i="1"/>
  <c r="N3526" i="1" s="1"/>
  <c r="J3527" i="1"/>
  <c r="K3527" i="1" s="1"/>
  <c r="M3527" i="1"/>
  <c r="N3527" i="1" s="1"/>
  <c r="J3528" i="1"/>
  <c r="K3528" i="1" s="1"/>
  <c r="M3528" i="1"/>
  <c r="N3528" i="1" s="1"/>
  <c r="J3529" i="1"/>
  <c r="K3529" i="1" s="1"/>
  <c r="M3529" i="1"/>
  <c r="N3529" i="1" s="1"/>
  <c r="J3530" i="1"/>
  <c r="K3530" i="1" s="1"/>
  <c r="M3530" i="1"/>
  <c r="N3530" i="1" s="1"/>
  <c r="J3531" i="1"/>
  <c r="K3531" i="1" s="1"/>
  <c r="M3531" i="1"/>
  <c r="N3531" i="1" s="1"/>
  <c r="J3532" i="1"/>
  <c r="K3532" i="1" s="1"/>
  <c r="M3532" i="1"/>
  <c r="N3532" i="1" s="1"/>
  <c r="J3533" i="1"/>
  <c r="K3533" i="1" s="1"/>
  <c r="M3533" i="1"/>
  <c r="N3533" i="1" s="1"/>
  <c r="J3534" i="1"/>
  <c r="K3534" i="1" s="1"/>
  <c r="M3534" i="1"/>
  <c r="N3534" i="1" s="1"/>
  <c r="J3535" i="1"/>
  <c r="K3535" i="1" s="1"/>
  <c r="M3535" i="1"/>
  <c r="N3535" i="1" s="1"/>
  <c r="J3536" i="1"/>
  <c r="K3536" i="1" s="1"/>
  <c r="M3536" i="1"/>
  <c r="N3536" i="1" s="1"/>
  <c r="J3537" i="1"/>
  <c r="K3537" i="1" s="1"/>
  <c r="M3537" i="1"/>
  <c r="N3537" i="1" s="1"/>
  <c r="J3538" i="1"/>
  <c r="K3538" i="1" s="1"/>
  <c r="M3538" i="1"/>
  <c r="N3538" i="1" s="1"/>
  <c r="J3539" i="1"/>
  <c r="K3539" i="1" s="1"/>
  <c r="M3539" i="1"/>
  <c r="N3539" i="1" s="1"/>
  <c r="J3540" i="1"/>
  <c r="K3540" i="1" s="1"/>
  <c r="M3540" i="1"/>
  <c r="N3540" i="1" s="1"/>
  <c r="J3541" i="1"/>
  <c r="K3541" i="1" s="1"/>
  <c r="M3541" i="1"/>
  <c r="N3541" i="1" s="1"/>
  <c r="J3542" i="1"/>
  <c r="K3542" i="1" s="1"/>
  <c r="M3542" i="1"/>
  <c r="N3542" i="1" s="1"/>
  <c r="J3543" i="1"/>
  <c r="K3543" i="1" s="1"/>
  <c r="M3543" i="1"/>
  <c r="N3543" i="1" s="1"/>
  <c r="J3544" i="1"/>
  <c r="K3544" i="1" s="1"/>
  <c r="M3544" i="1"/>
  <c r="N3544" i="1" s="1"/>
  <c r="J3545" i="1"/>
  <c r="K3545" i="1" s="1"/>
  <c r="M3545" i="1"/>
  <c r="N3545" i="1" s="1"/>
  <c r="J3546" i="1"/>
  <c r="K3546" i="1" s="1"/>
  <c r="M3546" i="1"/>
  <c r="N3546" i="1" s="1"/>
  <c r="J3547" i="1"/>
  <c r="K3547" i="1" s="1"/>
  <c r="M3547" i="1"/>
  <c r="N3547" i="1" s="1"/>
  <c r="J3548" i="1"/>
  <c r="K3548" i="1" s="1"/>
  <c r="M3548" i="1"/>
  <c r="N3548" i="1" s="1"/>
  <c r="J3549" i="1"/>
  <c r="K3549" i="1" s="1"/>
  <c r="M3549" i="1"/>
  <c r="N3549" i="1" s="1"/>
  <c r="J3550" i="1"/>
  <c r="K3550" i="1" s="1"/>
  <c r="M3550" i="1"/>
  <c r="N3550" i="1" s="1"/>
  <c r="J3551" i="1"/>
  <c r="K3551" i="1" s="1"/>
  <c r="M3551" i="1"/>
  <c r="N3551" i="1" s="1"/>
  <c r="J3552" i="1"/>
  <c r="K3552" i="1" s="1"/>
  <c r="M3552" i="1"/>
  <c r="N3552" i="1" s="1"/>
  <c r="J3553" i="1"/>
  <c r="K3553" i="1" s="1"/>
  <c r="M3553" i="1"/>
  <c r="N3553" i="1" s="1"/>
  <c r="J3554" i="1"/>
  <c r="K3554" i="1" s="1"/>
  <c r="M3554" i="1"/>
  <c r="N3554" i="1" s="1"/>
  <c r="J3555" i="1"/>
  <c r="K3555" i="1" s="1"/>
  <c r="M3555" i="1"/>
  <c r="N3555" i="1" s="1"/>
  <c r="J3556" i="1"/>
  <c r="K3556" i="1" s="1"/>
  <c r="M3556" i="1"/>
  <c r="N3556" i="1" s="1"/>
  <c r="J3557" i="1"/>
  <c r="K3557" i="1" s="1"/>
  <c r="M3557" i="1"/>
  <c r="N3557" i="1" s="1"/>
  <c r="J3558" i="1"/>
  <c r="K3558" i="1" s="1"/>
  <c r="M3558" i="1"/>
  <c r="N3558" i="1" s="1"/>
  <c r="J3559" i="1"/>
  <c r="K3559" i="1" s="1"/>
  <c r="M3559" i="1"/>
  <c r="N3559" i="1" s="1"/>
  <c r="J3560" i="1"/>
  <c r="K3560" i="1" s="1"/>
  <c r="M3560" i="1"/>
  <c r="N3560" i="1" s="1"/>
  <c r="J3561" i="1"/>
  <c r="K3561" i="1" s="1"/>
  <c r="M3561" i="1"/>
  <c r="N3561" i="1" s="1"/>
  <c r="J3562" i="1"/>
  <c r="K3562" i="1" s="1"/>
  <c r="M3562" i="1"/>
  <c r="N3562" i="1" s="1"/>
  <c r="J3563" i="1"/>
  <c r="K3563" i="1" s="1"/>
  <c r="M3563" i="1"/>
  <c r="N3563" i="1" s="1"/>
  <c r="J3564" i="1"/>
  <c r="K3564" i="1" s="1"/>
  <c r="M3564" i="1"/>
  <c r="N3564" i="1" s="1"/>
  <c r="J3565" i="1"/>
  <c r="K3565" i="1" s="1"/>
  <c r="M3565" i="1"/>
  <c r="N3565" i="1" s="1"/>
  <c r="J3566" i="1"/>
  <c r="K3566" i="1" s="1"/>
  <c r="M3566" i="1"/>
  <c r="N3566" i="1" s="1"/>
  <c r="J3567" i="1"/>
  <c r="K3567" i="1" s="1"/>
  <c r="M3567" i="1"/>
  <c r="N3567" i="1" s="1"/>
  <c r="J3568" i="1"/>
  <c r="K3568" i="1" s="1"/>
  <c r="M3568" i="1"/>
  <c r="N3568" i="1" s="1"/>
  <c r="J3569" i="1"/>
  <c r="K3569" i="1" s="1"/>
  <c r="M3569" i="1"/>
  <c r="N3569" i="1" s="1"/>
  <c r="J3570" i="1"/>
  <c r="K3570" i="1" s="1"/>
  <c r="M3570" i="1"/>
  <c r="N3570" i="1" s="1"/>
  <c r="J3571" i="1"/>
  <c r="K3571" i="1" s="1"/>
  <c r="M3571" i="1"/>
  <c r="N3571" i="1" s="1"/>
  <c r="J3572" i="1"/>
  <c r="K3572" i="1" s="1"/>
  <c r="M3572" i="1"/>
  <c r="N3572" i="1" s="1"/>
  <c r="J3573" i="1"/>
  <c r="K3573" i="1" s="1"/>
  <c r="M3573" i="1"/>
  <c r="N3573" i="1" s="1"/>
  <c r="J3574" i="1"/>
  <c r="K3574" i="1" s="1"/>
  <c r="M3574" i="1"/>
  <c r="N3574" i="1" s="1"/>
  <c r="J3575" i="1"/>
  <c r="K3575" i="1" s="1"/>
  <c r="M3575" i="1"/>
  <c r="N3575" i="1" s="1"/>
  <c r="J3576" i="1"/>
  <c r="K3576" i="1" s="1"/>
  <c r="M3576" i="1"/>
  <c r="N3576" i="1" s="1"/>
  <c r="J3577" i="1"/>
  <c r="K3577" i="1" s="1"/>
  <c r="M3577" i="1"/>
  <c r="N3577" i="1" s="1"/>
  <c r="J3578" i="1"/>
  <c r="K3578" i="1" s="1"/>
  <c r="M3578" i="1"/>
  <c r="N3578" i="1" s="1"/>
  <c r="J3579" i="1"/>
  <c r="K3579" i="1" s="1"/>
  <c r="M3579" i="1"/>
  <c r="N3579" i="1" s="1"/>
  <c r="J3580" i="1"/>
  <c r="K3580" i="1" s="1"/>
  <c r="M3580" i="1"/>
  <c r="N3580" i="1" s="1"/>
  <c r="J3581" i="1"/>
  <c r="K3581" i="1" s="1"/>
  <c r="M3581" i="1"/>
  <c r="N3581" i="1" s="1"/>
  <c r="J3582" i="1"/>
  <c r="K3582" i="1" s="1"/>
  <c r="M3582" i="1"/>
  <c r="N3582" i="1" s="1"/>
  <c r="J3583" i="1"/>
  <c r="K3583" i="1" s="1"/>
  <c r="M3583" i="1"/>
  <c r="N3583" i="1" s="1"/>
  <c r="J3584" i="1"/>
  <c r="K3584" i="1" s="1"/>
  <c r="M3584" i="1"/>
  <c r="N3584" i="1" s="1"/>
  <c r="J3585" i="1"/>
  <c r="K3585" i="1" s="1"/>
  <c r="M3585" i="1"/>
  <c r="N3585" i="1" s="1"/>
  <c r="J3586" i="1"/>
  <c r="K3586" i="1" s="1"/>
  <c r="M3586" i="1"/>
  <c r="N3586" i="1" s="1"/>
  <c r="J3587" i="1"/>
  <c r="K3587" i="1" s="1"/>
  <c r="M3587" i="1"/>
  <c r="N3587" i="1" s="1"/>
  <c r="J3588" i="1"/>
  <c r="K3588" i="1" s="1"/>
  <c r="M3588" i="1"/>
  <c r="N3588" i="1" s="1"/>
  <c r="J3589" i="1"/>
  <c r="K3589" i="1" s="1"/>
  <c r="M3589" i="1"/>
  <c r="N3589" i="1" s="1"/>
  <c r="J3590" i="1"/>
  <c r="K3590" i="1" s="1"/>
  <c r="M3590" i="1"/>
  <c r="N3590" i="1" s="1"/>
  <c r="J3591" i="1"/>
  <c r="K3591" i="1" s="1"/>
  <c r="M3591" i="1"/>
  <c r="N3591" i="1" s="1"/>
  <c r="J3592" i="1"/>
  <c r="K3592" i="1" s="1"/>
  <c r="M3592" i="1"/>
  <c r="N3592" i="1" s="1"/>
  <c r="J3593" i="1"/>
  <c r="K3593" i="1" s="1"/>
  <c r="M3593" i="1"/>
  <c r="N3593" i="1" s="1"/>
  <c r="J3594" i="1"/>
  <c r="K3594" i="1" s="1"/>
  <c r="M3594" i="1"/>
  <c r="N3594" i="1" s="1"/>
  <c r="J3595" i="1"/>
  <c r="K3595" i="1" s="1"/>
  <c r="M3595" i="1"/>
  <c r="N3595" i="1" s="1"/>
  <c r="J3596" i="1"/>
  <c r="K3596" i="1" s="1"/>
  <c r="M3596" i="1"/>
  <c r="N3596" i="1" s="1"/>
  <c r="J3597" i="1"/>
  <c r="K3597" i="1" s="1"/>
  <c r="M3597" i="1"/>
  <c r="N3597" i="1" s="1"/>
  <c r="J3598" i="1"/>
  <c r="K3598" i="1" s="1"/>
  <c r="M3598" i="1"/>
  <c r="N3598" i="1" s="1"/>
  <c r="J3599" i="1"/>
  <c r="K3599" i="1" s="1"/>
  <c r="M3599" i="1"/>
  <c r="N3599" i="1" s="1"/>
  <c r="J3600" i="1"/>
  <c r="K3600" i="1" s="1"/>
  <c r="M3600" i="1"/>
  <c r="N3600" i="1" s="1"/>
  <c r="J3601" i="1"/>
  <c r="K3601" i="1" s="1"/>
  <c r="M3601" i="1"/>
  <c r="N3601" i="1" s="1"/>
  <c r="J3602" i="1"/>
  <c r="K3602" i="1" s="1"/>
  <c r="M3602" i="1"/>
  <c r="N3602" i="1" s="1"/>
  <c r="J3603" i="1"/>
  <c r="K3603" i="1" s="1"/>
  <c r="M3603" i="1"/>
  <c r="N3603" i="1" s="1"/>
  <c r="J3604" i="1"/>
  <c r="K3604" i="1" s="1"/>
  <c r="M3604" i="1"/>
  <c r="N3604" i="1" s="1"/>
  <c r="J3605" i="1"/>
  <c r="K3605" i="1" s="1"/>
  <c r="M3605" i="1"/>
  <c r="N3605" i="1" s="1"/>
  <c r="J3606" i="1"/>
  <c r="K3606" i="1" s="1"/>
  <c r="M3606" i="1"/>
  <c r="N3606" i="1" s="1"/>
  <c r="J3607" i="1"/>
  <c r="K3607" i="1" s="1"/>
  <c r="M3607" i="1"/>
  <c r="N3607" i="1" s="1"/>
  <c r="J3608" i="1"/>
  <c r="K3608" i="1" s="1"/>
  <c r="M3608" i="1"/>
  <c r="N3608" i="1" s="1"/>
  <c r="J3609" i="1"/>
  <c r="K3609" i="1" s="1"/>
  <c r="M3609" i="1"/>
  <c r="N3609" i="1" s="1"/>
  <c r="J3610" i="1"/>
  <c r="K3610" i="1" s="1"/>
  <c r="M3610" i="1"/>
  <c r="N3610" i="1" s="1"/>
  <c r="J3611" i="1"/>
  <c r="K3611" i="1" s="1"/>
  <c r="M3611" i="1"/>
  <c r="N3611" i="1" s="1"/>
  <c r="J3612" i="1"/>
  <c r="K3612" i="1" s="1"/>
  <c r="M3612" i="1"/>
  <c r="N3612" i="1" s="1"/>
  <c r="J3613" i="1"/>
  <c r="K3613" i="1" s="1"/>
  <c r="M3613" i="1"/>
  <c r="N3613" i="1" s="1"/>
  <c r="J3614" i="1"/>
  <c r="K3614" i="1" s="1"/>
  <c r="M3614" i="1"/>
  <c r="N3614" i="1" s="1"/>
  <c r="J3615" i="1"/>
  <c r="K3615" i="1" s="1"/>
  <c r="M3615" i="1"/>
  <c r="N3615" i="1" s="1"/>
  <c r="J3616" i="1"/>
  <c r="K3616" i="1" s="1"/>
  <c r="M3616" i="1"/>
  <c r="N3616" i="1" s="1"/>
  <c r="J3617" i="1"/>
  <c r="K3617" i="1" s="1"/>
  <c r="M3617" i="1"/>
  <c r="N3617" i="1" s="1"/>
  <c r="J3618" i="1"/>
  <c r="K3618" i="1" s="1"/>
  <c r="M3618" i="1"/>
  <c r="N3618" i="1" s="1"/>
  <c r="J3619" i="1"/>
  <c r="K3619" i="1" s="1"/>
  <c r="M3619" i="1"/>
  <c r="N3619" i="1" s="1"/>
  <c r="J3620" i="1"/>
  <c r="K3620" i="1" s="1"/>
  <c r="M3620" i="1"/>
  <c r="N3620" i="1" s="1"/>
  <c r="J3621" i="1"/>
  <c r="K3621" i="1" s="1"/>
  <c r="M3621" i="1"/>
  <c r="N3621" i="1" s="1"/>
  <c r="J3622" i="1"/>
  <c r="K3622" i="1" s="1"/>
  <c r="M3622" i="1"/>
  <c r="N3622" i="1" s="1"/>
  <c r="J3623" i="1"/>
  <c r="K3623" i="1" s="1"/>
  <c r="M3623" i="1"/>
  <c r="N3623" i="1" s="1"/>
  <c r="J3624" i="1"/>
  <c r="K3624" i="1" s="1"/>
  <c r="M3624" i="1"/>
  <c r="N3624" i="1" s="1"/>
  <c r="J3625" i="1"/>
  <c r="K3625" i="1" s="1"/>
  <c r="M3625" i="1"/>
  <c r="N3625" i="1" s="1"/>
  <c r="J3626" i="1"/>
  <c r="K3626" i="1" s="1"/>
  <c r="M3626" i="1"/>
  <c r="N3626" i="1" s="1"/>
  <c r="J3627" i="1"/>
  <c r="K3627" i="1" s="1"/>
  <c r="M3627" i="1"/>
  <c r="N3627" i="1" s="1"/>
  <c r="J3628" i="1"/>
  <c r="K3628" i="1" s="1"/>
  <c r="M3628" i="1"/>
  <c r="N3628" i="1" s="1"/>
  <c r="J3629" i="1"/>
  <c r="K3629" i="1" s="1"/>
  <c r="M3629" i="1"/>
  <c r="N3629" i="1" s="1"/>
  <c r="J3630" i="1"/>
  <c r="K3630" i="1" s="1"/>
  <c r="M3630" i="1"/>
  <c r="N3630" i="1" s="1"/>
  <c r="J3631" i="1"/>
  <c r="K3631" i="1" s="1"/>
  <c r="M3631" i="1"/>
  <c r="N3631" i="1" s="1"/>
  <c r="J3632" i="1"/>
  <c r="K3632" i="1" s="1"/>
  <c r="M3632" i="1"/>
  <c r="N3632" i="1" s="1"/>
  <c r="J3633" i="1"/>
  <c r="K3633" i="1" s="1"/>
  <c r="M3633" i="1"/>
  <c r="N3633" i="1" s="1"/>
  <c r="J3634" i="1"/>
  <c r="K3634" i="1" s="1"/>
  <c r="M3634" i="1"/>
  <c r="N3634" i="1" s="1"/>
  <c r="J3635" i="1"/>
  <c r="K3635" i="1" s="1"/>
  <c r="M3635" i="1"/>
  <c r="N3635" i="1" s="1"/>
  <c r="J3636" i="1"/>
  <c r="K3636" i="1" s="1"/>
  <c r="M3636" i="1"/>
  <c r="N3636" i="1" s="1"/>
  <c r="J3637" i="1"/>
  <c r="K3637" i="1" s="1"/>
  <c r="M3637" i="1"/>
  <c r="N3637" i="1" s="1"/>
  <c r="J3638" i="1"/>
  <c r="K3638" i="1" s="1"/>
  <c r="M3638" i="1"/>
  <c r="N3638" i="1" s="1"/>
  <c r="J3639" i="1"/>
  <c r="K3639" i="1" s="1"/>
  <c r="M3639" i="1"/>
  <c r="N3639" i="1" s="1"/>
  <c r="J3640" i="1"/>
  <c r="K3640" i="1" s="1"/>
  <c r="M3640" i="1"/>
  <c r="N3640" i="1" s="1"/>
  <c r="J3641" i="1"/>
  <c r="K3641" i="1" s="1"/>
  <c r="M3641" i="1"/>
  <c r="N3641" i="1" s="1"/>
  <c r="J3642" i="1"/>
  <c r="K3642" i="1" s="1"/>
  <c r="M3642" i="1"/>
  <c r="N3642" i="1" s="1"/>
  <c r="J3643" i="1"/>
  <c r="K3643" i="1" s="1"/>
  <c r="M3643" i="1"/>
  <c r="N3643" i="1" s="1"/>
  <c r="J3644" i="1"/>
  <c r="K3644" i="1" s="1"/>
  <c r="M3644" i="1"/>
  <c r="N3644" i="1" s="1"/>
  <c r="J3645" i="1"/>
  <c r="K3645" i="1" s="1"/>
  <c r="M3645" i="1"/>
  <c r="N3645" i="1" s="1"/>
  <c r="J3646" i="1"/>
  <c r="K3646" i="1" s="1"/>
  <c r="M3646" i="1"/>
  <c r="N3646" i="1" s="1"/>
  <c r="J3647" i="1"/>
  <c r="K3647" i="1" s="1"/>
  <c r="M3647" i="1"/>
  <c r="N3647" i="1" s="1"/>
  <c r="J3648" i="1"/>
  <c r="K3648" i="1" s="1"/>
  <c r="M3648" i="1"/>
  <c r="N3648" i="1" s="1"/>
  <c r="J3649" i="1"/>
  <c r="K3649" i="1" s="1"/>
  <c r="M3649" i="1"/>
  <c r="N3649" i="1" s="1"/>
  <c r="J3650" i="1"/>
  <c r="K3650" i="1" s="1"/>
  <c r="M3650" i="1"/>
  <c r="N3650" i="1" s="1"/>
  <c r="J3651" i="1"/>
  <c r="K3651" i="1" s="1"/>
  <c r="M3651" i="1"/>
  <c r="N3651" i="1" s="1"/>
  <c r="J3652" i="1"/>
  <c r="K3652" i="1" s="1"/>
  <c r="M3652" i="1"/>
  <c r="N3652" i="1" s="1"/>
  <c r="J3653" i="1"/>
  <c r="K3653" i="1" s="1"/>
  <c r="M3653" i="1"/>
  <c r="N3653" i="1" s="1"/>
  <c r="J3654" i="1"/>
  <c r="K3654" i="1" s="1"/>
  <c r="M3654" i="1"/>
  <c r="N3654" i="1" s="1"/>
  <c r="J3655" i="1"/>
  <c r="K3655" i="1" s="1"/>
  <c r="M3655" i="1"/>
  <c r="N3655" i="1" s="1"/>
  <c r="J3656" i="1"/>
  <c r="K3656" i="1" s="1"/>
  <c r="M3656" i="1"/>
  <c r="N3656" i="1" s="1"/>
  <c r="J3657" i="1"/>
  <c r="K3657" i="1" s="1"/>
  <c r="M3657" i="1"/>
  <c r="N3657" i="1" s="1"/>
  <c r="J3658" i="1"/>
  <c r="K3658" i="1" s="1"/>
  <c r="M3658" i="1"/>
  <c r="N3658" i="1" s="1"/>
  <c r="J3659" i="1"/>
  <c r="K3659" i="1" s="1"/>
  <c r="M3659" i="1"/>
  <c r="N3659" i="1" s="1"/>
  <c r="J3660" i="1"/>
  <c r="K3660" i="1" s="1"/>
  <c r="M3660" i="1"/>
  <c r="N3660" i="1" s="1"/>
  <c r="J3661" i="1"/>
  <c r="K3661" i="1" s="1"/>
  <c r="M3661" i="1"/>
  <c r="N3661" i="1" s="1"/>
  <c r="J3662" i="1"/>
  <c r="K3662" i="1" s="1"/>
  <c r="M3662" i="1"/>
  <c r="N3662" i="1" s="1"/>
  <c r="J3663" i="1"/>
  <c r="K3663" i="1" s="1"/>
  <c r="M3663" i="1"/>
  <c r="N3663" i="1" s="1"/>
  <c r="J3664" i="1"/>
  <c r="K3664" i="1" s="1"/>
  <c r="M3664" i="1"/>
  <c r="N3664" i="1" s="1"/>
  <c r="J3665" i="1"/>
  <c r="K3665" i="1" s="1"/>
  <c r="M3665" i="1"/>
  <c r="N3665" i="1" s="1"/>
  <c r="J3666" i="1"/>
  <c r="K3666" i="1" s="1"/>
  <c r="M3666" i="1"/>
  <c r="N3666" i="1" s="1"/>
  <c r="J3667" i="1"/>
  <c r="K3667" i="1" s="1"/>
  <c r="M3667" i="1"/>
  <c r="N3667" i="1" s="1"/>
  <c r="J3668" i="1"/>
  <c r="K3668" i="1" s="1"/>
  <c r="M3668" i="1"/>
  <c r="N3668" i="1" s="1"/>
  <c r="J3669" i="1"/>
  <c r="K3669" i="1" s="1"/>
  <c r="M3669" i="1"/>
  <c r="N3669" i="1" s="1"/>
  <c r="J3670" i="1"/>
  <c r="K3670" i="1" s="1"/>
  <c r="M3670" i="1"/>
  <c r="N3670" i="1" s="1"/>
  <c r="J3671" i="1"/>
  <c r="K3671" i="1" s="1"/>
  <c r="M3671" i="1"/>
  <c r="N3671" i="1" s="1"/>
  <c r="J3672" i="1"/>
  <c r="K3672" i="1" s="1"/>
  <c r="M3672" i="1"/>
  <c r="N3672" i="1" s="1"/>
  <c r="J3673" i="1"/>
  <c r="K3673" i="1" s="1"/>
  <c r="M3673" i="1"/>
  <c r="N3673" i="1" s="1"/>
  <c r="J3674" i="1"/>
  <c r="K3674" i="1" s="1"/>
  <c r="M3674" i="1"/>
  <c r="N3674" i="1" s="1"/>
  <c r="J3675" i="1"/>
  <c r="K3675" i="1" s="1"/>
  <c r="M3675" i="1"/>
  <c r="N3675" i="1" s="1"/>
  <c r="J3676" i="1"/>
  <c r="K3676" i="1" s="1"/>
  <c r="M3676" i="1"/>
  <c r="N3676" i="1" s="1"/>
  <c r="J3677" i="1"/>
  <c r="K3677" i="1" s="1"/>
  <c r="M3677" i="1"/>
  <c r="N3677" i="1" s="1"/>
  <c r="J3678" i="1"/>
  <c r="K3678" i="1" s="1"/>
  <c r="M3678" i="1"/>
  <c r="N3678" i="1" s="1"/>
  <c r="J3679" i="1"/>
  <c r="K3679" i="1" s="1"/>
  <c r="M3679" i="1"/>
  <c r="N3679" i="1" s="1"/>
  <c r="J3680" i="1"/>
  <c r="K3680" i="1" s="1"/>
  <c r="M3680" i="1"/>
  <c r="N3680" i="1" s="1"/>
  <c r="J3681" i="1"/>
  <c r="K3681" i="1" s="1"/>
  <c r="M3681" i="1"/>
  <c r="N3681" i="1" s="1"/>
  <c r="J3682" i="1"/>
  <c r="K3682" i="1" s="1"/>
  <c r="M3682" i="1"/>
  <c r="N3682" i="1" s="1"/>
  <c r="J3683" i="1"/>
  <c r="K3683" i="1" s="1"/>
  <c r="M3683" i="1"/>
  <c r="N3683" i="1" s="1"/>
  <c r="J3684" i="1"/>
  <c r="K3684" i="1" s="1"/>
  <c r="M3684" i="1"/>
  <c r="N3684" i="1" s="1"/>
  <c r="J3685" i="1"/>
  <c r="K3685" i="1" s="1"/>
  <c r="M3685" i="1"/>
  <c r="N3685" i="1" s="1"/>
  <c r="J3686" i="1"/>
  <c r="K3686" i="1" s="1"/>
  <c r="M3686" i="1"/>
  <c r="N3686" i="1" s="1"/>
  <c r="J3687" i="1"/>
  <c r="K3687" i="1" s="1"/>
  <c r="M3687" i="1"/>
  <c r="N3687" i="1" s="1"/>
  <c r="J3688" i="1"/>
  <c r="K3688" i="1" s="1"/>
  <c r="M3688" i="1"/>
  <c r="N3688" i="1" s="1"/>
  <c r="J3689" i="1"/>
  <c r="K3689" i="1" s="1"/>
  <c r="M3689" i="1"/>
  <c r="N3689" i="1" s="1"/>
  <c r="J3690" i="1"/>
  <c r="K3690" i="1" s="1"/>
  <c r="M3690" i="1"/>
  <c r="N3690" i="1" s="1"/>
  <c r="J3691" i="1"/>
  <c r="K3691" i="1" s="1"/>
  <c r="M3691" i="1"/>
  <c r="N3691" i="1" s="1"/>
  <c r="J3692" i="1"/>
  <c r="K3692" i="1" s="1"/>
  <c r="M3692" i="1"/>
  <c r="N3692" i="1" s="1"/>
  <c r="J3693" i="1"/>
  <c r="K3693" i="1" s="1"/>
  <c r="M3693" i="1"/>
  <c r="N3693" i="1" s="1"/>
  <c r="J3694" i="1"/>
  <c r="K3694" i="1" s="1"/>
  <c r="M3694" i="1"/>
  <c r="N3694" i="1" s="1"/>
  <c r="J3695" i="1"/>
  <c r="K3695" i="1" s="1"/>
  <c r="M3695" i="1"/>
  <c r="N3695" i="1" s="1"/>
  <c r="J3696" i="1"/>
  <c r="K3696" i="1" s="1"/>
  <c r="M3696" i="1"/>
  <c r="N3696" i="1" s="1"/>
  <c r="J3697" i="1"/>
  <c r="K3697" i="1" s="1"/>
  <c r="M3697" i="1"/>
  <c r="N3697" i="1" s="1"/>
  <c r="J3698" i="1"/>
  <c r="K3698" i="1" s="1"/>
  <c r="M3698" i="1"/>
  <c r="N3698" i="1" s="1"/>
  <c r="J3699" i="1"/>
  <c r="K3699" i="1" s="1"/>
  <c r="M3699" i="1"/>
  <c r="N3699" i="1" s="1"/>
  <c r="J3700" i="1"/>
  <c r="K3700" i="1" s="1"/>
  <c r="M3700" i="1"/>
  <c r="N3700" i="1" s="1"/>
  <c r="J3701" i="1"/>
  <c r="K3701" i="1" s="1"/>
  <c r="M3701" i="1"/>
  <c r="N3701" i="1" s="1"/>
  <c r="J3702" i="1"/>
  <c r="K3702" i="1" s="1"/>
  <c r="M3702" i="1"/>
  <c r="N3702" i="1" s="1"/>
  <c r="J3703" i="1"/>
  <c r="K3703" i="1" s="1"/>
  <c r="M3703" i="1"/>
  <c r="N3703" i="1" s="1"/>
  <c r="J3704" i="1"/>
  <c r="K3704" i="1" s="1"/>
  <c r="M3704" i="1"/>
  <c r="N3704" i="1" s="1"/>
  <c r="J3705" i="1"/>
  <c r="K3705" i="1" s="1"/>
  <c r="M3705" i="1"/>
  <c r="N3705" i="1" s="1"/>
  <c r="J3706" i="1"/>
  <c r="K3706" i="1" s="1"/>
  <c r="M3706" i="1"/>
  <c r="N3706" i="1" s="1"/>
  <c r="J3707" i="1"/>
  <c r="K3707" i="1" s="1"/>
  <c r="M3707" i="1"/>
  <c r="N3707" i="1" s="1"/>
  <c r="J3708" i="1"/>
  <c r="K3708" i="1" s="1"/>
  <c r="M3708" i="1"/>
  <c r="N3708" i="1" s="1"/>
  <c r="J3709" i="1"/>
  <c r="K3709" i="1" s="1"/>
  <c r="M3709" i="1"/>
  <c r="N3709" i="1" s="1"/>
  <c r="J3710" i="1"/>
  <c r="K3710" i="1" s="1"/>
  <c r="M3710" i="1"/>
  <c r="N3710" i="1" s="1"/>
  <c r="J3711" i="1"/>
  <c r="K3711" i="1" s="1"/>
  <c r="M3711" i="1"/>
  <c r="N3711" i="1" s="1"/>
  <c r="J3712" i="1"/>
  <c r="K3712" i="1" s="1"/>
  <c r="M3712" i="1"/>
  <c r="N3712" i="1" s="1"/>
  <c r="J3713" i="1"/>
  <c r="K3713" i="1" s="1"/>
  <c r="M3713" i="1"/>
  <c r="N3713" i="1" s="1"/>
  <c r="J3714" i="1"/>
  <c r="K3714" i="1" s="1"/>
  <c r="M3714" i="1"/>
  <c r="N3714" i="1" s="1"/>
  <c r="J3715" i="1"/>
  <c r="K3715" i="1" s="1"/>
  <c r="M3715" i="1"/>
  <c r="N3715" i="1" s="1"/>
  <c r="J3716" i="1"/>
  <c r="K3716" i="1" s="1"/>
  <c r="M3716" i="1"/>
  <c r="N3716" i="1" s="1"/>
  <c r="J3717" i="1"/>
  <c r="K3717" i="1" s="1"/>
  <c r="M3717" i="1"/>
  <c r="N3717" i="1" s="1"/>
  <c r="J3718" i="1"/>
  <c r="K3718" i="1" s="1"/>
  <c r="M3718" i="1"/>
  <c r="N3718" i="1" s="1"/>
  <c r="J3719" i="1"/>
  <c r="K3719" i="1" s="1"/>
  <c r="M3719" i="1"/>
  <c r="N3719" i="1" s="1"/>
  <c r="J3720" i="1"/>
  <c r="K3720" i="1" s="1"/>
  <c r="M3720" i="1"/>
  <c r="N3720" i="1" s="1"/>
  <c r="J3721" i="1"/>
  <c r="K3721" i="1" s="1"/>
  <c r="M3721" i="1"/>
  <c r="N3721" i="1" s="1"/>
  <c r="J3722" i="1"/>
  <c r="K3722" i="1" s="1"/>
  <c r="M3722" i="1"/>
  <c r="N3722" i="1" s="1"/>
  <c r="J3723" i="1"/>
  <c r="K3723" i="1" s="1"/>
  <c r="M3723" i="1"/>
  <c r="N3723" i="1" s="1"/>
  <c r="J3724" i="1"/>
  <c r="K3724" i="1" s="1"/>
  <c r="M3724" i="1"/>
  <c r="N3724" i="1" s="1"/>
  <c r="J3725" i="1"/>
  <c r="K3725" i="1" s="1"/>
  <c r="M3725" i="1"/>
  <c r="N3725" i="1" s="1"/>
  <c r="J3726" i="1"/>
  <c r="K3726" i="1" s="1"/>
  <c r="M3726" i="1"/>
  <c r="N3726" i="1" s="1"/>
  <c r="J3727" i="1"/>
  <c r="K3727" i="1" s="1"/>
  <c r="M3727" i="1"/>
  <c r="N3727" i="1" s="1"/>
  <c r="J3728" i="1"/>
  <c r="K3728" i="1" s="1"/>
  <c r="M3728" i="1"/>
  <c r="N3728" i="1" s="1"/>
  <c r="J3729" i="1"/>
  <c r="K3729" i="1" s="1"/>
  <c r="M3729" i="1"/>
  <c r="N3729" i="1" s="1"/>
  <c r="J3730" i="1"/>
  <c r="K3730" i="1" s="1"/>
  <c r="M3730" i="1"/>
  <c r="N3730" i="1" s="1"/>
  <c r="J3731" i="1"/>
  <c r="K3731" i="1" s="1"/>
  <c r="M3731" i="1"/>
  <c r="N3731" i="1" s="1"/>
  <c r="J3732" i="1"/>
  <c r="K3732" i="1" s="1"/>
  <c r="M3732" i="1"/>
  <c r="N3732" i="1" s="1"/>
  <c r="J3733" i="1"/>
  <c r="K3733" i="1" s="1"/>
  <c r="M3733" i="1"/>
  <c r="N3733" i="1" s="1"/>
  <c r="J3734" i="1"/>
  <c r="K3734" i="1" s="1"/>
  <c r="M3734" i="1"/>
  <c r="N3734" i="1" s="1"/>
  <c r="J3735" i="1"/>
  <c r="K3735" i="1" s="1"/>
  <c r="M3735" i="1"/>
  <c r="N3735" i="1" s="1"/>
  <c r="J3736" i="1"/>
  <c r="K3736" i="1" s="1"/>
  <c r="M3736" i="1"/>
  <c r="N3736" i="1" s="1"/>
  <c r="J3737" i="1"/>
  <c r="K3737" i="1" s="1"/>
  <c r="M3737" i="1"/>
  <c r="N3737" i="1" s="1"/>
  <c r="J3738" i="1"/>
  <c r="K3738" i="1" s="1"/>
  <c r="M3738" i="1"/>
  <c r="N3738" i="1" s="1"/>
  <c r="J3739" i="1"/>
  <c r="K3739" i="1" s="1"/>
  <c r="M3739" i="1"/>
  <c r="N3739" i="1" s="1"/>
  <c r="J3740" i="1"/>
  <c r="K3740" i="1" s="1"/>
  <c r="M3740" i="1"/>
  <c r="N3740" i="1" s="1"/>
  <c r="J3741" i="1"/>
  <c r="K3741" i="1" s="1"/>
  <c r="M3741" i="1"/>
  <c r="N3741" i="1" s="1"/>
  <c r="J3742" i="1"/>
  <c r="K3742" i="1" s="1"/>
  <c r="M3742" i="1"/>
  <c r="N3742" i="1" s="1"/>
  <c r="J3743" i="1"/>
  <c r="K3743" i="1" s="1"/>
  <c r="M3743" i="1"/>
  <c r="N3743" i="1" s="1"/>
  <c r="J3744" i="1"/>
  <c r="K3744" i="1" s="1"/>
  <c r="M3744" i="1"/>
  <c r="N3744" i="1" s="1"/>
  <c r="J3745" i="1"/>
  <c r="K3745" i="1" s="1"/>
  <c r="M3745" i="1"/>
  <c r="N3745" i="1" s="1"/>
  <c r="J3746" i="1"/>
  <c r="K3746" i="1" s="1"/>
  <c r="M3746" i="1"/>
  <c r="N3746" i="1" s="1"/>
  <c r="J3747" i="1"/>
  <c r="K3747" i="1" s="1"/>
  <c r="M3747" i="1"/>
  <c r="N3747" i="1" s="1"/>
  <c r="J3748" i="1"/>
  <c r="K3748" i="1" s="1"/>
  <c r="M3748" i="1"/>
  <c r="N3748" i="1" s="1"/>
  <c r="J3749" i="1"/>
  <c r="K3749" i="1" s="1"/>
  <c r="M3749" i="1"/>
  <c r="N3749" i="1" s="1"/>
  <c r="J3750" i="1"/>
  <c r="K3750" i="1" s="1"/>
  <c r="M3750" i="1"/>
  <c r="N3750" i="1" s="1"/>
  <c r="J3751" i="1"/>
  <c r="K3751" i="1" s="1"/>
  <c r="M3751" i="1"/>
  <c r="N3751" i="1" s="1"/>
  <c r="J3752" i="1"/>
  <c r="K3752" i="1" s="1"/>
  <c r="M3752" i="1"/>
  <c r="N3752" i="1" s="1"/>
  <c r="J3753" i="1"/>
  <c r="K3753" i="1" s="1"/>
  <c r="M3753" i="1"/>
  <c r="N3753" i="1" s="1"/>
  <c r="J3754" i="1"/>
  <c r="K3754" i="1" s="1"/>
  <c r="M3754" i="1"/>
  <c r="N3754" i="1" s="1"/>
  <c r="J3755" i="1"/>
  <c r="K3755" i="1" s="1"/>
  <c r="M3755" i="1"/>
  <c r="N3755" i="1" s="1"/>
  <c r="J3756" i="1"/>
  <c r="K3756" i="1" s="1"/>
  <c r="M3756" i="1"/>
  <c r="N3756" i="1" s="1"/>
  <c r="J3757" i="1"/>
  <c r="K3757" i="1" s="1"/>
  <c r="M3757" i="1"/>
  <c r="N3757" i="1" s="1"/>
  <c r="J3758" i="1"/>
  <c r="K3758" i="1" s="1"/>
  <c r="M3758" i="1"/>
  <c r="N3758" i="1" s="1"/>
  <c r="J3759" i="1"/>
  <c r="K3759" i="1" s="1"/>
  <c r="M3759" i="1"/>
  <c r="N3759" i="1" s="1"/>
  <c r="J3760" i="1"/>
  <c r="K3760" i="1" s="1"/>
  <c r="M3760" i="1"/>
  <c r="N3760" i="1" s="1"/>
  <c r="J3761" i="1"/>
  <c r="K3761" i="1" s="1"/>
  <c r="M3761" i="1"/>
  <c r="N3761" i="1" s="1"/>
  <c r="J3762" i="1"/>
  <c r="K3762" i="1" s="1"/>
  <c r="M3762" i="1"/>
  <c r="N3762" i="1" s="1"/>
  <c r="J3763" i="1"/>
  <c r="K3763" i="1" s="1"/>
  <c r="M3763" i="1"/>
  <c r="N3763" i="1" s="1"/>
  <c r="J3764" i="1"/>
  <c r="K3764" i="1" s="1"/>
  <c r="M3764" i="1"/>
  <c r="N3764" i="1" s="1"/>
  <c r="J3765" i="1"/>
  <c r="K3765" i="1" s="1"/>
  <c r="M3765" i="1"/>
  <c r="N3765" i="1" s="1"/>
  <c r="J3766" i="1"/>
  <c r="K3766" i="1" s="1"/>
  <c r="M3766" i="1"/>
  <c r="N3766" i="1" s="1"/>
  <c r="J3767" i="1"/>
  <c r="K3767" i="1" s="1"/>
  <c r="M3767" i="1"/>
  <c r="N3767" i="1" s="1"/>
  <c r="J3768" i="1"/>
  <c r="K3768" i="1" s="1"/>
  <c r="M3768" i="1"/>
  <c r="N3768" i="1" s="1"/>
  <c r="J3769" i="1"/>
  <c r="K3769" i="1" s="1"/>
  <c r="M3769" i="1"/>
  <c r="N3769" i="1" s="1"/>
  <c r="J3770" i="1"/>
  <c r="K3770" i="1" s="1"/>
  <c r="M3770" i="1"/>
  <c r="N3770" i="1" s="1"/>
  <c r="J3771" i="1"/>
  <c r="K3771" i="1" s="1"/>
  <c r="M3771" i="1"/>
  <c r="N3771" i="1" s="1"/>
  <c r="J3772" i="1"/>
  <c r="K3772" i="1" s="1"/>
  <c r="M3772" i="1"/>
  <c r="N3772" i="1" s="1"/>
  <c r="J3773" i="1"/>
  <c r="K3773" i="1" s="1"/>
  <c r="M3773" i="1"/>
  <c r="N3773" i="1" s="1"/>
  <c r="J3774" i="1"/>
  <c r="K3774" i="1" s="1"/>
  <c r="M3774" i="1"/>
  <c r="N3774" i="1" s="1"/>
  <c r="J3775" i="1"/>
  <c r="K3775" i="1" s="1"/>
  <c r="M3775" i="1"/>
  <c r="N3775" i="1" s="1"/>
  <c r="J3776" i="1"/>
  <c r="K3776" i="1" s="1"/>
  <c r="M3776" i="1"/>
  <c r="N3776" i="1" s="1"/>
  <c r="J3777" i="1"/>
  <c r="K3777" i="1" s="1"/>
  <c r="M3777" i="1"/>
  <c r="N3777" i="1" s="1"/>
  <c r="J3778" i="1"/>
  <c r="K3778" i="1" s="1"/>
  <c r="M3778" i="1"/>
  <c r="N3778" i="1" s="1"/>
  <c r="J3779" i="1"/>
  <c r="K3779" i="1" s="1"/>
  <c r="M3779" i="1"/>
  <c r="N3779" i="1" s="1"/>
  <c r="J3780" i="1"/>
  <c r="K3780" i="1" s="1"/>
  <c r="M3780" i="1"/>
  <c r="N3780" i="1" s="1"/>
  <c r="J3781" i="1"/>
  <c r="K3781" i="1" s="1"/>
  <c r="M3781" i="1"/>
  <c r="N3781" i="1" s="1"/>
  <c r="J3782" i="1"/>
  <c r="K3782" i="1" s="1"/>
  <c r="M3782" i="1"/>
  <c r="N3782" i="1" s="1"/>
  <c r="J3783" i="1"/>
  <c r="K3783" i="1" s="1"/>
  <c r="M3783" i="1"/>
  <c r="N3783" i="1" s="1"/>
  <c r="J3784" i="1"/>
  <c r="K3784" i="1" s="1"/>
  <c r="M3784" i="1"/>
  <c r="N3784" i="1" s="1"/>
  <c r="J3785" i="1"/>
  <c r="K3785" i="1" s="1"/>
  <c r="M3785" i="1"/>
  <c r="N3785" i="1" s="1"/>
  <c r="J3786" i="1"/>
  <c r="K3786" i="1" s="1"/>
  <c r="M3786" i="1"/>
  <c r="N3786" i="1" s="1"/>
  <c r="J3787" i="1"/>
  <c r="K3787" i="1" s="1"/>
  <c r="M3787" i="1"/>
  <c r="N3787" i="1" s="1"/>
  <c r="J3788" i="1"/>
  <c r="K3788" i="1" s="1"/>
  <c r="M3788" i="1"/>
  <c r="N3788" i="1" s="1"/>
  <c r="J3789" i="1"/>
  <c r="K3789" i="1" s="1"/>
  <c r="M3789" i="1"/>
  <c r="N3789" i="1" s="1"/>
  <c r="J3790" i="1"/>
  <c r="K3790" i="1" s="1"/>
  <c r="M3790" i="1"/>
  <c r="N3790" i="1" s="1"/>
  <c r="J3791" i="1"/>
  <c r="K3791" i="1" s="1"/>
  <c r="M3791" i="1"/>
  <c r="N3791" i="1" s="1"/>
  <c r="J3792" i="1"/>
  <c r="K3792" i="1" s="1"/>
  <c r="M3792" i="1"/>
  <c r="N3792" i="1" s="1"/>
  <c r="J3793" i="1"/>
  <c r="K3793" i="1" s="1"/>
  <c r="M3793" i="1"/>
  <c r="N3793" i="1" s="1"/>
  <c r="J3794" i="1"/>
  <c r="K3794" i="1" s="1"/>
  <c r="M3794" i="1"/>
  <c r="N3794" i="1" s="1"/>
  <c r="J3795" i="1"/>
  <c r="K3795" i="1" s="1"/>
  <c r="M3795" i="1"/>
  <c r="N3795" i="1" s="1"/>
  <c r="J3796" i="1"/>
  <c r="K3796" i="1" s="1"/>
  <c r="M3796" i="1"/>
  <c r="N3796" i="1" s="1"/>
  <c r="J3797" i="1"/>
  <c r="K3797" i="1" s="1"/>
  <c r="M3797" i="1"/>
  <c r="N3797" i="1" s="1"/>
  <c r="J3798" i="1"/>
  <c r="K3798" i="1" s="1"/>
  <c r="M3798" i="1"/>
  <c r="N3798" i="1" s="1"/>
  <c r="J3799" i="1"/>
  <c r="K3799" i="1" s="1"/>
  <c r="M3799" i="1"/>
  <c r="N3799" i="1" s="1"/>
  <c r="J3800" i="1"/>
  <c r="K3800" i="1" s="1"/>
  <c r="M3800" i="1"/>
  <c r="N3800" i="1" s="1"/>
  <c r="J3801" i="1"/>
  <c r="K3801" i="1" s="1"/>
  <c r="M3801" i="1"/>
  <c r="N3801" i="1" s="1"/>
  <c r="J3802" i="1"/>
  <c r="K3802" i="1" s="1"/>
  <c r="M3802" i="1"/>
  <c r="N3802" i="1" s="1"/>
  <c r="J3803" i="1"/>
  <c r="K3803" i="1" s="1"/>
  <c r="M3803" i="1"/>
  <c r="N3803" i="1" s="1"/>
  <c r="J3804" i="1"/>
  <c r="K3804" i="1" s="1"/>
  <c r="M3804" i="1"/>
  <c r="N3804" i="1" s="1"/>
  <c r="J3805" i="1"/>
  <c r="K3805" i="1" s="1"/>
  <c r="M3805" i="1"/>
  <c r="N3805" i="1" s="1"/>
  <c r="J3806" i="1"/>
  <c r="K3806" i="1" s="1"/>
  <c r="M3806" i="1"/>
  <c r="N3806" i="1" s="1"/>
  <c r="J3807" i="1"/>
  <c r="K3807" i="1" s="1"/>
  <c r="M3807" i="1"/>
  <c r="N3807" i="1" s="1"/>
  <c r="J3808" i="1"/>
  <c r="K3808" i="1" s="1"/>
  <c r="M3808" i="1"/>
  <c r="N3808" i="1" s="1"/>
  <c r="J3809" i="1"/>
  <c r="K3809" i="1" s="1"/>
  <c r="M3809" i="1"/>
  <c r="N3809" i="1" s="1"/>
  <c r="J3810" i="1"/>
  <c r="K3810" i="1" s="1"/>
  <c r="M3810" i="1"/>
  <c r="N3810" i="1" s="1"/>
  <c r="J3811" i="1"/>
  <c r="K3811" i="1" s="1"/>
  <c r="M3811" i="1"/>
  <c r="N3811" i="1" s="1"/>
  <c r="J3812" i="1"/>
  <c r="K3812" i="1" s="1"/>
  <c r="M3812" i="1"/>
  <c r="N3812" i="1" s="1"/>
  <c r="J3813" i="1"/>
  <c r="K3813" i="1" s="1"/>
  <c r="M3813" i="1"/>
  <c r="N3813" i="1" s="1"/>
  <c r="J3814" i="1"/>
  <c r="K3814" i="1" s="1"/>
  <c r="M3814" i="1"/>
  <c r="N3814" i="1" s="1"/>
  <c r="J3815" i="1"/>
  <c r="K3815" i="1" s="1"/>
  <c r="M3815" i="1"/>
  <c r="N3815" i="1" s="1"/>
  <c r="J3816" i="1"/>
  <c r="K3816" i="1" s="1"/>
  <c r="M3816" i="1"/>
  <c r="N3816" i="1" s="1"/>
  <c r="J3817" i="1"/>
  <c r="K3817" i="1" s="1"/>
  <c r="M3817" i="1"/>
  <c r="N3817" i="1" s="1"/>
  <c r="J3818" i="1"/>
  <c r="K3818" i="1" s="1"/>
  <c r="M3818" i="1"/>
  <c r="N3818" i="1" s="1"/>
  <c r="J3819" i="1"/>
  <c r="K3819" i="1" s="1"/>
  <c r="M3819" i="1"/>
  <c r="N3819" i="1" s="1"/>
  <c r="J3820" i="1"/>
  <c r="K3820" i="1" s="1"/>
  <c r="M3820" i="1"/>
  <c r="N3820" i="1" s="1"/>
  <c r="J3821" i="1"/>
  <c r="K3821" i="1" s="1"/>
  <c r="M3821" i="1"/>
  <c r="N3821" i="1" s="1"/>
  <c r="J3822" i="1"/>
  <c r="K3822" i="1" s="1"/>
  <c r="M3822" i="1"/>
  <c r="N3822" i="1" s="1"/>
  <c r="J3823" i="1"/>
  <c r="K3823" i="1" s="1"/>
  <c r="M3823" i="1"/>
  <c r="N3823" i="1" s="1"/>
  <c r="J3824" i="1"/>
  <c r="K3824" i="1" s="1"/>
  <c r="M3824" i="1"/>
  <c r="N3824" i="1" s="1"/>
  <c r="J3825" i="1"/>
  <c r="K3825" i="1" s="1"/>
  <c r="M3825" i="1"/>
  <c r="N3825" i="1" s="1"/>
  <c r="J3826" i="1"/>
  <c r="K3826" i="1" s="1"/>
  <c r="M3826" i="1"/>
  <c r="N3826" i="1" s="1"/>
  <c r="J3827" i="1"/>
  <c r="K3827" i="1" s="1"/>
  <c r="M3827" i="1"/>
  <c r="N3827" i="1" s="1"/>
  <c r="J3828" i="1"/>
  <c r="K3828" i="1" s="1"/>
  <c r="M3828" i="1"/>
  <c r="N3828" i="1" s="1"/>
  <c r="J3829" i="1"/>
  <c r="K3829" i="1" s="1"/>
  <c r="M3829" i="1"/>
  <c r="N3829" i="1" s="1"/>
  <c r="J3830" i="1"/>
  <c r="K3830" i="1" s="1"/>
  <c r="M3830" i="1"/>
  <c r="N3830" i="1" s="1"/>
  <c r="J3831" i="1"/>
  <c r="K3831" i="1" s="1"/>
  <c r="M3831" i="1"/>
  <c r="N3831" i="1" s="1"/>
  <c r="J3832" i="1"/>
  <c r="K3832" i="1" s="1"/>
  <c r="M3832" i="1"/>
  <c r="N3832" i="1" s="1"/>
  <c r="J3833" i="1"/>
  <c r="K3833" i="1" s="1"/>
  <c r="M3833" i="1"/>
  <c r="N3833" i="1" s="1"/>
  <c r="J3834" i="1"/>
  <c r="K3834" i="1" s="1"/>
  <c r="M3834" i="1"/>
  <c r="N3834" i="1" s="1"/>
  <c r="J3835" i="1"/>
  <c r="K3835" i="1" s="1"/>
  <c r="M3835" i="1"/>
  <c r="N3835" i="1" s="1"/>
  <c r="J3836" i="1"/>
  <c r="K3836" i="1" s="1"/>
  <c r="M3836" i="1"/>
  <c r="N3836" i="1" s="1"/>
  <c r="J3837" i="1"/>
  <c r="K3837" i="1" s="1"/>
  <c r="M3837" i="1"/>
  <c r="N3837" i="1" s="1"/>
  <c r="J3838" i="1"/>
  <c r="K3838" i="1" s="1"/>
  <c r="M3838" i="1"/>
  <c r="N3838" i="1" s="1"/>
  <c r="J3839" i="1"/>
  <c r="K3839" i="1" s="1"/>
  <c r="M3839" i="1"/>
  <c r="N3839" i="1" s="1"/>
  <c r="J3840" i="1"/>
  <c r="K3840" i="1" s="1"/>
  <c r="M3840" i="1"/>
  <c r="N3840" i="1" s="1"/>
  <c r="J3841" i="1"/>
  <c r="K3841" i="1" s="1"/>
  <c r="M3841" i="1"/>
  <c r="N3841" i="1" s="1"/>
  <c r="J3842" i="1"/>
  <c r="K3842" i="1" s="1"/>
  <c r="M3842" i="1"/>
  <c r="N3842" i="1" s="1"/>
  <c r="J3843" i="1"/>
  <c r="K3843" i="1" s="1"/>
  <c r="M3843" i="1"/>
  <c r="N3843" i="1" s="1"/>
  <c r="J3844" i="1"/>
  <c r="K3844" i="1" s="1"/>
  <c r="M3844" i="1"/>
  <c r="N3844" i="1" s="1"/>
  <c r="J3845" i="1"/>
  <c r="K3845" i="1" s="1"/>
  <c r="M3845" i="1"/>
  <c r="N3845" i="1" s="1"/>
  <c r="J3846" i="1"/>
  <c r="K3846" i="1" s="1"/>
  <c r="M3846" i="1"/>
  <c r="N3846" i="1" s="1"/>
  <c r="J3847" i="1"/>
  <c r="K3847" i="1" s="1"/>
  <c r="M3847" i="1"/>
  <c r="N3847" i="1" s="1"/>
  <c r="J3848" i="1"/>
  <c r="K3848" i="1" s="1"/>
  <c r="M3848" i="1"/>
  <c r="N3848" i="1" s="1"/>
  <c r="J3849" i="1"/>
  <c r="K3849" i="1" s="1"/>
  <c r="M3849" i="1"/>
  <c r="N3849" i="1" s="1"/>
  <c r="J3850" i="1"/>
  <c r="K3850" i="1" s="1"/>
  <c r="M3850" i="1"/>
  <c r="N3850" i="1" s="1"/>
  <c r="J3851" i="1"/>
  <c r="K3851" i="1" s="1"/>
  <c r="M3851" i="1"/>
  <c r="N3851" i="1" s="1"/>
  <c r="J3852" i="1"/>
  <c r="K3852" i="1" s="1"/>
  <c r="M3852" i="1"/>
  <c r="N3852" i="1" s="1"/>
  <c r="J3853" i="1"/>
  <c r="K3853" i="1" s="1"/>
  <c r="M3853" i="1"/>
  <c r="N3853" i="1" s="1"/>
  <c r="J3854" i="1"/>
  <c r="K3854" i="1" s="1"/>
  <c r="M3854" i="1"/>
  <c r="N3854" i="1" s="1"/>
  <c r="J3855" i="1"/>
  <c r="K3855" i="1" s="1"/>
  <c r="M3855" i="1"/>
  <c r="N3855" i="1" s="1"/>
  <c r="J3856" i="1"/>
  <c r="K3856" i="1" s="1"/>
  <c r="M3856" i="1"/>
  <c r="N3856" i="1" s="1"/>
  <c r="J3857" i="1"/>
  <c r="K3857" i="1" s="1"/>
  <c r="M3857" i="1"/>
  <c r="N3857" i="1" s="1"/>
  <c r="J3858" i="1"/>
  <c r="K3858" i="1" s="1"/>
  <c r="M3858" i="1"/>
  <c r="N3858" i="1" s="1"/>
  <c r="J3859" i="1"/>
  <c r="K3859" i="1" s="1"/>
  <c r="M3859" i="1"/>
  <c r="N3859" i="1" s="1"/>
  <c r="J3860" i="1"/>
  <c r="K3860" i="1" s="1"/>
  <c r="M3860" i="1"/>
  <c r="N3860" i="1" s="1"/>
  <c r="J3861" i="1"/>
  <c r="K3861" i="1" s="1"/>
  <c r="M3861" i="1"/>
  <c r="N3861" i="1" s="1"/>
  <c r="J3862" i="1"/>
  <c r="K3862" i="1" s="1"/>
  <c r="M3862" i="1"/>
  <c r="N3862" i="1" s="1"/>
  <c r="J3863" i="1"/>
  <c r="K3863" i="1" s="1"/>
  <c r="M3863" i="1"/>
  <c r="N3863" i="1" s="1"/>
  <c r="J3864" i="1"/>
  <c r="K3864" i="1" s="1"/>
  <c r="M3864" i="1"/>
  <c r="N3864" i="1" s="1"/>
  <c r="J3865" i="1"/>
  <c r="K3865" i="1" s="1"/>
  <c r="M3865" i="1"/>
  <c r="N3865" i="1" s="1"/>
  <c r="J3866" i="1"/>
  <c r="K3866" i="1" s="1"/>
  <c r="M3866" i="1"/>
  <c r="N3866" i="1" s="1"/>
  <c r="J3867" i="1"/>
  <c r="K3867" i="1" s="1"/>
  <c r="M3867" i="1"/>
  <c r="N3867" i="1" s="1"/>
  <c r="J3868" i="1"/>
  <c r="K3868" i="1" s="1"/>
  <c r="M3868" i="1"/>
  <c r="N3868" i="1" s="1"/>
  <c r="J3869" i="1"/>
  <c r="K3869" i="1" s="1"/>
  <c r="M3869" i="1"/>
  <c r="N3869" i="1" s="1"/>
  <c r="J3870" i="1"/>
  <c r="K3870" i="1" s="1"/>
  <c r="M3870" i="1"/>
  <c r="N3870" i="1" s="1"/>
  <c r="J3871" i="1"/>
  <c r="K3871" i="1" s="1"/>
  <c r="M3871" i="1"/>
  <c r="N3871" i="1" s="1"/>
  <c r="J3872" i="1"/>
  <c r="K3872" i="1" s="1"/>
  <c r="M3872" i="1"/>
  <c r="N3872" i="1" s="1"/>
  <c r="J3873" i="1"/>
  <c r="K3873" i="1" s="1"/>
  <c r="M3873" i="1"/>
  <c r="N3873" i="1" s="1"/>
  <c r="J3874" i="1"/>
  <c r="K3874" i="1" s="1"/>
  <c r="M3874" i="1"/>
  <c r="N3874" i="1" s="1"/>
  <c r="J3875" i="1"/>
  <c r="K3875" i="1" s="1"/>
  <c r="M3875" i="1"/>
  <c r="N3875" i="1" s="1"/>
  <c r="J3876" i="1"/>
  <c r="K3876" i="1" s="1"/>
  <c r="M3876" i="1"/>
  <c r="N3876" i="1" s="1"/>
  <c r="J3877" i="1"/>
  <c r="K3877" i="1" s="1"/>
  <c r="M3877" i="1"/>
  <c r="N3877" i="1" s="1"/>
  <c r="J3878" i="1"/>
  <c r="K3878" i="1" s="1"/>
  <c r="M3878" i="1"/>
  <c r="N3878" i="1" s="1"/>
  <c r="J3879" i="1"/>
  <c r="K3879" i="1" s="1"/>
  <c r="M3879" i="1"/>
  <c r="N3879" i="1" s="1"/>
  <c r="J3880" i="1"/>
  <c r="K3880" i="1" s="1"/>
  <c r="M3880" i="1"/>
  <c r="N3880" i="1" s="1"/>
  <c r="J3881" i="1"/>
  <c r="K3881" i="1" s="1"/>
  <c r="M3881" i="1"/>
  <c r="N3881" i="1" s="1"/>
  <c r="J3882" i="1"/>
  <c r="K3882" i="1" s="1"/>
  <c r="M3882" i="1"/>
  <c r="N3882" i="1" s="1"/>
  <c r="J3883" i="1"/>
  <c r="K3883" i="1" s="1"/>
  <c r="M3883" i="1"/>
  <c r="N3883" i="1" s="1"/>
  <c r="J3884" i="1"/>
  <c r="K3884" i="1" s="1"/>
  <c r="M3884" i="1"/>
  <c r="N3884" i="1" s="1"/>
  <c r="J3885" i="1"/>
  <c r="K3885" i="1" s="1"/>
  <c r="M3885" i="1"/>
  <c r="N3885" i="1" s="1"/>
  <c r="J3886" i="1"/>
  <c r="K3886" i="1" s="1"/>
  <c r="M3886" i="1"/>
  <c r="N3886" i="1" s="1"/>
  <c r="J3887" i="1"/>
  <c r="K3887" i="1" s="1"/>
  <c r="M3887" i="1"/>
  <c r="N3887" i="1" s="1"/>
  <c r="J3888" i="1"/>
  <c r="K3888" i="1" s="1"/>
  <c r="M3888" i="1"/>
  <c r="N3888" i="1" s="1"/>
  <c r="J3889" i="1"/>
  <c r="K3889" i="1" s="1"/>
  <c r="M3889" i="1"/>
  <c r="N3889" i="1" s="1"/>
  <c r="J3890" i="1"/>
  <c r="K3890" i="1" s="1"/>
  <c r="M3890" i="1"/>
  <c r="N3890" i="1" s="1"/>
  <c r="J3891" i="1"/>
  <c r="K3891" i="1" s="1"/>
  <c r="M3891" i="1"/>
  <c r="N3891" i="1" s="1"/>
  <c r="J3892" i="1"/>
  <c r="K3892" i="1" s="1"/>
  <c r="M3892" i="1"/>
  <c r="N3892" i="1" s="1"/>
  <c r="J3893" i="1"/>
  <c r="K3893" i="1" s="1"/>
  <c r="M3893" i="1"/>
  <c r="N3893" i="1" s="1"/>
  <c r="J3894" i="1"/>
  <c r="K3894" i="1" s="1"/>
  <c r="M3894" i="1"/>
  <c r="N3894" i="1" s="1"/>
  <c r="J3895" i="1"/>
  <c r="K3895" i="1" s="1"/>
  <c r="M3895" i="1"/>
  <c r="N3895" i="1" s="1"/>
  <c r="J3896" i="1"/>
  <c r="K3896" i="1" s="1"/>
  <c r="M3896" i="1"/>
  <c r="N3896" i="1" s="1"/>
  <c r="J3897" i="1"/>
  <c r="K3897" i="1" s="1"/>
  <c r="M3897" i="1"/>
  <c r="N3897" i="1" s="1"/>
  <c r="J3898" i="1"/>
  <c r="K3898" i="1" s="1"/>
  <c r="M3898" i="1"/>
  <c r="N3898" i="1" s="1"/>
  <c r="J3899" i="1"/>
  <c r="K3899" i="1" s="1"/>
  <c r="M3899" i="1"/>
  <c r="N3899" i="1" s="1"/>
  <c r="J3900" i="1"/>
  <c r="K3900" i="1" s="1"/>
  <c r="M3900" i="1"/>
  <c r="N3900" i="1" s="1"/>
  <c r="J3901" i="1"/>
  <c r="K3901" i="1" s="1"/>
  <c r="M3901" i="1"/>
  <c r="N3901" i="1" s="1"/>
  <c r="J3902" i="1"/>
  <c r="K3902" i="1" s="1"/>
  <c r="M3902" i="1"/>
  <c r="N3902" i="1" s="1"/>
  <c r="J3903" i="1"/>
  <c r="K3903" i="1" s="1"/>
  <c r="M3903" i="1"/>
  <c r="N3903" i="1" s="1"/>
  <c r="J3904" i="1"/>
  <c r="K3904" i="1" s="1"/>
  <c r="M3904" i="1"/>
  <c r="N3904" i="1" s="1"/>
  <c r="J3905" i="1"/>
  <c r="K3905" i="1" s="1"/>
  <c r="M3905" i="1"/>
  <c r="N3905" i="1" s="1"/>
  <c r="J3906" i="1"/>
  <c r="K3906" i="1" s="1"/>
  <c r="M3906" i="1"/>
  <c r="N3906" i="1" s="1"/>
  <c r="J3907" i="1"/>
  <c r="K3907" i="1" s="1"/>
  <c r="M3907" i="1"/>
  <c r="N3907" i="1" s="1"/>
  <c r="J3908" i="1"/>
  <c r="K3908" i="1" s="1"/>
  <c r="M3908" i="1"/>
  <c r="N3908" i="1" s="1"/>
  <c r="J3909" i="1"/>
  <c r="K3909" i="1" s="1"/>
  <c r="M3909" i="1"/>
  <c r="N3909" i="1" s="1"/>
  <c r="J3910" i="1"/>
  <c r="K3910" i="1" s="1"/>
  <c r="M3910" i="1"/>
  <c r="N3910" i="1" s="1"/>
  <c r="J3911" i="1"/>
  <c r="K3911" i="1" s="1"/>
  <c r="M3911" i="1"/>
  <c r="N3911" i="1" s="1"/>
  <c r="J3912" i="1"/>
  <c r="K3912" i="1" s="1"/>
  <c r="M3912" i="1"/>
  <c r="N3912" i="1" s="1"/>
  <c r="J3913" i="1"/>
  <c r="K3913" i="1" s="1"/>
  <c r="M3913" i="1"/>
  <c r="N3913" i="1" s="1"/>
  <c r="J3914" i="1"/>
  <c r="K3914" i="1" s="1"/>
  <c r="M3914" i="1"/>
  <c r="N3914" i="1" s="1"/>
  <c r="J3915" i="1"/>
  <c r="K3915" i="1" s="1"/>
  <c r="M3915" i="1"/>
  <c r="N3915" i="1" s="1"/>
  <c r="J3916" i="1"/>
  <c r="K3916" i="1" s="1"/>
  <c r="M3916" i="1"/>
  <c r="N3916" i="1" s="1"/>
  <c r="J3917" i="1"/>
  <c r="K3917" i="1" s="1"/>
  <c r="M3917" i="1"/>
  <c r="N3917" i="1" s="1"/>
  <c r="J3918" i="1"/>
  <c r="K3918" i="1" s="1"/>
  <c r="M3918" i="1"/>
  <c r="N3918" i="1" s="1"/>
  <c r="J3919" i="1"/>
  <c r="K3919" i="1" s="1"/>
  <c r="M3919" i="1"/>
  <c r="N3919" i="1" s="1"/>
  <c r="J3920" i="1"/>
  <c r="K3920" i="1" s="1"/>
  <c r="M3920" i="1"/>
  <c r="N3920" i="1" s="1"/>
  <c r="J3921" i="1"/>
  <c r="K3921" i="1" s="1"/>
  <c r="M3921" i="1"/>
  <c r="N3921" i="1" s="1"/>
  <c r="J3922" i="1"/>
  <c r="K3922" i="1" s="1"/>
  <c r="M3922" i="1"/>
  <c r="N3922" i="1" s="1"/>
  <c r="J3923" i="1"/>
  <c r="K3923" i="1" s="1"/>
  <c r="M3923" i="1"/>
  <c r="N3923" i="1" s="1"/>
  <c r="J3924" i="1"/>
  <c r="K3924" i="1" s="1"/>
  <c r="M3924" i="1"/>
  <c r="N3924" i="1" s="1"/>
  <c r="J3925" i="1"/>
  <c r="K3925" i="1" s="1"/>
  <c r="M3925" i="1"/>
  <c r="N3925" i="1" s="1"/>
  <c r="J3926" i="1"/>
  <c r="K3926" i="1" s="1"/>
  <c r="M3926" i="1"/>
  <c r="N3926" i="1" s="1"/>
  <c r="J3927" i="1"/>
  <c r="K3927" i="1" s="1"/>
  <c r="M3927" i="1"/>
  <c r="N3927" i="1" s="1"/>
  <c r="J3928" i="1"/>
  <c r="K3928" i="1" s="1"/>
  <c r="M3928" i="1"/>
  <c r="N3928" i="1" s="1"/>
  <c r="J3929" i="1"/>
  <c r="K3929" i="1" s="1"/>
  <c r="M3929" i="1"/>
  <c r="N3929" i="1" s="1"/>
  <c r="J3930" i="1"/>
  <c r="K3930" i="1" s="1"/>
  <c r="M3930" i="1"/>
  <c r="N3930" i="1" s="1"/>
  <c r="J3931" i="1"/>
  <c r="K3931" i="1" s="1"/>
  <c r="M3931" i="1"/>
  <c r="N3931" i="1" s="1"/>
  <c r="J3932" i="1"/>
  <c r="K3932" i="1" s="1"/>
  <c r="M3932" i="1"/>
  <c r="N3932" i="1" s="1"/>
  <c r="J3933" i="1"/>
  <c r="K3933" i="1" s="1"/>
  <c r="M3933" i="1"/>
  <c r="N3933" i="1" s="1"/>
  <c r="J3934" i="1"/>
  <c r="K3934" i="1" s="1"/>
  <c r="M3934" i="1"/>
  <c r="N3934" i="1" s="1"/>
  <c r="J3935" i="1"/>
  <c r="K3935" i="1" s="1"/>
  <c r="M3935" i="1"/>
  <c r="N3935" i="1" s="1"/>
  <c r="J3936" i="1"/>
  <c r="K3936" i="1" s="1"/>
  <c r="M3936" i="1"/>
  <c r="N3936" i="1" s="1"/>
  <c r="J3937" i="1"/>
  <c r="K3937" i="1" s="1"/>
  <c r="M3937" i="1"/>
  <c r="N3937" i="1" s="1"/>
  <c r="J3938" i="1"/>
  <c r="K3938" i="1" s="1"/>
  <c r="M3938" i="1"/>
  <c r="N3938" i="1" s="1"/>
  <c r="J3939" i="1"/>
  <c r="K3939" i="1" s="1"/>
  <c r="M3939" i="1"/>
  <c r="N3939" i="1" s="1"/>
  <c r="J3940" i="1"/>
  <c r="K3940" i="1" s="1"/>
  <c r="M3940" i="1"/>
  <c r="N3940" i="1" s="1"/>
  <c r="J3941" i="1"/>
  <c r="K3941" i="1" s="1"/>
  <c r="M3941" i="1"/>
  <c r="N3941" i="1" s="1"/>
  <c r="J3942" i="1"/>
  <c r="K3942" i="1" s="1"/>
  <c r="M3942" i="1"/>
  <c r="N3942" i="1" s="1"/>
  <c r="J3943" i="1"/>
  <c r="K3943" i="1" s="1"/>
  <c r="M3943" i="1"/>
  <c r="N3943" i="1" s="1"/>
  <c r="J3944" i="1"/>
  <c r="K3944" i="1" s="1"/>
  <c r="M3944" i="1"/>
  <c r="N3944" i="1" s="1"/>
  <c r="J3945" i="1"/>
  <c r="K3945" i="1" s="1"/>
  <c r="M3945" i="1"/>
  <c r="N3945" i="1" s="1"/>
  <c r="J3946" i="1"/>
  <c r="K3946" i="1" s="1"/>
  <c r="M3946" i="1"/>
  <c r="N3946" i="1" s="1"/>
  <c r="J3947" i="1"/>
  <c r="K3947" i="1" s="1"/>
  <c r="M3947" i="1"/>
  <c r="N3947" i="1" s="1"/>
  <c r="J3948" i="1"/>
  <c r="K3948" i="1" s="1"/>
  <c r="M3948" i="1"/>
  <c r="N3948" i="1" s="1"/>
  <c r="J3949" i="1"/>
  <c r="K3949" i="1" s="1"/>
  <c r="M3949" i="1"/>
  <c r="N3949" i="1" s="1"/>
  <c r="J3950" i="1"/>
  <c r="K3950" i="1" s="1"/>
  <c r="M3950" i="1"/>
  <c r="N3950" i="1" s="1"/>
  <c r="J3951" i="1"/>
  <c r="K3951" i="1" s="1"/>
  <c r="M3951" i="1"/>
  <c r="N3951" i="1" s="1"/>
  <c r="J3952" i="1"/>
  <c r="K3952" i="1" s="1"/>
  <c r="M3952" i="1"/>
  <c r="N3952" i="1" s="1"/>
  <c r="J3953" i="1"/>
  <c r="K3953" i="1" s="1"/>
  <c r="M3953" i="1"/>
  <c r="N3953" i="1" s="1"/>
  <c r="J3954" i="1"/>
  <c r="K3954" i="1" s="1"/>
  <c r="M3954" i="1"/>
  <c r="N3954" i="1" s="1"/>
  <c r="J3955" i="1"/>
  <c r="K3955" i="1" s="1"/>
  <c r="M3955" i="1"/>
  <c r="N3955" i="1" s="1"/>
  <c r="J3956" i="1"/>
  <c r="K3956" i="1" s="1"/>
  <c r="M3956" i="1"/>
  <c r="N3956" i="1" s="1"/>
  <c r="J3957" i="1"/>
  <c r="K3957" i="1" s="1"/>
  <c r="M3957" i="1"/>
  <c r="N3957" i="1" s="1"/>
  <c r="J3958" i="1"/>
  <c r="K3958" i="1" s="1"/>
  <c r="M3958" i="1"/>
  <c r="N3958" i="1" s="1"/>
  <c r="J3959" i="1"/>
  <c r="K3959" i="1" s="1"/>
  <c r="M3959" i="1"/>
  <c r="N3959" i="1" s="1"/>
  <c r="J3960" i="1"/>
  <c r="K3960" i="1" s="1"/>
  <c r="M3960" i="1"/>
  <c r="N3960" i="1" s="1"/>
  <c r="J3961" i="1"/>
  <c r="K3961" i="1" s="1"/>
  <c r="M3961" i="1"/>
  <c r="N3961" i="1" s="1"/>
  <c r="J3962" i="1"/>
  <c r="K3962" i="1" s="1"/>
  <c r="M3962" i="1"/>
  <c r="N3962" i="1" s="1"/>
  <c r="J3963" i="1"/>
  <c r="K3963" i="1" s="1"/>
  <c r="M3963" i="1"/>
  <c r="N3963" i="1" s="1"/>
  <c r="J3964" i="1"/>
  <c r="K3964" i="1" s="1"/>
  <c r="M3964" i="1"/>
  <c r="N3964" i="1" s="1"/>
  <c r="J3965" i="1"/>
  <c r="K3965" i="1" s="1"/>
  <c r="M3965" i="1"/>
  <c r="N3965" i="1" s="1"/>
  <c r="J3966" i="1"/>
  <c r="K3966" i="1" s="1"/>
  <c r="M3966" i="1"/>
  <c r="N3966" i="1" s="1"/>
  <c r="J3967" i="1"/>
  <c r="K3967" i="1" s="1"/>
  <c r="M3967" i="1"/>
  <c r="N3967" i="1" s="1"/>
  <c r="J3968" i="1"/>
  <c r="K3968" i="1" s="1"/>
  <c r="M3968" i="1"/>
  <c r="N3968" i="1" s="1"/>
  <c r="J3969" i="1"/>
  <c r="K3969" i="1" s="1"/>
  <c r="M3969" i="1"/>
  <c r="N3969" i="1" s="1"/>
  <c r="J3970" i="1"/>
  <c r="K3970" i="1" s="1"/>
  <c r="M3970" i="1"/>
  <c r="N3970" i="1" s="1"/>
  <c r="J3971" i="1"/>
  <c r="K3971" i="1" s="1"/>
  <c r="M3971" i="1"/>
  <c r="N3971" i="1" s="1"/>
  <c r="J3972" i="1"/>
  <c r="K3972" i="1" s="1"/>
  <c r="M3972" i="1"/>
  <c r="N3972" i="1" s="1"/>
  <c r="J3973" i="1"/>
  <c r="K3973" i="1" s="1"/>
  <c r="M3973" i="1"/>
  <c r="N3973" i="1" s="1"/>
  <c r="J3974" i="1"/>
  <c r="K3974" i="1" s="1"/>
  <c r="M3974" i="1"/>
  <c r="N3974" i="1" s="1"/>
  <c r="J3975" i="1"/>
  <c r="K3975" i="1" s="1"/>
  <c r="M3975" i="1"/>
  <c r="N3975" i="1" s="1"/>
  <c r="J3976" i="1"/>
  <c r="K3976" i="1" s="1"/>
  <c r="M3976" i="1"/>
  <c r="N3976" i="1" s="1"/>
  <c r="J3977" i="1"/>
  <c r="K3977" i="1" s="1"/>
  <c r="M3977" i="1"/>
  <c r="N3977" i="1" s="1"/>
  <c r="J3978" i="1"/>
  <c r="K3978" i="1" s="1"/>
  <c r="M3978" i="1"/>
  <c r="N3978" i="1" s="1"/>
  <c r="J3979" i="1"/>
  <c r="K3979" i="1" s="1"/>
  <c r="M3979" i="1"/>
  <c r="N3979" i="1" s="1"/>
  <c r="J3980" i="1"/>
  <c r="K3980" i="1" s="1"/>
  <c r="M3980" i="1"/>
  <c r="N3980" i="1" s="1"/>
  <c r="J3981" i="1"/>
  <c r="K3981" i="1" s="1"/>
  <c r="M3981" i="1"/>
  <c r="N3981" i="1" s="1"/>
  <c r="J3982" i="1"/>
  <c r="K3982" i="1" s="1"/>
  <c r="M3982" i="1"/>
  <c r="N3982" i="1" s="1"/>
  <c r="J3983" i="1"/>
  <c r="K3983" i="1" s="1"/>
  <c r="M3983" i="1"/>
  <c r="N3983" i="1" s="1"/>
  <c r="J3984" i="1"/>
  <c r="K3984" i="1" s="1"/>
  <c r="M3984" i="1"/>
  <c r="N3984" i="1" s="1"/>
  <c r="J3985" i="1"/>
  <c r="K3985" i="1" s="1"/>
  <c r="M3985" i="1"/>
  <c r="N3985" i="1" s="1"/>
  <c r="J3986" i="1"/>
  <c r="K3986" i="1" s="1"/>
  <c r="M3986" i="1"/>
  <c r="N3986" i="1" s="1"/>
  <c r="J3987" i="1"/>
  <c r="K3987" i="1" s="1"/>
  <c r="M3987" i="1"/>
  <c r="N3987" i="1" s="1"/>
  <c r="J3988" i="1"/>
  <c r="K3988" i="1" s="1"/>
  <c r="M3988" i="1"/>
  <c r="N3988" i="1" s="1"/>
  <c r="J3989" i="1"/>
  <c r="K3989" i="1" s="1"/>
  <c r="M3989" i="1"/>
  <c r="N3989" i="1" s="1"/>
  <c r="J3990" i="1"/>
  <c r="K3990" i="1" s="1"/>
  <c r="M3990" i="1"/>
  <c r="N3990" i="1" s="1"/>
  <c r="J3991" i="1"/>
  <c r="K3991" i="1" s="1"/>
  <c r="M3991" i="1"/>
  <c r="N3991" i="1" s="1"/>
  <c r="J3992" i="1"/>
  <c r="K3992" i="1" s="1"/>
  <c r="M3992" i="1"/>
  <c r="N3992" i="1" s="1"/>
  <c r="J3993" i="1"/>
  <c r="K3993" i="1" s="1"/>
  <c r="M3993" i="1"/>
  <c r="N3993" i="1" s="1"/>
  <c r="J3994" i="1"/>
  <c r="K3994" i="1" s="1"/>
  <c r="M3994" i="1"/>
  <c r="N3994" i="1" s="1"/>
  <c r="J3995" i="1"/>
  <c r="K3995" i="1" s="1"/>
  <c r="M3995" i="1"/>
  <c r="N3995" i="1" s="1"/>
  <c r="J3996" i="1"/>
  <c r="K3996" i="1" s="1"/>
  <c r="M3996" i="1"/>
  <c r="N3996" i="1" s="1"/>
  <c r="J3997" i="1"/>
  <c r="K3997" i="1" s="1"/>
  <c r="M3997" i="1"/>
  <c r="N3997" i="1" s="1"/>
  <c r="J3998" i="1"/>
  <c r="K3998" i="1" s="1"/>
  <c r="M3998" i="1"/>
  <c r="N3998" i="1" s="1"/>
  <c r="J3999" i="1"/>
  <c r="K3999" i="1" s="1"/>
  <c r="M3999" i="1"/>
  <c r="N3999" i="1" s="1"/>
  <c r="J4000" i="1"/>
  <c r="K4000" i="1" s="1"/>
  <c r="M4000" i="1"/>
  <c r="N4000" i="1" s="1"/>
  <c r="J4001" i="1"/>
  <c r="K4001" i="1" s="1"/>
  <c r="M4001" i="1"/>
  <c r="N4001" i="1" s="1"/>
  <c r="J4002" i="1"/>
  <c r="K4002" i="1" s="1"/>
  <c r="M4002" i="1"/>
  <c r="N4002" i="1" s="1"/>
  <c r="J4003" i="1"/>
  <c r="K4003" i="1" s="1"/>
  <c r="M4003" i="1"/>
  <c r="N4003" i="1" s="1"/>
  <c r="J4004" i="1"/>
  <c r="K4004" i="1" s="1"/>
  <c r="M4004" i="1"/>
  <c r="N4004" i="1" s="1"/>
  <c r="J4005" i="1"/>
  <c r="K4005" i="1" s="1"/>
  <c r="M4005" i="1"/>
  <c r="N4005" i="1" s="1"/>
  <c r="J4006" i="1"/>
  <c r="K4006" i="1" s="1"/>
  <c r="M4006" i="1"/>
  <c r="N4006" i="1" s="1"/>
  <c r="J4007" i="1"/>
  <c r="K4007" i="1" s="1"/>
  <c r="M4007" i="1"/>
  <c r="N4007" i="1" s="1"/>
  <c r="J4008" i="1"/>
  <c r="K4008" i="1" s="1"/>
  <c r="M4008" i="1"/>
  <c r="N4008" i="1" s="1"/>
  <c r="J4009" i="1"/>
  <c r="K4009" i="1" s="1"/>
  <c r="M4009" i="1"/>
  <c r="N4009" i="1" s="1"/>
  <c r="J4010" i="1"/>
  <c r="K4010" i="1" s="1"/>
  <c r="M4010" i="1"/>
  <c r="N4010" i="1" s="1"/>
  <c r="J4011" i="1"/>
  <c r="K4011" i="1" s="1"/>
  <c r="M4011" i="1"/>
  <c r="N4011" i="1" s="1"/>
  <c r="J4012" i="1"/>
  <c r="K4012" i="1" s="1"/>
  <c r="M4012" i="1"/>
  <c r="N4012" i="1" s="1"/>
  <c r="J4013" i="1"/>
  <c r="K4013" i="1" s="1"/>
  <c r="M4013" i="1"/>
  <c r="N4013" i="1" s="1"/>
  <c r="J4014" i="1"/>
  <c r="K4014" i="1" s="1"/>
  <c r="M4014" i="1"/>
  <c r="N4014" i="1" s="1"/>
  <c r="J4015" i="1"/>
  <c r="K4015" i="1" s="1"/>
  <c r="M4015" i="1"/>
  <c r="N4015" i="1" s="1"/>
  <c r="J4016" i="1"/>
  <c r="K4016" i="1" s="1"/>
  <c r="M4016" i="1"/>
  <c r="N4016" i="1" s="1"/>
  <c r="J4017" i="1"/>
  <c r="K4017" i="1" s="1"/>
  <c r="M4017" i="1"/>
  <c r="N4017" i="1" s="1"/>
  <c r="J4018" i="1"/>
  <c r="K4018" i="1" s="1"/>
  <c r="M4018" i="1"/>
  <c r="N4018" i="1" s="1"/>
  <c r="J4019" i="1"/>
  <c r="K4019" i="1" s="1"/>
  <c r="M4019" i="1"/>
  <c r="N4019" i="1" s="1"/>
  <c r="J4020" i="1"/>
  <c r="K4020" i="1" s="1"/>
  <c r="M4020" i="1"/>
  <c r="N4020" i="1" s="1"/>
  <c r="J4021" i="1"/>
  <c r="K4021" i="1" s="1"/>
  <c r="M4021" i="1"/>
  <c r="N4021" i="1" s="1"/>
  <c r="J4022" i="1"/>
  <c r="K4022" i="1" s="1"/>
  <c r="M4022" i="1"/>
  <c r="N4022" i="1" s="1"/>
  <c r="J4023" i="1"/>
  <c r="K4023" i="1" s="1"/>
  <c r="M4023" i="1"/>
  <c r="N4023" i="1" s="1"/>
  <c r="J4024" i="1"/>
  <c r="K4024" i="1" s="1"/>
  <c r="M4024" i="1"/>
  <c r="N4024" i="1" s="1"/>
  <c r="J4025" i="1"/>
  <c r="K4025" i="1" s="1"/>
  <c r="M4025" i="1"/>
  <c r="N4025" i="1" s="1"/>
  <c r="J4026" i="1"/>
  <c r="K4026" i="1" s="1"/>
  <c r="M4026" i="1"/>
  <c r="N4026" i="1" s="1"/>
  <c r="J4027" i="1"/>
  <c r="K4027" i="1" s="1"/>
  <c r="M4027" i="1"/>
  <c r="N4027" i="1" s="1"/>
  <c r="J4028" i="1"/>
  <c r="K4028" i="1" s="1"/>
  <c r="M4028" i="1"/>
  <c r="N4028" i="1" s="1"/>
  <c r="J4029" i="1"/>
  <c r="K4029" i="1" s="1"/>
  <c r="M4029" i="1"/>
  <c r="N4029" i="1" s="1"/>
  <c r="J4030" i="1"/>
  <c r="K4030" i="1" s="1"/>
  <c r="M4030" i="1"/>
  <c r="N4030" i="1" s="1"/>
  <c r="J4031" i="1"/>
  <c r="K4031" i="1" s="1"/>
  <c r="M4031" i="1"/>
  <c r="N4031" i="1" s="1"/>
  <c r="J4032" i="1"/>
  <c r="K4032" i="1" s="1"/>
  <c r="M4032" i="1"/>
  <c r="N4032" i="1" s="1"/>
  <c r="J4033" i="1"/>
  <c r="K4033" i="1" s="1"/>
  <c r="M4033" i="1"/>
  <c r="N4033" i="1" s="1"/>
  <c r="J4034" i="1"/>
  <c r="K4034" i="1" s="1"/>
  <c r="M4034" i="1"/>
  <c r="N4034" i="1" s="1"/>
  <c r="J4035" i="1"/>
  <c r="K4035" i="1" s="1"/>
  <c r="M4035" i="1"/>
  <c r="N4035" i="1" s="1"/>
  <c r="J4036" i="1"/>
  <c r="K4036" i="1" s="1"/>
  <c r="M4036" i="1"/>
  <c r="N4036" i="1" s="1"/>
  <c r="J4037" i="1"/>
  <c r="K4037" i="1" s="1"/>
  <c r="M4037" i="1"/>
  <c r="N4037" i="1" s="1"/>
  <c r="J4038" i="1"/>
  <c r="K4038" i="1" s="1"/>
  <c r="M4038" i="1"/>
  <c r="N4038" i="1" s="1"/>
  <c r="J4039" i="1"/>
  <c r="K4039" i="1" s="1"/>
  <c r="M4039" i="1"/>
  <c r="N4039" i="1" s="1"/>
  <c r="J4040" i="1"/>
  <c r="K4040" i="1" s="1"/>
  <c r="M4040" i="1"/>
  <c r="N4040" i="1" s="1"/>
  <c r="J4041" i="1"/>
  <c r="K4041" i="1" s="1"/>
  <c r="M4041" i="1"/>
  <c r="N4041" i="1" s="1"/>
  <c r="J4042" i="1"/>
  <c r="K4042" i="1" s="1"/>
  <c r="M4042" i="1"/>
  <c r="N4042" i="1" s="1"/>
  <c r="J4043" i="1"/>
  <c r="K4043" i="1" s="1"/>
  <c r="M4043" i="1"/>
  <c r="N4043" i="1" s="1"/>
  <c r="J4044" i="1"/>
  <c r="K4044" i="1" s="1"/>
  <c r="M4044" i="1"/>
  <c r="N4044" i="1" s="1"/>
  <c r="J4045" i="1"/>
  <c r="K4045" i="1" s="1"/>
  <c r="M4045" i="1"/>
  <c r="N4045" i="1" s="1"/>
  <c r="J4046" i="1"/>
  <c r="K4046" i="1" s="1"/>
  <c r="M4046" i="1"/>
  <c r="N4046" i="1" s="1"/>
  <c r="J4047" i="1"/>
  <c r="K4047" i="1" s="1"/>
  <c r="M4047" i="1"/>
  <c r="N4047" i="1" s="1"/>
  <c r="J4048" i="1"/>
  <c r="K4048" i="1" s="1"/>
  <c r="M4048" i="1"/>
  <c r="N4048" i="1" s="1"/>
  <c r="J4049" i="1"/>
  <c r="K4049" i="1" s="1"/>
  <c r="M4049" i="1"/>
  <c r="N4049" i="1" s="1"/>
  <c r="J4050" i="1"/>
  <c r="K4050" i="1" s="1"/>
  <c r="M4050" i="1"/>
  <c r="N4050" i="1" s="1"/>
  <c r="J4051" i="1"/>
  <c r="K4051" i="1" s="1"/>
  <c r="M4051" i="1"/>
  <c r="N4051" i="1" s="1"/>
  <c r="J4052" i="1"/>
  <c r="K4052" i="1" s="1"/>
  <c r="M4052" i="1"/>
  <c r="N4052" i="1" s="1"/>
  <c r="J4053" i="1"/>
  <c r="K4053" i="1" s="1"/>
  <c r="M4053" i="1"/>
  <c r="N4053" i="1" s="1"/>
  <c r="J4054" i="1"/>
  <c r="K4054" i="1" s="1"/>
  <c r="M4054" i="1"/>
  <c r="N4054" i="1" s="1"/>
  <c r="J4055" i="1"/>
  <c r="K4055" i="1" s="1"/>
  <c r="M4055" i="1"/>
  <c r="N4055" i="1" s="1"/>
  <c r="J4056" i="1"/>
  <c r="K4056" i="1" s="1"/>
  <c r="M4056" i="1"/>
  <c r="N4056" i="1" s="1"/>
  <c r="J4057" i="1"/>
  <c r="K4057" i="1" s="1"/>
  <c r="M4057" i="1"/>
  <c r="N4057" i="1" s="1"/>
  <c r="J4058" i="1"/>
  <c r="K4058" i="1" s="1"/>
  <c r="M4058" i="1"/>
  <c r="N4058" i="1" s="1"/>
  <c r="J4059" i="1"/>
  <c r="K4059" i="1" s="1"/>
  <c r="M4059" i="1"/>
  <c r="N4059" i="1" s="1"/>
  <c r="J4060" i="1"/>
  <c r="K4060" i="1" s="1"/>
  <c r="M4060" i="1"/>
  <c r="N4060" i="1" s="1"/>
  <c r="J4061" i="1"/>
  <c r="K4061" i="1" s="1"/>
  <c r="M4061" i="1"/>
  <c r="N4061" i="1" s="1"/>
  <c r="J4062" i="1"/>
  <c r="K4062" i="1" s="1"/>
  <c r="M4062" i="1"/>
  <c r="N4062" i="1" s="1"/>
  <c r="J4063" i="1"/>
  <c r="K4063" i="1" s="1"/>
  <c r="M4063" i="1"/>
  <c r="N4063" i="1" s="1"/>
  <c r="J4064" i="1"/>
  <c r="K4064" i="1" s="1"/>
  <c r="M4064" i="1"/>
  <c r="N4064" i="1" s="1"/>
  <c r="J4065" i="1"/>
  <c r="K4065" i="1" s="1"/>
  <c r="M4065" i="1"/>
  <c r="N4065" i="1" s="1"/>
  <c r="J4066" i="1"/>
  <c r="K4066" i="1" s="1"/>
  <c r="M4066" i="1"/>
  <c r="N4066" i="1" s="1"/>
  <c r="J4067" i="1"/>
  <c r="K4067" i="1" s="1"/>
  <c r="M4067" i="1"/>
  <c r="N4067" i="1" s="1"/>
  <c r="J4068" i="1"/>
  <c r="K4068" i="1" s="1"/>
  <c r="M4068" i="1"/>
  <c r="N4068" i="1" s="1"/>
  <c r="J4069" i="1"/>
  <c r="K4069" i="1" s="1"/>
  <c r="M4069" i="1"/>
  <c r="N4069" i="1" s="1"/>
  <c r="J4070" i="1"/>
  <c r="K4070" i="1" s="1"/>
  <c r="M4070" i="1"/>
  <c r="N4070" i="1" s="1"/>
  <c r="J4071" i="1"/>
  <c r="K4071" i="1" s="1"/>
  <c r="M4071" i="1"/>
  <c r="N4071" i="1" s="1"/>
  <c r="J4072" i="1"/>
  <c r="K4072" i="1" s="1"/>
  <c r="M4072" i="1"/>
  <c r="N4072" i="1" s="1"/>
  <c r="J4073" i="1"/>
  <c r="K4073" i="1" s="1"/>
  <c r="M4073" i="1"/>
  <c r="N4073" i="1" s="1"/>
  <c r="J4074" i="1"/>
  <c r="K4074" i="1" s="1"/>
  <c r="M4074" i="1"/>
  <c r="N4074" i="1" s="1"/>
  <c r="J4075" i="1"/>
  <c r="K4075" i="1" s="1"/>
  <c r="M4075" i="1"/>
  <c r="N4075" i="1" s="1"/>
  <c r="J4076" i="1"/>
  <c r="K4076" i="1" s="1"/>
  <c r="M4076" i="1"/>
  <c r="N4076" i="1" s="1"/>
  <c r="J4077" i="1"/>
  <c r="K4077" i="1" s="1"/>
  <c r="M4077" i="1"/>
  <c r="N4077" i="1" s="1"/>
  <c r="J4078" i="1"/>
  <c r="K4078" i="1" s="1"/>
  <c r="M4078" i="1"/>
  <c r="N4078" i="1" s="1"/>
  <c r="J4079" i="1"/>
  <c r="K4079" i="1" s="1"/>
  <c r="M4079" i="1"/>
  <c r="N4079" i="1" s="1"/>
  <c r="J4080" i="1"/>
  <c r="K4080" i="1" s="1"/>
  <c r="M4080" i="1"/>
  <c r="N4080" i="1" s="1"/>
  <c r="J4081" i="1"/>
  <c r="K4081" i="1" s="1"/>
  <c r="M4081" i="1"/>
  <c r="N4081" i="1" s="1"/>
  <c r="J4082" i="1"/>
  <c r="K4082" i="1" s="1"/>
  <c r="M4082" i="1"/>
  <c r="N4082" i="1" s="1"/>
  <c r="J4083" i="1"/>
  <c r="K4083" i="1" s="1"/>
  <c r="M4083" i="1"/>
  <c r="N4083" i="1" s="1"/>
  <c r="J4084" i="1"/>
  <c r="K4084" i="1" s="1"/>
  <c r="M4084" i="1"/>
  <c r="N4084" i="1" s="1"/>
  <c r="J4085" i="1"/>
  <c r="K4085" i="1" s="1"/>
  <c r="M4085" i="1"/>
  <c r="N4085" i="1" s="1"/>
  <c r="J4086" i="1"/>
  <c r="K4086" i="1" s="1"/>
  <c r="M4086" i="1"/>
  <c r="N4086" i="1" s="1"/>
  <c r="J4087" i="1"/>
  <c r="K4087" i="1" s="1"/>
  <c r="M4087" i="1"/>
  <c r="N4087" i="1" s="1"/>
  <c r="J4088" i="1"/>
  <c r="K4088" i="1" s="1"/>
  <c r="M4088" i="1"/>
  <c r="N4088" i="1" s="1"/>
  <c r="J4089" i="1"/>
  <c r="K4089" i="1" s="1"/>
  <c r="M4089" i="1"/>
  <c r="N4089" i="1" s="1"/>
  <c r="J4090" i="1"/>
  <c r="K4090" i="1" s="1"/>
  <c r="M4090" i="1"/>
  <c r="N4090" i="1" s="1"/>
  <c r="J4091" i="1"/>
  <c r="K4091" i="1" s="1"/>
  <c r="M4091" i="1"/>
  <c r="N4091" i="1" s="1"/>
  <c r="J4092" i="1"/>
  <c r="K4092" i="1" s="1"/>
  <c r="M4092" i="1"/>
  <c r="N4092" i="1" s="1"/>
  <c r="J4093" i="1"/>
  <c r="K4093" i="1" s="1"/>
  <c r="M4093" i="1"/>
  <c r="N4093" i="1" s="1"/>
  <c r="J4094" i="1"/>
  <c r="K4094" i="1" s="1"/>
  <c r="M4094" i="1"/>
  <c r="N4094" i="1" s="1"/>
  <c r="J4095" i="1"/>
  <c r="K4095" i="1" s="1"/>
  <c r="M4095" i="1"/>
  <c r="N4095" i="1" s="1"/>
  <c r="J4096" i="1"/>
  <c r="K4096" i="1" s="1"/>
  <c r="M4096" i="1"/>
  <c r="N4096" i="1" s="1"/>
  <c r="J4097" i="1"/>
  <c r="K4097" i="1" s="1"/>
  <c r="M4097" i="1"/>
  <c r="N4097" i="1" s="1"/>
  <c r="J4098" i="1"/>
  <c r="K4098" i="1" s="1"/>
  <c r="M4098" i="1"/>
  <c r="N4098" i="1" s="1"/>
  <c r="J4099" i="1"/>
  <c r="K4099" i="1" s="1"/>
  <c r="M4099" i="1"/>
  <c r="N4099" i="1" s="1"/>
  <c r="J4100" i="1"/>
  <c r="K4100" i="1" s="1"/>
  <c r="M4100" i="1"/>
  <c r="N4100" i="1" s="1"/>
  <c r="J4101" i="1"/>
  <c r="K4101" i="1" s="1"/>
  <c r="M4101" i="1"/>
  <c r="N4101" i="1" s="1"/>
  <c r="J4102" i="1"/>
  <c r="K4102" i="1" s="1"/>
  <c r="M4102" i="1"/>
  <c r="N4102" i="1" s="1"/>
  <c r="J4103" i="1"/>
  <c r="K4103" i="1" s="1"/>
  <c r="M4103" i="1"/>
  <c r="N4103" i="1" s="1"/>
  <c r="J4104" i="1"/>
  <c r="K4104" i="1" s="1"/>
  <c r="M4104" i="1"/>
  <c r="N4104" i="1" s="1"/>
  <c r="J4105" i="1"/>
  <c r="K4105" i="1" s="1"/>
  <c r="M4105" i="1"/>
  <c r="N4105" i="1" s="1"/>
  <c r="J4106" i="1"/>
  <c r="K4106" i="1" s="1"/>
  <c r="M4106" i="1"/>
  <c r="N4106" i="1" s="1"/>
  <c r="J4107" i="1"/>
  <c r="K4107" i="1" s="1"/>
  <c r="M4107" i="1"/>
  <c r="N4107" i="1" s="1"/>
  <c r="J4108" i="1"/>
  <c r="K4108" i="1" s="1"/>
  <c r="M4108" i="1"/>
  <c r="N4108" i="1" s="1"/>
  <c r="J4109" i="1"/>
  <c r="K4109" i="1" s="1"/>
  <c r="M4109" i="1"/>
  <c r="N4109" i="1" s="1"/>
  <c r="J4110" i="1"/>
  <c r="K4110" i="1" s="1"/>
  <c r="M4110" i="1"/>
  <c r="N4110" i="1" s="1"/>
  <c r="J4111" i="1"/>
  <c r="K4111" i="1" s="1"/>
  <c r="M4111" i="1"/>
  <c r="N4111" i="1" s="1"/>
  <c r="J4112" i="1"/>
  <c r="K4112" i="1" s="1"/>
  <c r="M4112" i="1"/>
  <c r="N4112" i="1" s="1"/>
  <c r="J4113" i="1"/>
  <c r="K4113" i="1" s="1"/>
  <c r="M4113" i="1"/>
  <c r="N4113" i="1" s="1"/>
  <c r="J4114" i="1"/>
  <c r="K4114" i="1" s="1"/>
  <c r="M4114" i="1"/>
  <c r="N4114" i="1" s="1"/>
  <c r="J4115" i="1"/>
  <c r="K4115" i="1" s="1"/>
  <c r="M4115" i="1"/>
  <c r="N4115" i="1" s="1"/>
  <c r="J4116" i="1"/>
  <c r="K4116" i="1" s="1"/>
  <c r="M4116" i="1"/>
  <c r="N4116" i="1" s="1"/>
  <c r="J4117" i="1"/>
  <c r="K4117" i="1" s="1"/>
  <c r="M4117" i="1"/>
  <c r="N4117" i="1" s="1"/>
  <c r="J4118" i="1"/>
  <c r="K4118" i="1" s="1"/>
  <c r="M4118" i="1"/>
  <c r="N4118" i="1" s="1"/>
  <c r="J4119" i="1"/>
  <c r="K4119" i="1" s="1"/>
  <c r="M4119" i="1"/>
  <c r="N4119" i="1" s="1"/>
  <c r="J4120" i="1"/>
  <c r="K4120" i="1" s="1"/>
  <c r="M4120" i="1"/>
  <c r="N4120" i="1" s="1"/>
  <c r="J4121" i="1"/>
  <c r="K4121" i="1" s="1"/>
  <c r="M4121" i="1"/>
  <c r="N4121" i="1" s="1"/>
  <c r="J4122" i="1"/>
  <c r="K4122" i="1" s="1"/>
  <c r="M4122" i="1"/>
  <c r="N4122" i="1" s="1"/>
  <c r="J4123" i="1"/>
  <c r="K4123" i="1" s="1"/>
  <c r="M4123" i="1"/>
  <c r="N4123" i="1" s="1"/>
  <c r="J4124" i="1"/>
  <c r="K4124" i="1" s="1"/>
  <c r="M4124" i="1"/>
  <c r="N4124" i="1" s="1"/>
  <c r="J4125" i="1"/>
  <c r="K4125" i="1" s="1"/>
  <c r="M4125" i="1"/>
  <c r="N4125" i="1" s="1"/>
  <c r="J4126" i="1"/>
  <c r="K4126" i="1" s="1"/>
  <c r="M4126" i="1"/>
  <c r="N4126" i="1" s="1"/>
  <c r="J4127" i="1"/>
  <c r="K4127" i="1" s="1"/>
  <c r="M4127" i="1"/>
  <c r="N4127" i="1" s="1"/>
  <c r="J4128" i="1"/>
  <c r="K4128" i="1" s="1"/>
  <c r="M4128" i="1"/>
  <c r="N4128" i="1" s="1"/>
  <c r="J4129" i="1"/>
  <c r="K4129" i="1" s="1"/>
  <c r="M4129" i="1"/>
  <c r="N4129" i="1" s="1"/>
  <c r="J4130" i="1"/>
  <c r="K4130" i="1" s="1"/>
  <c r="M4130" i="1"/>
  <c r="N4130" i="1" s="1"/>
  <c r="J4131" i="1"/>
  <c r="K4131" i="1" s="1"/>
  <c r="M4131" i="1"/>
  <c r="N4131" i="1" s="1"/>
  <c r="J4132" i="1"/>
  <c r="K4132" i="1" s="1"/>
  <c r="M4132" i="1"/>
  <c r="N4132" i="1" s="1"/>
  <c r="J4133" i="1"/>
  <c r="K4133" i="1" s="1"/>
  <c r="M4133" i="1"/>
  <c r="N4133" i="1" s="1"/>
  <c r="J4134" i="1"/>
  <c r="K4134" i="1" s="1"/>
  <c r="M4134" i="1"/>
  <c r="N4134" i="1" s="1"/>
  <c r="J4135" i="1"/>
  <c r="K4135" i="1" s="1"/>
  <c r="M4135" i="1"/>
  <c r="N4135" i="1" s="1"/>
  <c r="J4136" i="1"/>
  <c r="K4136" i="1" s="1"/>
  <c r="M4136" i="1"/>
  <c r="N4136" i="1" s="1"/>
  <c r="J4137" i="1"/>
  <c r="K4137" i="1" s="1"/>
  <c r="M4137" i="1"/>
  <c r="N4137" i="1" s="1"/>
  <c r="J4138" i="1"/>
  <c r="K4138" i="1" s="1"/>
  <c r="M4138" i="1"/>
  <c r="N4138" i="1" s="1"/>
  <c r="J4139" i="1"/>
  <c r="K4139" i="1" s="1"/>
  <c r="M4139" i="1"/>
  <c r="N4139" i="1" s="1"/>
  <c r="J4140" i="1"/>
  <c r="K4140" i="1" s="1"/>
  <c r="M4140" i="1"/>
  <c r="N4140" i="1" s="1"/>
  <c r="J4141" i="1"/>
  <c r="K4141" i="1" s="1"/>
  <c r="M4141" i="1"/>
  <c r="N4141" i="1" s="1"/>
  <c r="J4142" i="1"/>
  <c r="K4142" i="1" s="1"/>
  <c r="M4142" i="1"/>
  <c r="N4142" i="1" s="1"/>
  <c r="J4143" i="1"/>
  <c r="K4143" i="1" s="1"/>
  <c r="M4143" i="1"/>
  <c r="N4143" i="1" s="1"/>
  <c r="J4144" i="1"/>
  <c r="K4144" i="1" s="1"/>
  <c r="M4144" i="1"/>
  <c r="N4144" i="1" s="1"/>
  <c r="J4145" i="1"/>
  <c r="K4145" i="1" s="1"/>
  <c r="M4145" i="1"/>
  <c r="N4145" i="1" s="1"/>
  <c r="J4146" i="1"/>
  <c r="K4146" i="1" s="1"/>
  <c r="M4146" i="1"/>
  <c r="N4146" i="1" s="1"/>
  <c r="J4147" i="1"/>
  <c r="K4147" i="1" s="1"/>
  <c r="M4147" i="1"/>
  <c r="N4147" i="1" s="1"/>
  <c r="J4148" i="1"/>
  <c r="K4148" i="1" s="1"/>
  <c r="M4148" i="1"/>
  <c r="N4148" i="1" s="1"/>
  <c r="J4149" i="1"/>
  <c r="K4149" i="1" s="1"/>
  <c r="M4149" i="1"/>
  <c r="N4149" i="1" s="1"/>
  <c r="J4150" i="1"/>
  <c r="K4150" i="1" s="1"/>
  <c r="M4150" i="1"/>
  <c r="N4150" i="1" s="1"/>
  <c r="J4151" i="1"/>
  <c r="K4151" i="1" s="1"/>
  <c r="M4151" i="1"/>
  <c r="N4151" i="1" s="1"/>
  <c r="J4152" i="1"/>
  <c r="K4152" i="1" s="1"/>
  <c r="M4152" i="1"/>
  <c r="N4152" i="1" s="1"/>
  <c r="J4153" i="1"/>
  <c r="K4153" i="1" s="1"/>
  <c r="M4153" i="1"/>
  <c r="N4153" i="1" s="1"/>
  <c r="J4154" i="1"/>
  <c r="K4154" i="1" s="1"/>
  <c r="M4154" i="1"/>
  <c r="N4154" i="1" s="1"/>
  <c r="J4155" i="1"/>
  <c r="K4155" i="1" s="1"/>
  <c r="M4155" i="1"/>
  <c r="N4155" i="1" s="1"/>
  <c r="J4156" i="1"/>
  <c r="K4156" i="1" s="1"/>
  <c r="M4156" i="1"/>
  <c r="N4156" i="1" s="1"/>
  <c r="J4157" i="1"/>
  <c r="K4157" i="1" s="1"/>
  <c r="M4157" i="1"/>
  <c r="N4157" i="1" s="1"/>
  <c r="J4158" i="1"/>
  <c r="K4158" i="1" s="1"/>
  <c r="M4158" i="1"/>
  <c r="N4158" i="1" s="1"/>
  <c r="J4159" i="1"/>
  <c r="K4159" i="1" s="1"/>
  <c r="M4159" i="1"/>
  <c r="N4159" i="1" s="1"/>
  <c r="J4160" i="1"/>
  <c r="K4160" i="1" s="1"/>
  <c r="M4160" i="1"/>
  <c r="N4160" i="1" s="1"/>
  <c r="J4161" i="1"/>
  <c r="K4161" i="1" s="1"/>
  <c r="M4161" i="1"/>
  <c r="N4161" i="1" s="1"/>
  <c r="J4162" i="1"/>
  <c r="K4162" i="1" s="1"/>
  <c r="M4162" i="1"/>
  <c r="N4162" i="1" s="1"/>
  <c r="J4163" i="1"/>
  <c r="K4163" i="1" s="1"/>
  <c r="M4163" i="1"/>
  <c r="N4163" i="1" s="1"/>
  <c r="J4164" i="1"/>
  <c r="K4164" i="1" s="1"/>
  <c r="M4164" i="1"/>
  <c r="N4164" i="1" s="1"/>
  <c r="J4165" i="1"/>
  <c r="K4165" i="1" s="1"/>
  <c r="M4165" i="1"/>
  <c r="N4165" i="1" s="1"/>
  <c r="J4166" i="1"/>
  <c r="K4166" i="1" s="1"/>
  <c r="M4166" i="1"/>
  <c r="N4166" i="1" s="1"/>
  <c r="J4167" i="1"/>
  <c r="K4167" i="1" s="1"/>
  <c r="M4167" i="1"/>
  <c r="N4167" i="1" s="1"/>
  <c r="J4168" i="1"/>
  <c r="K4168" i="1" s="1"/>
  <c r="M4168" i="1"/>
  <c r="N4168" i="1" s="1"/>
  <c r="J4169" i="1"/>
  <c r="K4169" i="1" s="1"/>
  <c r="M4169" i="1"/>
  <c r="N4169" i="1" s="1"/>
  <c r="J4170" i="1"/>
  <c r="K4170" i="1" s="1"/>
  <c r="M4170" i="1"/>
  <c r="N4170" i="1" s="1"/>
  <c r="J4171" i="1"/>
  <c r="K4171" i="1" s="1"/>
  <c r="M4171" i="1"/>
  <c r="N4171" i="1" s="1"/>
  <c r="J4172" i="1"/>
  <c r="K4172" i="1" s="1"/>
  <c r="M4172" i="1"/>
  <c r="N4172" i="1" s="1"/>
  <c r="J4173" i="1"/>
  <c r="K4173" i="1" s="1"/>
  <c r="M4173" i="1"/>
  <c r="N4173" i="1" s="1"/>
  <c r="J4174" i="1"/>
  <c r="K4174" i="1" s="1"/>
  <c r="M4174" i="1"/>
  <c r="N4174" i="1" s="1"/>
  <c r="J4175" i="1"/>
  <c r="K4175" i="1" s="1"/>
  <c r="M4175" i="1"/>
  <c r="N4175" i="1" s="1"/>
  <c r="J4176" i="1"/>
  <c r="K4176" i="1" s="1"/>
  <c r="M4176" i="1"/>
  <c r="N4176" i="1" s="1"/>
  <c r="J4177" i="1"/>
  <c r="K4177" i="1" s="1"/>
  <c r="M4177" i="1"/>
  <c r="N4177" i="1" s="1"/>
  <c r="J4178" i="1"/>
  <c r="K4178" i="1" s="1"/>
  <c r="M4178" i="1"/>
  <c r="N4178" i="1" s="1"/>
  <c r="J4179" i="1"/>
  <c r="K4179" i="1" s="1"/>
  <c r="M4179" i="1"/>
  <c r="N4179" i="1" s="1"/>
  <c r="J4180" i="1"/>
  <c r="K4180" i="1" s="1"/>
  <c r="M4180" i="1"/>
  <c r="N4180" i="1" s="1"/>
  <c r="J4181" i="1"/>
  <c r="K4181" i="1" s="1"/>
  <c r="M4181" i="1"/>
  <c r="N4181" i="1" s="1"/>
  <c r="J4182" i="1"/>
  <c r="K4182" i="1" s="1"/>
  <c r="M4182" i="1"/>
  <c r="N4182" i="1" s="1"/>
  <c r="J4183" i="1"/>
  <c r="K4183" i="1" s="1"/>
  <c r="M4183" i="1"/>
  <c r="N4183" i="1" s="1"/>
  <c r="J4184" i="1"/>
  <c r="K4184" i="1" s="1"/>
  <c r="M4184" i="1"/>
  <c r="N4184" i="1" s="1"/>
  <c r="J4185" i="1"/>
  <c r="K4185" i="1" s="1"/>
  <c r="M4185" i="1"/>
  <c r="N4185" i="1" s="1"/>
  <c r="J4186" i="1"/>
  <c r="K4186" i="1" s="1"/>
  <c r="M4186" i="1"/>
  <c r="N4186" i="1" s="1"/>
  <c r="J4187" i="1"/>
  <c r="K4187" i="1" s="1"/>
  <c r="M4187" i="1"/>
  <c r="N4187" i="1" s="1"/>
  <c r="J4188" i="1"/>
  <c r="K4188" i="1" s="1"/>
  <c r="M4188" i="1"/>
  <c r="N4188" i="1" s="1"/>
  <c r="J4189" i="1"/>
  <c r="K4189" i="1" s="1"/>
  <c r="M4189" i="1"/>
  <c r="N4189" i="1" s="1"/>
  <c r="J4190" i="1"/>
  <c r="K4190" i="1" s="1"/>
  <c r="M4190" i="1"/>
  <c r="N4190" i="1" s="1"/>
  <c r="J4191" i="1"/>
  <c r="K4191" i="1" s="1"/>
  <c r="M4191" i="1"/>
  <c r="N4191" i="1" s="1"/>
  <c r="J4192" i="1"/>
  <c r="K4192" i="1" s="1"/>
  <c r="M4192" i="1"/>
  <c r="N4192" i="1" s="1"/>
  <c r="J4193" i="1"/>
  <c r="K4193" i="1" s="1"/>
  <c r="M4193" i="1"/>
  <c r="N4193" i="1" s="1"/>
  <c r="J4194" i="1"/>
  <c r="K4194" i="1" s="1"/>
  <c r="M4194" i="1"/>
  <c r="N4194" i="1" s="1"/>
  <c r="J4195" i="1"/>
  <c r="K4195" i="1" s="1"/>
  <c r="M4195" i="1"/>
  <c r="N4195" i="1" s="1"/>
  <c r="J4196" i="1"/>
  <c r="K4196" i="1" s="1"/>
  <c r="M4196" i="1"/>
  <c r="N4196" i="1" s="1"/>
  <c r="J4197" i="1"/>
  <c r="K4197" i="1" s="1"/>
  <c r="M4197" i="1"/>
  <c r="N4197" i="1" s="1"/>
  <c r="J4198" i="1"/>
  <c r="K4198" i="1" s="1"/>
  <c r="M4198" i="1"/>
  <c r="N4198" i="1" s="1"/>
  <c r="J4199" i="1"/>
  <c r="K4199" i="1" s="1"/>
  <c r="M4199" i="1"/>
  <c r="N4199" i="1" s="1"/>
  <c r="J4200" i="1"/>
  <c r="K4200" i="1" s="1"/>
  <c r="M4200" i="1"/>
  <c r="N4200" i="1" s="1"/>
  <c r="J4201" i="1"/>
  <c r="K4201" i="1" s="1"/>
  <c r="M4201" i="1"/>
  <c r="N4201" i="1" s="1"/>
  <c r="J4202" i="1"/>
  <c r="K4202" i="1" s="1"/>
  <c r="M4202" i="1"/>
  <c r="N4202" i="1" s="1"/>
  <c r="J4203" i="1"/>
  <c r="K4203" i="1" s="1"/>
  <c r="M4203" i="1"/>
  <c r="N4203" i="1" s="1"/>
  <c r="J4204" i="1"/>
  <c r="K4204" i="1" s="1"/>
  <c r="M4204" i="1"/>
  <c r="N4204" i="1" s="1"/>
  <c r="J4205" i="1"/>
  <c r="K4205" i="1" s="1"/>
  <c r="M4205" i="1"/>
  <c r="N4205" i="1" s="1"/>
  <c r="J4206" i="1"/>
  <c r="K4206" i="1" s="1"/>
  <c r="M4206" i="1"/>
  <c r="N4206" i="1" s="1"/>
  <c r="J4207" i="1"/>
  <c r="K4207" i="1" s="1"/>
  <c r="M4207" i="1"/>
  <c r="N4207" i="1" s="1"/>
  <c r="J4208" i="1"/>
  <c r="K4208" i="1" s="1"/>
  <c r="M4208" i="1"/>
  <c r="N4208" i="1" s="1"/>
  <c r="J4209" i="1"/>
  <c r="K4209" i="1" s="1"/>
  <c r="M4209" i="1"/>
  <c r="N4209" i="1" s="1"/>
  <c r="J4210" i="1"/>
  <c r="K4210" i="1" s="1"/>
  <c r="M4210" i="1"/>
  <c r="N4210" i="1" s="1"/>
  <c r="J4211" i="1"/>
  <c r="K4211" i="1" s="1"/>
  <c r="M4211" i="1"/>
  <c r="N4211" i="1" s="1"/>
  <c r="J4212" i="1"/>
  <c r="K4212" i="1" s="1"/>
  <c r="M4212" i="1"/>
  <c r="N4212" i="1" s="1"/>
  <c r="J4213" i="1"/>
  <c r="K4213" i="1" s="1"/>
  <c r="M4213" i="1"/>
  <c r="N4213" i="1" s="1"/>
  <c r="J4214" i="1"/>
  <c r="K4214" i="1" s="1"/>
  <c r="M4214" i="1"/>
  <c r="N4214" i="1" s="1"/>
  <c r="J4215" i="1"/>
  <c r="K4215" i="1" s="1"/>
  <c r="M4215" i="1"/>
  <c r="N4215" i="1" s="1"/>
  <c r="J4216" i="1"/>
  <c r="K4216" i="1" s="1"/>
  <c r="M4216" i="1"/>
  <c r="N4216" i="1" s="1"/>
  <c r="J4217" i="1"/>
  <c r="K4217" i="1" s="1"/>
  <c r="M4217" i="1"/>
  <c r="N4217" i="1" s="1"/>
  <c r="J4218" i="1"/>
  <c r="K4218" i="1" s="1"/>
  <c r="M4218" i="1"/>
  <c r="N4218" i="1" s="1"/>
  <c r="J4219" i="1"/>
  <c r="K4219" i="1" s="1"/>
  <c r="M4219" i="1"/>
  <c r="N4219" i="1" s="1"/>
  <c r="J4220" i="1"/>
  <c r="K4220" i="1" s="1"/>
  <c r="M4220" i="1"/>
  <c r="N4220" i="1" s="1"/>
  <c r="J4221" i="1"/>
  <c r="K4221" i="1" s="1"/>
  <c r="M4221" i="1"/>
  <c r="N4221" i="1" s="1"/>
  <c r="J4222" i="1"/>
  <c r="K4222" i="1" s="1"/>
  <c r="M4222" i="1"/>
  <c r="N4222" i="1" s="1"/>
  <c r="J4223" i="1"/>
  <c r="K4223" i="1" s="1"/>
  <c r="M4223" i="1"/>
  <c r="N4223" i="1" s="1"/>
  <c r="J4224" i="1"/>
  <c r="K4224" i="1" s="1"/>
  <c r="M4224" i="1"/>
  <c r="N4224" i="1" s="1"/>
  <c r="J4225" i="1"/>
  <c r="K4225" i="1" s="1"/>
  <c r="M4225" i="1"/>
  <c r="N4225" i="1" s="1"/>
  <c r="J4226" i="1"/>
  <c r="K4226" i="1" s="1"/>
  <c r="M4226" i="1"/>
  <c r="N4226" i="1" s="1"/>
  <c r="J4227" i="1"/>
  <c r="K4227" i="1" s="1"/>
  <c r="M4227" i="1"/>
  <c r="N4227" i="1" s="1"/>
  <c r="J4228" i="1"/>
  <c r="K4228" i="1" s="1"/>
  <c r="M4228" i="1"/>
  <c r="N4228" i="1" s="1"/>
  <c r="J4229" i="1"/>
  <c r="K4229" i="1" s="1"/>
  <c r="M4229" i="1"/>
  <c r="N4229" i="1" s="1"/>
  <c r="J4230" i="1"/>
  <c r="K4230" i="1" s="1"/>
  <c r="M4230" i="1"/>
  <c r="N4230" i="1" s="1"/>
  <c r="J4231" i="1"/>
  <c r="K4231" i="1" s="1"/>
  <c r="M4231" i="1"/>
  <c r="N4231" i="1" s="1"/>
  <c r="J4232" i="1"/>
  <c r="K4232" i="1" s="1"/>
  <c r="M4232" i="1"/>
  <c r="N4232" i="1" s="1"/>
  <c r="J4233" i="1"/>
  <c r="K4233" i="1" s="1"/>
  <c r="M4233" i="1"/>
  <c r="N4233" i="1" s="1"/>
  <c r="J4234" i="1"/>
  <c r="K4234" i="1" s="1"/>
  <c r="M4234" i="1"/>
  <c r="N4234" i="1" s="1"/>
  <c r="J4235" i="1"/>
  <c r="K4235" i="1" s="1"/>
  <c r="M4235" i="1"/>
  <c r="N4235" i="1" s="1"/>
  <c r="J4236" i="1"/>
  <c r="K4236" i="1" s="1"/>
  <c r="M4236" i="1"/>
  <c r="N4236" i="1" s="1"/>
  <c r="J4237" i="1"/>
  <c r="K4237" i="1" s="1"/>
  <c r="M4237" i="1"/>
  <c r="N4237" i="1" s="1"/>
  <c r="J4238" i="1"/>
  <c r="K4238" i="1" s="1"/>
  <c r="M4238" i="1"/>
  <c r="N4238" i="1" s="1"/>
  <c r="J4239" i="1"/>
  <c r="K4239" i="1" s="1"/>
  <c r="M4239" i="1"/>
  <c r="N4239" i="1" s="1"/>
  <c r="J4240" i="1"/>
  <c r="K4240" i="1" s="1"/>
  <c r="M4240" i="1"/>
  <c r="N4240" i="1" s="1"/>
  <c r="J4241" i="1"/>
  <c r="K4241" i="1" s="1"/>
  <c r="M4241" i="1"/>
  <c r="N4241" i="1" s="1"/>
  <c r="J4242" i="1"/>
  <c r="K4242" i="1" s="1"/>
  <c r="M4242" i="1"/>
  <c r="N4242" i="1" s="1"/>
  <c r="J4243" i="1"/>
  <c r="K4243" i="1" s="1"/>
  <c r="M4243" i="1"/>
  <c r="N4243" i="1" s="1"/>
  <c r="J4244" i="1"/>
  <c r="K4244" i="1" s="1"/>
  <c r="M4244" i="1"/>
  <c r="N4244" i="1" s="1"/>
  <c r="J4245" i="1"/>
  <c r="K4245" i="1" s="1"/>
  <c r="M4245" i="1"/>
  <c r="N4245" i="1" s="1"/>
  <c r="J4246" i="1"/>
  <c r="K4246" i="1" s="1"/>
  <c r="M4246" i="1"/>
  <c r="N4246" i="1" s="1"/>
  <c r="J4247" i="1"/>
  <c r="K4247" i="1" s="1"/>
  <c r="M4247" i="1"/>
  <c r="N4247" i="1" s="1"/>
  <c r="J4248" i="1"/>
  <c r="K4248" i="1" s="1"/>
  <c r="M4248" i="1"/>
  <c r="N4248" i="1" s="1"/>
  <c r="J4249" i="1"/>
  <c r="K4249" i="1" s="1"/>
  <c r="M4249" i="1"/>
  <c r="N4249" i="1" s="1"/>
  <c r="J4250" i="1"/>
  <c r="K4250" i="1" s="1"/>
  <c r="M4250" i="1"/>
  <c r="N4250" i="1" s="1"/>
  <c r="J4251" i="1"/>
  <c r="K4251" i="1" s="1"/>
  <c r="M4251" i="1"/>
  <c r="N4251" i="1" s="1"/>
  <c r="J4252" i="1"/>
  <c r="K4252" i="1" s="1"/>
  <c r="M4252" i="1"/>
  <c r="N4252" i="1" s="1"/>
  <c r="J4253" i="1"/>
  <c r="K4253" i="1" s="1"/>
  <c r="M4253" i="1"/>
  <c r="N4253" i="1" s="1"/>
  <c r="J4254" i="1"/>
  <c r="K4254" i="1" s="1"/>
  <c r="M4254" i="1"/>
  <c r="N4254" i="1" s="1"/>
  <c r="J4255" i="1"/>
  <c r="K4255" i="1" s="1"/>
  <c r="M4255" i="1"/>
  <c r="N4255" i="1" s="1"/>
  <c r="J4256" i="1"/>
  <c r="K4256" i="1" s="1"/>
  <c r="M4256" i="1"/>
  <c r="N4256" i="1" s="1"/>
  <c r="J4257" i="1"/>
  <c r="K4257" i="1" s="1"/>
  <c r="M4257" i="1"/>
  <c r="N4257" i="1" s="1"/>
  <c r="J4258" i="1"/>
  <c r="K4258" i="1" s="1"/>
  <c r="M4258" i="1"/>
  <c r="N4258" i="1" s="1"/>
  <c r="J4259" i="1"/>
  <c r="K4259" i="1" s="1"/>
  <c r="M4259" i="1"/>
  <c r="N4259" i="1" s="1"/>
  <c r="J4260" i="1"/>
  <c r="K4260" i="1" s="1"/>
  <c r="M4260" i="1"/>
  <c r="N4260" i="1" s="1"/>
  <c r="J4261" i="1"/>
  <c r="K4261" i="1" s="1"/>
  <c r="M4261" i="1"/>
  <c r="N4261" i="1" s="1"/>
  <c r="J4262" i="1"/>
  <c r="K4262" i="1" s="1"/>
  <c r="M4262" i="1"/>
  <c r="N4262" i="1" s="1"/>
  <c r="J4263" i="1"/>
  <c r="K4263" i="1" s="1"/>
  <c r="M4263" i="1"/>
  <c r="N4263" i="1" s="1"/>
  <c r="J4264" i="1"/>
  <c r="K4264" i="1" s="1"/>
  <c r="M4264" i="1"/>
  <c r="N4264" i="1" s="1"/>
  <c r="J4265" i="1"/>
  <c r="K4265" i="1" s="1"/>
  <c r="M4265" i="1"/>
  <c r="N4265" i="1" s="1"/>
  <c r="J4266" i="1"/>
  <c r="K4266" i="1" s="1"/>
  <c r="M4266" i="1"/>
  <c r="N4266" i="1" s="1"/>
  <c r="J4267" i="1"/>
  <c r="K4267" i="1" s="1"/>
  <c r="M4267" i="1"/>
  <c r="N4267" i="1" s="1"/>
  <c r="J4268" i="1"/>
  <c r="K4268" i="1" s="1"/>
  <c r="M4268" i="1"/>
  <c r="N4268" i="1" s="1"/>
  <c r="J4269" i="1"/>
  <c r="K4269" i="1" s="1"/>
  <c r="M4269" i="1"/>
  <c r="N4269" i="1" s="1"/>
  <c r="J4270" i="1"/>
  <c r="K4270" i="1" s="1"/>
  <c r="M4270" i="1"/>
  <c r="N4270" i="1" s="1"/>
  <c r="J4271" i="1"/>
  <c r="K4271" i="1" s="1"/>
  <c r="M4271" i="1"/>
  <c r="N4271" i="1" s="1"/>
  <c r="J4272" i="1"/>
  <c r="K4272" i="1" s="1"/>
  <c r="M4272" i="1"/>
  <c r="N4272" i="1" s="1"/>
  <c r="J4273" i="1"/>
  <c r="K4273" i="1" s="1"/>
  <c r="M4273" i="1"/>
  <c r="N4273" i="1" s="1"/>
  <c r="J4274" i="1"/>
  <c r="K4274" i="1" s="1"/>
  <c r="M4274" i="1"/>
  <c r="N4274" i="1" s="1"/>
  <c r="J4275" i="1"/>
  <c r="K4275" i="1" s="1"/>
  <c r="M4275" i="1"/>
  <c r="N4275" i="1" s="1"/>
  <c r="J4276" i="1"/>
  <c r="K4276" i="1" s="1"/>
  <c r="M4276" i="1"/>
  <c r="N4276" i="1" s="1"/>
  <c r="J4277" i="1"/>
  <c r="K4277" i="1" s="1"/>
  <c r="M4277" i="1"/>
  <c r="N4277" i="1" s="1"/>
  <c r="J4278" i="1"/>
  <c r="K4278" i="1" s="1"/>
  <c r="M4278" i="1"/>
  <c r="N4278" i="1" s="1"/>
  <c r="J4279" i="1"/>
  <c r="K4279" i="1" s="1"/>
  <c r="M4279" i="1"/>
  <c r="N4279" i="1" s="1"/>
  <c r="J4280" i="1"/>
  <c r="K4280" i="1" s="1"/>
  <c r="M4280" i="1"/>
  <c r="N4280" i="1" s="1"/>
  <c r="J4281" i="1"/>
  <c r="K4281" i="1" s="1"/>
  <c r="M4281" i="1"/>
  <c r="N4281" i="1" s="1"/>
  <c r="J4282" i="1"/>
  <c r="K4282" i="1" s="1"/>
  <c r="M4282" i="1"/>
  <c r="N4282" i="1" s="1"/>
  <c r="J4283" i="1"/>
  <c r="K4283" i="1" s="1"/>
  <c r="M4283" i="1"/>
  <c r="N4283" i="1" s="1"/>
  <c r="J4284" i="1"/>
  <c r="K4284" i="1" s="1"/>
  <c r="M4284" i="1"/>
  <c r="N4284" i="1" s="1"/>
  <c r="J4285" i="1"/>
  <c r="K4285" i="1" s="1"/>
  <c r="M4285" i="1"/>
  <c r="N4285" i="1" s="1"/>
  <c r="J4286" i="1"/>
  <c r="K4286" i="1" s="1"/>
  <c r="M4286" i="1"/>
  <c r="N4286" i="1" s="1"/>
  <c r="J4287" i="1"/>
  <c r="K4287" i="1" s="1"/>
  <c r="M4287" i="1"/>
  <c r="N4287" i="1" s="1"/>
  <c r="J4288" i="1"/>
  <c r="K4288" i="1" s="1"/>
  <c r="M4288" i="1"/>
  <c r="N4288" i="1" s="1"/>
  <c r="J4289" i="1"/>
  <c r="K4289" i="1" s="1"/>
  <c r="M4289" i="1"/>
  <c r="N4289" i="1" s="1"/>
  <c r="J4290" i="1"/>
  <c r="K4290" i="1" s="1"/>
  <c r="M4290" i="1"/>
  <c r="N4290" i="1" s="1"/>
  <c r="J4291" i="1"/>
  <c r="K4291" i="1" s="1"/>
  <c r="M4291" i="1"/>
  <c r="N4291" i="1" s="1"/>
  <c r="J4292" i="1"/>
  <c r="K4292" i="1" s="1"/>
  <c r="M4292" i="1"/>
  <c r="N4292" i="1" s="1"/>
  <c r="J4293" i="1"/>
  <c r="K4293" i="1" s="1"/>
  <c r="M4293" i="1"/>
  <c r="N4293" i="1" s="1"/>
  <c r="J4294" i="1"/>
  <c r="K4294" i="1" s="1"/>
  <c r="M4294" i="1"/>
  <c r="N4294" i="1" s="1"/>
  <c r="J4295" i="1"/>
  <c r="K4295" i="1" s="1"/>
  <c r="M4295" i="1"/>
  <c r="N4295" i="1" s="1"/>
  <c r="J4296" i="1"/>
  <c r="K4296" i="1" s="1"/>
  <c r="M4296" i="1"/>
  <c r="N4296" i="1" s="1"/>
  <c r="J4297" i="1"/>
  <c r="K4297" i="1" s="1"/>
  <c r="M4297" i="1"/>
  <c r="N4297" i="1" s="1"/>
  <c r="J4298" i="1"/>
  <c r="K4298" i="1" s="1"/>
  <c r="M4298" i="1"/>
  <c r="N4298" i="1" s="1"/>
  <c r="J4299" i="1"/>
  <c r="K4299" i="1" s="1"/>
  <c r="M4299" i="1"/>
  <c r="N4299" i="1" s="1"/>
  <c r="J4300" i="1"/>
  <c r="K4300" i="1" s="1"/>
  <c r="M4300" i="1"/>
  <c r="N4300" i="1" s="1"/>
  <c r="J4301" i="1"/>
  <c r="K4301" i="1" s="1"/>
  <c r="M4301" i="1"/>
  <c r="N4301" i="1" s="1"/>
  <c r="J4302" i="1"/>
  <c r="K4302" i="1" s="1"/>
  <c r="M4302" i="1"/>
  <c r="N4302" i="1" s="1"/>
  <c r="J4303" i="1"/>
  <c r="K4303" i="1" s="1"/>
  <c r="M4303" i="1"/>
  <c r="N4303" i="1" s="1"/>
  <c r="J4304" i="1"/>
  <c r="K4304" i="1" s="1"/>
  <c r="M4304" i="1"/>
  <c r="N4304" i="1" s="1"/>
  <c r="J4305" i="1"/>
  <c r="K4305" i="1" s="1"/>
  <c r="M4305" i="1"/>
  <c r="N4305" i="1" s="1"/>
  <c r="J4306" i="1"/>
  <c r="K4306" i="1" s="1"/>
  <c r="M4306" i="1"/>
  <c r="N4306" i="1" s="1"/>
  <c r="J4307" i="1"/>
  <c r="K4307" i="1" s="1"/>
  <c r="M4307" i="1"/>
  <c r="N4307" i="1" s="1"/>
  <c r="J4308" i="1"/>
  <c r="K4308" i="1" s="1"/>
  <c r="M4308" i="1"/>
  <c r="N4308" i="1" s="1"/>
  <c r="J4309" i="1"/>
  <c r="K4309" i="1" s="1"/>
  <c r="M4309" i="1"/>
  <c r="N4309" i="1" s="1"/>
  <c r="J4310" i="1"/>
  <c r="K4310" i="1" s="1"/>
  <c r="M4310" i="1"/>
  <c r="N4310" i="1" s="1"/>
  <c r="J4311" i="1"/>
  <c r="K4311" i="1" s="1"/>
  <c r="M4311" i="1"/>
  <c r="N4311" i="1" s="1"/>
  <c r="J4312" i="1"/>
  <c r="K4312" i="1" s="1"/>
  <c r="M4312" i="1"/>
  <c r="N4312" i="1" s="1"/>
  <c r="J4313" i="1"/>
  <c r="K4313" i="1" s="1"/>
  <c r="M4313" i="1"/>
  <c r="N4313" i="1" s="1"/>
  <c r="J4314" i="1"/>
  <c r="K4314" i="1" s="1"/>
  <c r="M4314" i="1"/>
  <c r="N4314" i="1" s="1"/>
  <c r="J4315" i="1"/>
  <c r="K4315" i="1" s="1"/>
  <c r="M4315" i="1"/>
  <c r="N4315" i="1" s="1"/>
  <c r="J4316" i="1"/>
  <c r="K4316" i="1" s="1"/>
  <c r="M4316" i="1"/>
  <c r="N4316" i="1" s="1"/>
  <c r="J4317" i="1"/>
  <c r="K4317" i="1" s="1"/>
  <c r="M4317" i="1"/>
  <c r="N4317" i="1" s="1"/>
  <c r="J4318" i="1"/>
  <c r="K4318" i="1" s="1"/>
  <c r="M4318" i="1"/>
  <c r="N4318" i="1" s="1"/>
  <c r="J4319" i="1"/>
  <c r="K4319" i="1" s="1"/>
  <c r="M4319" i="1"/>
  <c r="N4319" i="1" s="1"/>
  <c r="J4320" i="1"/>
  <c r="K4320" i="1" s="1"/>
  <c r="M4320" i="1"/>
  <c r="N4320" i="1" s="1"/>
  <c r="J4321" i="1"/>
  <c r="K4321" i="1" s="1"/>
  <c r="M4321" i="1"/>
  <c r="N4321" i="1" s="1"/>
  <c r="J4322" i="1"/>
  <c r="K4322" i="1" s="1"/>
  <c r="M4322" i="1"/>
  <c r="N4322" i="1" s="1"/>
  <c r="J4323" i="1"/>
  <c r="K4323" i="1" s="1"/>
  <c r="M4323" i="1"/>
  <c r="N4323" i="1" s="1"/>
  <c r="J4324" i="1"/>
  <c r="K4324" i="1" s="1"/>
  <c r="M4324" i="1"/>
  <c r="N4324" i="1" s="1"/>
  <c r="J4325" i="1"/>
  <c r="K4325" i="1" s="1"/>
  <c r="M4325" i="1"/>
  <c r="N4325" i="1" s="1"/>
  <c r="J4326" i="1"/>
  <c r="K4326" i="1" s="1"/>
  <c r="M4326" i="1"/>
  <c r="N4326" i="1" s="1"/>
  <c r="J4327" i="1"/>
  <c r="K4327" i="1" s="1"/>
  <c r="M4327" i="1"/>
  <c r="N4327" i="1" s="1"/>
  <c r="J4328" i="1"/>
  <c r="K4328" i="1" s="1"/>
  <c r="M4328" i="1"/>
  <c r="N4328" i="1" s="1"/>
  <c r="J4329" i="1"/>
  <c r="K4329" i="1" s="1"/>
  <c r="M4329" i="1"/>
  <c r="N4329" i="1" s="1"/>
  <c r="J4330" i="1"/>
  <c r="K4330" i="1" s="1"/>
  <c r="M4330" i="1"/>
  <c r="N4330" i="1" s="1"/>
  <c r="J4331" i="1"/>
  <c r="K4331" i="1" s="1"/>
  <c r="M4331" i="1"/>
  <c r="N4331" i="1" s="1"/>
  <c r="J4332" i="1"/>
  <c r="K4332" i="1" s="1"/>
  <c r="M4332" i="1"/>
  <c r="N4332" i="1" s="1"/>
  <c r="J4333" i="1"/>
  <c r="K4333" i="1" s="1"/>
  <c r="M4333" i="1"/>
  <c r="N4333" i="1" s="1"/>
  <c r="J4334" i="1"/>
  <c r="K4334" i="1" s="1"/>
  <c r="M4334" i="1"/>
  <c r="N4334" i="1" s="1"/>
  <c r="J4335" i="1"/>
  <c r="K4335" i="1" s="1"/>
  <c r="M4335" i="1"/>
  <c r="N4335" i="1" s="1"/>
  <c r="J4336" i="1"/>
  <c r="K4336" i="1" s="1"/>
  <c r="M4336" i="1"/>
  <c r="N4336" i="1" s="1"/>
  <c r="J4337" i="1"/>
  <c r="K4337" i="1" s="1"/>
  <c r="M4337" i="1"/>
  <c r="N4337" i="1" s="1"/>
  <c r="J4338" i="1"/>
  <c r="K4338" i="1" s="1"/>
  <c r="M4338" i="1"/>
  <c r="N4338" i="1" s="1"/>
  <c r="J4339" i="1"/>
  <c r="K4339" i="1" s="1"/>
  <c r="M4339" i="1"/>
  <c r="N4339" i="1" s="1"/>
  <c r="J4340" i="1"/>
  <c r="K4340" i="1" s="1"/>
  <c r="M4340" i="1"/>
  <c r="N4340" i="1" s="1"/>
  <c r="J4341" i="1"/>
  <c r="K4341" i="1" s="1"/>
  <c r="M4341" i="1"/>
  <c r="N4341" i="1" s="1"/>
  <c r="J4342" i="1"/>
  <c r="K4342" i="1" s="1"/>
  <c r="M4342" i="1"/>
  <c r="N4342" i="1" s="1"/>
  <c r="J4343" i="1"/>
  <c r="K4343" i="1" s="1"/>
  <c r="M4343" i="1"/>
  <c r="N4343" i="1" s="1"/>
  <c r="J4344" i="1"/>
  <c r="K4344" i="1" s="1"/>
  <c r="M4344" i="1"/>
  <c r="N4344" i="1" s="1"/>
  <c r="J4345" i="1"/>
  <c r="K4345" i="1" s="1"/>
  <c r="M4345" i="1"/>
  <c r="N4345" i="1" s="1"/>
  <c r="J4346" i="1"/>
  <c r="K4346" i="1" s="1"/>
  <c r="M4346" i="1"/>
  <c r="N4346" i="1" s="1"/>
  <c r="J4347" i="1"/>
  <c r="K4347" i="1" s="1"/>
  <c r="M4347" i="1"/>
  <c r="N4347" i="1" s="1"/>
  <c r="J4348" i="1"/>
  <c r="K4348" i="1" s="1"/>
  <c r="M4348" i="1"/>
  <c r="N4348" i="1" s="1"/>
  <c r="J4349" i="1"/>
  <c r="K4349" i="1" s="1"/>
  <c r="M4349" i="1"/>
  <c r="N4349" i="1" s="1"/>
  <c r="J4350" i="1"/>
  <c r="K4350" i="1" s="1"/>
  <c r="M4350" i="1"/>
  <c r="N4350" i="1" s="1"/>
  <c r="J4351" i="1"/>
  <c r="K4351" i="1" s="1"/>
  <c r="M4351" i="1"/>
  <c r="N4351" i="1" s="1"/>
  <c r="J4352" i="1"/>
  <c r="K4352" i="1" s="1"/>
  <c r="M4352" i="1"/>
  <c r="N4352" i="1" s="1"/>
  <c r="J4353" i="1"/>
  <c r="K4353" i="1" s="1"/>
  <c r="M4353" i="1"/>
  <c r="N4353" i="1" s="1"/>
  <c r="J4354" i="1"/>
  <c r="K4354" i="1" s="1"/>
  <c r="M4354" i="1"/>
  <c r="N4354" i="1" s="1"/>
  <c r="J4355" i="1"/>
  <c r="K4355" i="1" s="1"/>
  <c r="M4355" i="1"/>
  <c r="N4355" i="1" s="1"/>
  <c r="J4356" i="1"/>
  <c r="K4356" i="1" s="1"/>
  <c r="M4356" i="1"/>
  <c r="N4356" i="1" s="1"/>
  <c r="J4357" i="1"/>
  <c r="K4357" i="1" s="1"/>
  <c r="M4357" i="1"/>
  <c r="N4357" i="1" s="1"/>
  <c r="J4358" i="1"/>
  <c r="K4358" i="1" s="1"/>
  <c r="M4358" i="1"/>
  <c r="N4358" i="1" s="1"/>
  <c r="J4359" i="1"/>
  <c r="K4359" i="1" s="1"/>
  <c r="M4359" i="1"/>
  <c r="N4359" i="1" s="1"/>
  <c r="J4360" i="1"/>
  <c r="K4360" i="1" s="1"/>
  <c r="M4360" i="1"/>
  <c r="N4360" i="1" s="1"/>
  <c r="J4361" i="1"/>
  <c r="K4361" i="1" s="1"/>
  <c r="M4361" i="1"/>
  <c r="N4361" i="1" s="1"/>
  <c r="J4362" i="1"/>
  <c r="K4362" i="1" s="1"/>
  <c r="M4362" i="1"/>
  <c r="N4362" i="1" s="1"/>
  <c r="J4363" i="1"/>
  <c r="K4363" i="1" s="1"/>
  <c r="M4363" i="1"/>
  <c r="N4363" i="1" s="1"/>
  <c r="J4364" i="1"/>
  <c r="K4364" i="1" s="1"/>
  <c r="M4364" i="1"/>
  <c r="N4364" i="1" s="1"/>
  <c r="J4365" i="1"/>
  <c r="K4365" i="1" s="1"/>
  <c r="M4365" i="1"/>
  <c r="N4365" i="1" s="1"/>
  <c r="J4366" i="1"/>
  <c r="K4366" i="1" s="1"/>
  <c r="M4366" i="1"/>
  <c r="N4366" i="1" s="1"/>
  <c r="J4367" i="1"/>
  <c r="K4367" i="1" s="1"/>
  <c r="M4367" i="1"/>
  <c r="N4367" i="1" s="1"/>
  <c r="J4368" i="1"/>
  <c r="K4368" i="1" s="1"/>
  <c r="M4368" i="1"/>
  <c r="N4368" i="1" s="1"/>
  <c r="J4369" i="1"/>
  <c r="K4369" i="1" s="1"/>
  <c r="M4369" i="1"/>
  <c r="N4369" i="1" s="1"/>
  <c r="J4370" i="1"/>
  <c r="K4370" i="1" s="1"/>
  <c r="M4370" i="1"/>
  <c r="N4370" i="1" s="1"/>
  <c r="J4371" i="1"/>
  <c r="K4371" i="1" s="1"/>
  <c r="M4371" i="1"/>
  <c r="N4371" i="1" s="1"/>
  <c r="J4372" i="1"/>
  <c r="K4372" i="1" s="1"/>
  <c r="M4372" i="1"/>
  <c r="N4372" i="1" s="1"/>
  <c r="J4373" i="1"/>
  <c r="K4373" i="1" s="1"/>
  <c r="M4373" i="1"/>
  <c r="N4373" i="1" s="1"/>
  <c r="J4374" i="1"/>
  <c r="K4374" i="1" s="1"/>
  <c r="M4374" i="1"/>
  <c r="N4374" i="1" s="1"/>
  <c r="J4375" i="1"/>
  <c r="K4375" i="1" s="1"/>
  <c r="M4375" i="1"/>
  <c r="N4375" i="1" s="1"/>
  <c r="J4376" i="1"/>
  <c r="K4376" i="1" s="1"/>
  <c r="M4376" i="1"/>
  <c r="N4376" i="1" s="1"/>
  <c r="J4377" i="1"/>
  <c r="K4377" i="1" s="1"/>
  <c r="M4377" i="1"/>
  <c r="N4377" i="1" s="1"/>
  <c r="J4378" i="1"/>
  <c r="K4378" i="1" s="1"/>
  <c r="M4378" i="1"/>
  <c r="N4378" i="1" s="1"/>
  <c r="J4379" i="1"/>
  <c r="K4379" i="1" s="1"/>
  <c r="M4379" i="1"/>
  <c r="N4379" i="1" s="1"/>
  <c r="J4380" i="1"/>
  <c r="K4380" i="1" s="1"/>
  <c r="M4380" i="1"/>
  <c r="N4380" i="1" s="1"/>
  <c r="J4381" i="1"/>
  <c r="K4381" i="1" s="1"/>
  <c r="M4381" i="1"/>
  <c r="N4381" i="1" s="1"/>
  <c r="J4382" i="1"/>
  <c r="K4382" i="1" s="1"/>
  <c r="M4382" i="1"/>
  <c r="N4382" i="1" s="1"/>
  <c r="J4383" i="1"/>
  <c r="K4383" i="1" s="1"/>
  <c r="M4383" i="1"/>
  <c r="N4383" i="1" s="1"/>
  <c r="J4384" i="1"/>
  <c r="K4384" i="1" s="1"/>
  <c r="M4384" i="1"/>
  <c r="N4384" i="1" s="1"/>
  <c r="J4385" i="1"/>
  <c r="K4385" i="1" s="1"/>
  <c r="M4385" i="1"/>
  <c r="N4385" i="1" s="1"/>
  <c r="J4386" i="1"/>
  <c r="K4386" i="1" s="1"/>
  <c r="M4386" i="1"/>
  <c r="N4386" i="1" s="1"/>
  <c r="J4387" i="1"/>
  <c r="K4387" i="1" s="1"/>
  <c r="M4387" i="1"/>
  <c r="N4387" i="1" s="1"/>
  <c r="J4388" i="1"/>
  <c r="K4388" i="1" s="1"/>
  <c r="M4388" i="1"/>
  <c r="N4388" i="1" s="1"/>
  <c r="J4389" i="1"/>
  <c r="K4389" i="1" s="1"/>
  <c r="M4389" i="1"/>
  <c r="N4389" i="1" s="1"/>
  <c r="J4390" i="1"/>
  <c r="K4390" i="1" s="1"/>
  <c r="M4390" i="1"/>
  <c r="N4390" i="1" s="1"/>
  <c r="J4391" i="1"/>
  <c r="K4391" i="1" s="1"/>
  <c r="M4391" i="1"/>
  <c r="N4391" i="1" s="1"/>
  <c r="J4392" i="1"/>
  <c r="K4392" i="1" s="1"/>
  <c r="M4392" i="1"/>
  <c r="N4392" i="1" s="1"/>
  <c r="J4393" i="1"/>
  <c r="K4393" i="1" s="1"/>
  <c r="M4393" i="1"/>
  <c r="N4393" i="1" s="1"/>
  <c r="J4394" i="1"/>
  <c r="K4394" i="1" s="1"/>
  <c r="M4394" i="1"/>
  <c r="N4394" i="1" s="1"/>
  <c r="J4395" i="1"/>
  <c r="K4395" i="1" s="1"/>
  <c r="M4395" i="1"/>
  <c r="N4395" i="1" s="1"/>
  <c r="J4396" i="1"/>
  <c r="K4396" i="1" s="1"/>
  <c r="M4396" i="1"/>
  <c r="N4396" i="1" s="1"/>
  <c r="J4397" i="1"/>
  <c r="K4397" i="1" s="1"/>
  <c r="M4397" i="1"/>
  <c r="N4397" i="1" s="1"/>
  <c r="J4398" i="1"/>
  <c r="K4398" i="1" s="1"/>
  <c r="M4398" i="1"/>
  <c r="N4398" i="1" s="1"/>
  <c r="J4399" i="1"/>
  <c r="K4399" i="1" s="1"/>
  <c r="M4399" i="1"/>
  <c r="N4399" i="1" s="1"/>
  <c r="J4400" i="1"/>
  <c r="K4400" i="1" s="1"/>
  <c r="M4400" i="1"/>
  <c r="N4400" i="1" s="1"/>
  <c r="J4401" i="1"/>
  <c r="K4401" i="1" s="1"/>
  <c r="M4401" i="1"/>
  <c r="N4401" i="1" s="1"/>
  <c r="J4402" i="1"/>
  <c r="K4402" i="1" s="1"/>
  <c r="M4402" i="1"/>
  <c r="N4402" i="1" s="1"/>
  <c r="J4403" i="1"/>
  <c r="K4403" i="1" s="1"/>
  <c r="M4403" i="1"/>
  <c r="N4403" i="1" s="1"/>
  <c r="J4404" i="1"/>
  <c r="K4404" i="1" s="1"/>
  <c r="M4404" i="1"/>
  <c r="N4404" i="1" s="1"/>
  <c r="J4405" i="1"/>
  <c r="K4405" i="1" s="1"/>
  <c r="M4405" i="1"/>
  <c r="N4405" i="1" s="1"/>
  <c r="J4406" i="1"/>
  <c r="K4406" i="1" s="1"/>
  <c r="M4406" i="1"/>
  <c r="N4406" i="1" s="1"/>
  <c r="J4407" i="1"/>
  <c r="K4407" i="1" s="1"/>
  <c r="M4407" i="1"/>
  <c r="N4407" i="1" s="1"/>
  <c r="J4408" i="1"/>
  <c r="K4408" i="1" s="1"/>
  <c r="M4408" i="1"/>
  <c r="N4408" i="1" s="1"/>
  <c r="J4409" i="1"/>
  <c r="K4409" i="1" s="1"/>
  <c r="M4409" i="1"/>
  <c r="N4409" i="1" s="1"/>
  <c r="J4410" i="1"/>
  <c r="K4410" i="1" s="1"/>
  <c r="M4410" i="1"/>
  <c r="N4410" i="1" s="1"/>
  <c r="J4411" i="1"/>
  <c r="K4411" i="1" s="1"/>
  <c r="M4411" i="1"/>
  <c r="N4411" i="1" s="1"/>
  <c r="J4412" i="1"/>
  <c r="K4412" i="1" s="1"/>
  <c r="M4412" i="1"/>
  <c r="N4412" i="1" s="1"/>
  <c r="J4413" i="1"/>
  <c r="K4413" i="1" s="1"/>
  <c r="M4413" i="1"/>
  <c r="N4413" i="1" s="1"/>
  <c r="J4414" i="1"/>
  <c r="K4414" i="1" s="1"/>
  <c r="M4414" i="1"/>
  <c r="N4414" i="1" s="1"/>
  <c r="J4415" i="1"/>
  <c r="K4415" i="1" s="1"/>
  <c r="M4415" i="1"/>
  <c r="N4415" i="1" s="1"/>
  <c r="J4416" i="1"/>
  <c r="K4416" i="1" s="1"/>
  <c r="M4416" i="1"/>
  <c r="N4416" i="1" s="1"/>
  <c r="J4417" i="1"/>
  <c r="K4417" i="1" s="1"/>
  <c r="M4417" i="1"/>
  <c r="N4417" i="1" s="1"/>
  <c r="J4418" i="1"/>
  <c r="K4418" i="1" s="1"/>
  <c r="M4418" i="1"/>
  <c r="N4418" i="1" s="1"/>
  <c r="J4419" i="1"/>
  <c r="K4419" i="1" s="1"/>
  <c r="M4419" i="1"/>
  <c r="N4419" i="1" s="1"/>
  <c r="J4420" i="1"/>
  <c r="K4420" i="1" s="1"/>
  <c r="M4420" i="1"/>
  <c r="N4420" i="1" s="1"/>
  <c r="J4421" i="1"/>
  <c r="K4421" i="1" s="1"/>
  <c r="M4421" i="1"/>
  <c r="N4421" i="1" s="1"/>
  <c r="J4422" i="1"/>
  <c r="K4422" i="1" s="1"/>
  <c r="M4422" i="1"/>
  <c r="N4422" i="1" s="1"/>
  <c r="J4423" i="1"/>
  <c r="K4423" i="1" s="1"/>
  <c r="M4423" i="1"/>
  <c r="N4423" i="1" s="1"/>
  <c r="J4424" i="1"/>
  <c r="K4424" i="1" s="1"/>
  <c r="M4424" i="1"/>
  <c r="N4424" i="1" s="1"/>
  <c r="J4425" i="1"/>
  <c r="K4425" i="1" s="1"/>
  <c r="M4425" i="1"/>
  <c r="N4425" i="1" s="1"/>
  <c r="J4426" i="1"/>
  <c r="K4426" i="1" s="1"/>
  <c r="M4426" i="1"/>
  <c r="N4426" i="1" s="1"/>
  <c r="J4427" i="1"/>
  <c r="K4427" i="1" s="1"/>
  <c r="M4427" i="1"/>
  <c r="N4427" i="1" s="1"/>
  <c r="J4428" i="1"/>
  <c r="K4428" i="1" s="1"/>
  <c r="M4428" i="1"/>
  <c r="N4428" i="1" s="1"/>
  <c r="J4429" i="1"/>
  <c r="K4429" i="1" s="1"/>
  <c r="M4429" i="1"/>
  <c r="N4429" i="1" s="1"/>
  <c r="J4430" i="1"/>
  <c r="K4430" i="1" s="1"/>
  <c r="M4430" i="1"/>
  <c r="N4430" i="1" s="1"/>
  <c r="J4431" i="1"/>
  <c r="K4431" i="1" s="1"/>
  <c r="M4431" i="1"/>
  <c r="N4431" i="1" s="1"/>
  <c r="J4432" i="1"/>
  <c r="K4432" i="1" s="1"/>
  <c r="M4432" i="1"/>
  <c r="N4432" i="1" s="1"/>
  <c r="J4433" i="1"/>
  <c r="K4433" i="1" s="1"/>
  <c r="M4433" i="1"/>
  <c r="N4433" i="1" s="1"/>
  <c r="J4434" i="1"/>
  <c r="K4434" i="1" s="1"/>
  <c r="M4434" i="1"/>
  <c r="N4434" i="1" s="1"/>
  <c r="J4435" i="1"/>
  <c r="K4435" i="1" s="1"/>
  <c r="M4435" i="1"/>
  <c r="N4435" i="1" s="1"/>
  <c r="J4436" i="1"/>
  <c r="K4436" i="1" s="1"/>
  <c r="M4436" i="1"/>
  <c r="N4436" i="1" s="1"/>
  <c r="J4437" i="1"/>
  <c r="K4437" i="1" s="1"/>
  <c r="M4437" i="1"/>
  <c r="N4437" i="1" s="1"/>
  <c r="J4438" i="1"/>
  <c r="K4438" i="1" s="1"/>
  <c r="M4438" i="1"/>
  <c r="N4438" i="1" s="1"/>
  <c r="J4439" i="1"/>
  <c r="K4439" i="1" s="1"/>
  <c r="M4439" i="1"/>
  <c r="N4439" i="1" s="1"/>
  <c r="J4440" i="1"/>
  <c r="K4440" i="1" s="1"/>
  <c r="M4440" i="1"/>
  <c r="N4440" i="1" s="1"/>
  <c r="J4441" i="1"/>
  <c r="K4441" i="1" s="1"/>
  <c r="M4441" i="1"/>
  <c r="N4441" i="1" s="1"/>
  <c r="J4442" i="1"/>
  <c r="K4442" i="1" s="1"/>
  <c r="M4442" i="1"/>
  <c r="N4442" i="1" s="1"/>
  <c r="J4443" i="1"/>
  <c r="K4443" i="1" s="1"/>
  <c r="M4443" i="1"/>
  <c r="N4443" i="1" s="1"/>
  <c r="J4444" i="1"/>
  <c r="K4444" i="1" s="1"/>
  <c r="M4444" i="1"/>
  <c r="N4444" i="1" s="1"/>
  <c r="J4445" i="1"/>
  <c r="K4445" i="1" s="1"/>
  <c r="M4445" i="1"/>
  <c r="N4445" i="1" s="1"/>
  <c r="J4446" i="1"/>
  <c r="K4446" i="1" s="1"/>
  <c r="M4446" i="1"/>
  <c r="N4446" i="1" s="1"/>
  <c r="J4447" i="1"/>
  <c r="K4447" i="1" s="1"/>
  <c r="M4447" i="1"/>
  <c r="N4447" i="1" s="1"/>
  <c r="J4448" i="1"/>
  <c r="K4448" i="1" s="1"/>
  <c r="M4448" i="1"/>
  <c r="N4448" i="1" s="1"/>
  <c r="J4449" i="1"/>
  <c r="K4449" i="1" s="1"/>
  <c r="M4449" i="1"/>
  <c r="N4449" i="1" s="1"/>
  <c r="J4450" i="1"/>
  <c r="K4450" i="1" s="1"/>
  <c r="M4450" i="1"/>
  <c r="N4450" i="1" s="1"/>
  <c r="J4451" i="1"/>
  <c r="K4451" i="1" s="1"/>
  <c r="M4451" i="1"/>
  <c r="N4451" i="1" s="1"/>
  <c r="J4452" i="1"/>
  <c r="K4452" i="1" s="1"/>
  <c r="M4452" i="1"/>
  <c r="N4452" i="1" s="1"/>
  <c r="J4453" i="1"/>
  <c r="K4453" i="1" s="1"/>
  <c r="M4453" i="1"/>
  <c r="N4453" i="1" s="1"/>
  <c r="J4454" i="1"/>
  <c r="K4454" i="1" s="1"/>
  <c r="M4454" i="1"/>
  <c r="N4454" i="1" s="1"/>
  <c r="J4455" i="1"/>
  <c r="K4455" i="1" s="1"/>
  <c r="M4455" i="1"/>
  <c r="N4455" i="1" s="1"/>
  <c r="J4456" i="1"/>
  <c r="K4456" i="1" s="1"/>
  <c r="M4456" i="1"/>
  <c r="N4456" i="1" s="1"/>
  <c r="J4457" i="1"/>
  <c r="K4457" i="1" s="1"/>
  <c r="M4457" i="1"/>
  <c r="N4457" i="1" s="1"/>
  <c r="J4458" i="1"/>
  <c r="K4458" i="1" s="1"/>
  <c r="M4458" i="1"/>
  <c r="N4458" i="1" s="1"/>
  <c r="J4459" i="1"/>
  <c r="K4459" i="1" s="1"/>
  <c r="M4459" i="1"/>
  <c r="N4459" i="1" s="1"/>
  <c r="J4460" i="1"/>
  <c r="K4460" i="1" s="1"/>
  <c r="M4460" i="1"/>
  <c r="N4460" i="1" s="1"/>
  <c r="J4461" i="1"/>
  <c r="K4461" i="1" s="1"/>
  <c r="M4461" i="1"/>
  <c r="N4461" i="1" s="1"/>
  <c r="J4462" i="1"/>
  <c r="K4462" i="1" s="1"/>
  <c r="M4462" i="1"/>
  <c r="N4462" i="1" s="1"/>
  <c r="J4463" i="1"/>
  <c r="K4463" i="1" s="1"/>
  <c r="M4463" i="1"/>
  <c r="N4463" i="1" s="1"/>
  <c r="J4464" i="1"/>
  <c r="K4464" i="1" s="1"/>
  <c r="M4464" i="1"/>
  <c r="N4464" i="1" s="1"/>
  <c r="J4465" i="1"/>
  <c r="K4465" i="1" s="1"/>
  <c r="M4465" i="1"/>
  <c r="N4465" i="1" s="1"/>
  <c r="J4466" i="1"/>
  <c r="K4466" i="1" s="1"/>
  <c r="M4466" i="1"/>
  <c r="N4466" i="1" s="1"/>
  <c r="J4467" i="1"/>
  <c r="K4467" i="1" s="1"/>
  <c r="M4467" i="1"/>
  <c r="N4467" i="1" s="1"/>
  <c r="J4468" i="1"/>
  <c r="K4468" i="1" s="1"/>
  <c r="M4468" i="1"/>
  <c r="N4468" i="1" s="1"/>
  <c r="J4469" i="1"/>
  <c r="K4469" i="1" s="1"/>
  <c r="M4469" i="1"/>
  <c r="N4469" i="1" s="1"/>
  <c r="J4470" i="1"/>
  <c r="K4470" i="1" s="1"/>
  <c r="M4470" i="1"/>
  <c r="N4470" i="1" s="1"/>
  <c r="J4471" i="1"/>
  <c r="K4471" i="1" s="1"/>
  <c r="M4471" i="1"/>
  <c r="N4471" i="1" s="1"/>
  <c r="J4472" i="1"/>
  <c r="K4472" i="1" s="1"/>
  <c r="M4472" i="1"/>
  <c r="N4472" i="1" s="1"/>
  <c r="J4473" i="1"/>
  <c r="K4473" i="1" s="1"/>
  <c r="M4473" i="1"/>
  <c r="N4473" i="1" s="1"/>
  <c r="J4474" i="1"/>
  <c r="K4474" i="1" s="1"/>
  <c r="M4474" i="1"/>
  <c r="N4474" i="1" s="1"/>
  <c r="J4475" i="1"/>
  <c r="K4475" i="1" s="1"/>
  <c r="M4475" i="1"/>
  <c r="N4475" i="1" s="1"/>
  <c r="J4476" i="1"/>
  <c r="K4476" i="1" s="1"/>
  <c r="M4476" i="1"/>
  <c r="N4476" i="1" s="1"/>
  <c r="J4477" i="1"/>
  <c r="K4477" i="1" s="1"/>
  <c r="M4477" i="1"/>
  <c r="N4477" i="1" s="1"/>
  <c r="J4478" i="1"/>
  <c r="K4478" i="1" s="1"/>
  <c r="M4478" i="1"/>
  <c r="N4478" i="1" s="1"/>
  <c r="J4479" i="1"/>
  <c r="K4479" i="1" s="1"/>
  <c r="M4479" i="1"/>
  <c r="N4479" i="1" s="1"/>
  <c r="J4480" i="1"/>
  <c r="K4480" i="1" s="1"/>
  <c r="M4480" i="1"/>
  <c r="N4480" i="1" s="1"/>
  <c r="J4481" i="1"/>
  <c r="K4481" i="1" s="1"/>
  <c r="M4481" i="1"/>
  <c r="N4481" i="1" s="1"/>
  <c r="J4482" i="1"/>
  <c r="K4482" i="1" s="1"/>
  <c r="M4482" i="1"/>
  <c r="N4482" i="1" s="1"/>
  <c r="J4483" i="1"/>
  <c r="K4483" i="1" s="1"/>
  <c r="M4483" i="1"/>
  <c r="N4483" i="1" s="1"/>
  <c r="J4484" i="1"/>
  <c r="K4484" i="1" s="1"/>
  <c r="M4484" i="1"/>
  <c r="N4484" i="1" s="1"/>
  <c r="J4485" i="1"/>
  <c r="K4485" i="1" s="1"/>
  <c r="M4485" i="1"/>
  <c r="N4485" i="1" s="1"/>
  <c r="J4486" i="1"/>
  <c r="K4486" i="1" s="1"/>
  <c r="M4486" i="1"/>
  <c r="N4486" i="1" s="1"/>
  <c r="J4487" i="1"/>
  <c r="K4487" i="1" s="1"/>
  <c r="M4487" i="1"/>
  <c r="N4487" i="1" s="1"/>
  <c r="J4488" i="1"/>
  <c r="K4488" i="1" s="1"/>
  <c r="M4488" i="1"/>
  <c r="N4488" i="1" s="1"/>
  <c r="J4489" i="1"/>
  <c r="K4489" i="1" s="1"/>
  <c r="M4489" i="1"/>
  <c r="N4489" i="1" s="1"/>
  <c r="J4490" i="1"/>
  <c r="K4490" i="1" s="1"/>
  <c r="M4490" i="1"/>
  <c r="N4490" i="1" s="1"/>
  <c r="J4491" i="1"/>
  <c r="K4491" i="1" s="1"/>
  <c r="M4491" i="1"/>
  <c r="N4491" i="1" s="1"/>
  <c r="J4492" i="1"/>
  <c r="K4492" i="1" s="1"/>
  <c r="M4492" i="1"/>
  <c r="N4492" i="1" s="1"/>
  <c r="J4493" i="1"/>
  <c r="K4493" i="1" s="1"/>
  <c r="M4493" i="1"/>
  <c r="N4493" i="1" s="1"/>
  <c r="J4494" i="1"/>
  <c r="K4494" i="1" s="1"/>
  <c r="M4494" i="1"/>
  <c r="N4494" i="1" s="1"/>
  <c r="J4495" i="1"/>
  <c r="K4495" i="1" s="1"/>
  <c r="M4495" i="1"/>
  <c r="N4495" i="1" s="1"/>
  <c r="J4496" i="1"/>
  <c r="K4496" i="1" s="1"/>
  <c r="M4496" i="1"/>
  <c r="N4496" i="1" s="1"/>
  <c r="J4497" i="1"/>
  <c r="K4497" i="1" s="1"/>
  <c r="M4497" i="1"/>
  <c r="N4497" i="1" s="1"/>
  <c r="J4498" i="1"/>
  <c r="K4498" i="1" s="1"/>
  <c r="M4498" i="1"/>
  <c r="N4498" i="1" s="1"/>
  <c r="J4499" i="1"/>
  <c r="K4499" i="1" s="1"/>
  <c r="M4499" i="1"/>
  <c r="N4499" i="1" s="1"/>
  <c r="J4500" i="1"/>
  <c r="K4500" i="1" s="1"/>
  <c r="M4500" i="1"/>
  <c r="N4500" i="1" s="1"/>
  <c r="J4501" i="1"/>
  <c r="K4501" i="1" s="1"/>
  <c r="M4501" i="1"/>
  <c r="N4501" i="1" s="1"/>
  <c r="J4502" i="1"/>
  <c r="K4502" i="1" s="1"/>
  <c r="M4502" i="1"/>
  <c r="N4502" i="1" s="1"/>
  <c r="J4503" i="1"/>
  <c r="K4503" i="1" s="1"/>
  <c r="M4503" i="1"/>
  <c r="N4503" i="1" s="1"/>
  <c r="J4504" i="1"/>
  <c r="K4504" i="1" s="1"/>
  <c r="M4504" i="1"/>
  <c r="N4504" i="1" s="1"/>
  <c r="J4505" i="1"/>
  <c r="K4505" i="1" s="1"/>
  <c r="M4505" i="1"/>
  <c r="N4505" i="1" s="1"/>
  <c r="J4506" i="1"/>
  <c r="K4506" i="1" s="1"/>
  <c r="M4506" i="1"/>
  <c r="N4506" i="1" s="1"/>
  <c r="J4507" i="1"/>
  <c r="K4507" i="1" s="1"/>
  <c r="M4507" i="1"/>
  <c r="N4507" i="1" s="1"/>
  <c r="J4508" i="1"/>
  <c r="K4508" i="1" s="1"/>
  <c r="M4508" i="1"/>
  <c r="N4508" i="1" s="1"/>
  <c r="J4509" i="1"/>
  <c r="K4509" i="1" s="1"/>
  <c r="M4509" i="1"/>
  <c r="N4509" i="1" s="1"/>
  <c r="J4510" i="1"/>
  <c r="K4510" i="1" s="1"/>
  <c r="M4510" i="1"/>
  <c r="N4510" i="1" s="1"/>
  <c r="J4511" i="1"/>
  <c r="K4511" i="1" s="1"/>
  <c r="M4511" i="1"/>
  <c r="N4511" i="1" s="1"/>
  <c r="J4512" i="1"/>
  <c r="K4512" i="1" s="1"/>
  <c r="M4512" i="1"/>
  <c r="N4512" i="1" s="1"/>
  <c r="J4513" i="1"/>
  <c r="K4513" i="1" s="1"/>
  <c r="M4513" i="1"/>
  <c r="N4513" i="1" s="1"/>
  <c r="J4514" i="1"/>
  <c r="K4514" i="1" s="1"/>
  <c r="M4514" i="1"/>
  <c r="N4514" i="1" s="1"/>
  <c r="J4515" i="1"/>
  <c r="K4515" i="1" s="1"/>
  <c r="M4515" i="1"/>
  <c r="N4515" i="1" s="1"/>
  <c r="J4516" i="1"/>
  <c r="K4516" i="1" s="1"/>
  <c r="M4516" i="1"/>
  <c r="N4516" i="1" s="1"/>
  <c r="J4517" i="1"/>
  <c r="K4517" i="1" s="1"/>
  <c r="M4517" i="1"/>
  <c r="N4517" i="1" s="1"/>
  <c r="J4518" i="1"/>
  <c r="K4518" i="1" s="1"/>
  <c r="M4518" i="1"/>
  <c r="N4518" i="1" s="1"/>
  <c r="J4519" i="1"/>
  <c r="K4519" i="1" s="1"/>
  <c r="M4519" i="1"/>
  <c r="N4519" i="1" s="1"/>
  <c r="J4520" i="1"/>
  <c r="K4520" i="1" s="1"/>
  <c r="M4520" i="1"/>
  <c r="N4520" i="1" s="1"/>
  <c r="J4521" i="1"/>
  <c r="K4521" i="1" s="1"/>
  <c r="M4521" i="1"/>
  <c r="N4521" i="1" s="1"/>
  <c r="J4522" i="1"/>
  <c r="K4522" i="1" s="1"/>
  <c r="M4522" i="1"/>
  <c r="N4522" i="1" s="1"/>
  <c r="J4523" i="1"/>
  <c r="K4523" i="1" s="1"/>
  <c r="M4523" i="1"/>
  <c r="N4523" i="1" s="1"/>
  <c r="J4524" i="1"/>
  <c r="K4524" i="1" s="1"/>
  <c r="M4524" i="1"/>
  <c r="N4524" i="1" s="1"/>
  <c r="J4525" i="1"/>
  <c r="K4525" i="1" s="1"/>
  <c r="M4525" i="1"/>
  <c r="N4525" i="1" s="1"/>
  <c r="J4526" i="1"/>
  <c r="K4526" i="1" s="1"/>
  <c r="M4526" i="1"/>
  <c r="N4526" i="1" s="1"/>
  <c r="J4527" i="1"/>
  <c r="K4527" i="1" s="1"/>
  <c r="M4527" i="1"/>
  <c r="N4527" i="1" s="1"/>
  <c r="J4528" i="1"/>
  <c r="K4528" i="1" s="1"/>
  <c r="M4528" i="1"/>
  <c r="N4528" i="1" s="1"/>
  <c r="J4529" i="1"/>
  <c r="K4529" i="1" s="1"/>
  <c r="M4529" i="1"/>
  <c r="N4529" i="1" s="1"/>
  <c r="J4530" i="1"/>
  <c r="K4530" i="1" s="1"/>
  <c r="M4530" i="1"/>
  <c r="N4530" i="1" s="1"/>
  <c r="J4531" i="1"/>
  <c r="K4531" i="1" s="1"/>
  <c r="M4531" i="1"/>
  <c r="N4531" i="1" s="1"/>
  <c r="J4532" i="1"/>
  <c r="K4532" i="1" s="1"/>
  <c r="M4532" i="1"/>
  <c r="N4532" i="1" s="1"/>
  <c r="J4533" i="1"/>
  <c r="K4533" i="1" s="1"/>
  <c r="M4533" i="1"/>
  <c r="N4533" i="1" s="1"/>
  <c r="J4534" i="1"/>
  <c r="K4534" i="1" s="1"/>
  <c r="M4534" i="1"/>
  <c r="N4534" i="1" s="1"/>
  <c r="J4535" i="1"/>
  <c r="K4535" i="1" s="1"/>
  <c r="M4535" i="1"/>
  <c r="N4535" i="1" s="1"/>
  <c r="J4536" i="1"/>
  <c r="K4536" i="1" s="1"/>
  <c r="M4536" i="1"/>
  <c r="N4536" i="1" s="1"/>
  <c r="J4537" i="1"/>
  <c r="K4537" i="1" s="1"/>
  <c r="M4537" i="1"/>
  <c r="N4537" i="1" s="1"/>
  <c r="J4538" i="1"/>
  <c r="K4538" i="1" s="1"/>
  <c r="M4538" i="1"/>
  <c r="N4538" i="1" s="1"/>
  <c r="J4539" i="1"/>
  <c r="K4539" i="1" s="1"/>
  <c r="M4539" i="1"/>
  <c r="N4539" i="1" s="1"/>
  <c r="J4540" i="1"/>
  <c r="K4540" i="1" s="1"/>
  <c r="M4540" i="1"/>
  <c r="N4540" i="1" s="1"/>
  <c r="J4541" i="1"/>
  <c r="K4541" i="1" s="1"/>
  <c r="M4541" i="1"/>
  <c r="N4541" i="1" s="1"/>
  <c r="J4542" i="1"/>
  <c r="K4542" i="1" s="1"/>
  <c r="M4542" i="1"/>
  <c r="N4542" i="1" s="1"/>
  <c r="J4543" i="1"/>
  <c r="K4543" i="1" s="1"/>
  <c r="M4543" i="1"/>
  <c r="N4543" i="1" s="1"/>
  <c r="J4544" i="1"/>
  <c r="K4544" i="1" s="1"/>
  <c r="M4544" i="1"/>
  <c r="N4544" i="1" s="1"/>
  <c r="J4545" i="1"/>
  <c r="K4545" i="1" s="1"/>
  <c r="M4545" i="1"/>
  <c r="N4545" i="1" s="1"/>
  <c r="J4546" i="1"/>
  <c r="K4546" i="1" s="1"/>
  <c r="M4546" i="1"/>
  <c r="N4546" i="1" s="1"/>
  <c r="J4547" i="1"/>
  <c r="K4547" i="1" s="1"/>
  <c r="M4547" i="1"/>
  <c r="N4547" i="1" s="1"/>
  <c r="J4548" i="1"/>
  <c r="K4548" i="1" s="1"/>
  <c r="M4548" i="1"/>
  <c r="N4548" i="1" s="1"/>
  <c r="J4549" i="1"/>
  <c r="K4549" i="1" s="1"/>
  <c r="M4549" i="1"/>
  <c r="N4549" i="1" s="1"/>
  <c r="J4550" i="1"/>
  <c r="K4550" i="1" s="1"/>
  <c r="M4550" i="1"/>
  <c r="N4550" i="1" s="1"/>
  <c r="J4551" i="1"/>
  <c r="K4551" i="1" s="1"/>
  <c r="M4551" i="1"/>
  <c r="N4551" i="1" s="1"/>
  <c r="J4552" i="1"/>
  <c r="K4552" i="1" s="1"/>
  <c r="M4552" i="1"/>
  <c r="N4552" i="1" s="1"/>
  <c r="J4553" i="1"/>
  <c r="K4553" i="1" s="1"/>
  <c r="M4553" i="1"/>
  <c r="N4553" i="1" s="1"/>
  <c r="J4554" i="1"/>
  <c r="K4554" i="1" s="1"/>
  <c r="M4554" i="1"/>
  <c r="N4554" i="1" s="1"/>
  <c r="J4555" i="1"/>
  <c r="K4555" i="1" s="1"/>
  <c r="M4555" i="1"/>
  <c r="N4555" i="1" s="1"/>
  <c r="J4556" i="1"/>
  <c r="K4556" i="1" s="1"/>
  <c r="M4556" i="1"/>
  <c r="N4556" i="1" s="1"/>
  <c r="J4557" i="1"/>
  <c r="K4557" i="1" s="1"/>
  <c r="M4557" i="1"/>
  <c r="N4557" i="1" s="1"/>
  <c r="J4558" i="1"/>
  <c r="K4558" i="1" s="1"/>
  <c r="M4558" i="1"/>
  <c r="N4558" i="1" s="1"/>
  <c r="J4559" i="1"/>
  <c r="K4559" i="1" s="1"/>
  <c r="M4559" i="1"/>
  <c r="N4559" i="1" s="1"/>
  <c r="J4560" i="1"/>
  <c r="K4560" i="1" s="1"/>
  <c r="M4560" i="1"/>
  <c r="N4560" i="1" s="1"/>
  <c r="J4561" i="1"/>
  <c r="K4561" i="1" s="1"/>
  <c r="M4561" i="1"/>
  <c r="N4561" i="1" s="1"/>
  <c r="J4562" i="1"/>
  <c r="K4562" i="1" s="1"/>
  <c r="M4562" i="1"/>
  <c r="N4562" i="1" s="1"/>
  <c r="J4563" i="1"/>
  <c r="K4563" i="1" s="1"/>
  <c r="M4563" i="1"/>
  <c r="N4563" i="1" s="1"/>
  <c r="J4564" i="1"/>
  <c r="K4564" i="1" s="1"/>
  <c r="M4564" i="1"/>
  <c r="N4564" i="1" s="1"/>
  <c r="J4565" i="1"/>
  <c r="K4565" i="1" s="1"/>
  <c r="M4565" i="1"/>
  <c r="N4565" i="1" s="1"/>
  <c r="J4566" i="1"/>
  <c r="K4566" i="1" s="1"/>
  <c r="M4566" i="1"/>
  <c r="N4566" i="1" s="1"/>
  <c r="J4567" i="1"/>
  <c r="K4567" i="1" s="1"/>
  <c r="M4567" i="1"/>
  <c r="N4567" i="1" s="1"/>
  <c r="J4568" i="1"/>
  <c r="K4568" i="1" s="1"/>
  <c r="M4568" i="1"/>
  <c r="N4568" i="1" s="1"/>
  <c r="J4569" i="1"/>
  <c r="K4569" i="1" s="1"/>
  <c r="M4569" i="1"/>
  <c r="N4569" i="1" s="1"/>
  <c r="J4570" i="1"/>
  <c r="K4570" i="1" s="1"/>
  <c r="M4570" i="1"/>
  <c r="N4570" i="1" s="1"/>
  <c r="J4571" i="1"/>
  <c r="K4571" i="1" s="1"/>
  <c r="M4571" i="1"/>
  <c r="N4571" i="1" s="1"/>
  <c r="J4572" i="1"/>
  <c r="K4572" i="1" s="1"/>
  <c r="M4572" i="1"/>
  <c r="N4572" i="1" s="1"/>
  <c r="J4573" i="1"/>
  <c r="K4573" i="1" s="1"/>
  <c r="M4573" i="1"/>
  <c r="N4573" i="1" s="1"/>
  <c r="J4574" i="1"/>
  <c r="K4574" i="1" s="1"/>
  <c r="M4574" i="1"/>
  <c r="N4574" i="1" s="1"/>
  <c r="J4575" i="1"/>
  <c r="K4575" i="1" s="1"/>
  <c r="M4575" i="1"/>
  <c r="N4575" i="1" s="1"/>
  <c r="J4576" i="1"/>
  <c r="K4576" i="1" s="1"/>
  <c r="M4576" i="1"/>
  <c r="N4576" i="1" s="1"/>
  <c r="J4577" i="1"/>
  <c r="K4577" i="1" s="1"/>
  <c r="M4577" i="1"/>
  <c r="N4577" i="1" s="1"/>
  <c r="J4578" i="1"/>
  <c r="K4578" i="1" s="1"/>
  <c r="M4578" i="1"/>
  <c r="N4578" i="1" s="1"/>
  <c r="J4579" i="1"/>
  <c r="K4579" i="1" s="1"/>
  <c r="M4579" i="1"/>
  <c r="N4579" i="1" s="1"/>
  <c r="J4580" i="1"/>
  <c r="K4580" i="1" s="1"/>
  <c r="M4580" i="1"/>
  <c r="N4580" i="1" s="1"/>
  <c r="J4581" i="1"/>
  <c r="K4581" i="1" s="1"/>
  <c r="M4581" i="1"/>
  <c r="N4581" i="1" s="1"/>
  <c r="J4582" i="1"/>
  <c r="K4582" i="1" s="1"/>
  <c r="M4582" i="1"/>
  <c r="N4582" i="1" s="1"/>
  <c r="J4583" i="1"/>
  <c r="K4583" i="1" s="1"/>
  <c r="M4583" i="1"/>
  <c r="N4583" i="1" s="1"/>
  <c r="J4584" i="1"/>
  <c r="K4584" i="1" s="1"/>
  <c r="M4584" i="1"/>
  <c r="N4584" i="1" s="1"/>
  <c r="J4585" i="1"/>
  <c r="K4585" i="1" s="1"/>
  <c r="M4585" i="1"/>
  <c r="N4585" i="1" s="1"/>
  <c r="J4586" i="1"/>
  <c r="K4586" i="1" s="1"/>
  <c r="M4586" i="1"/>
  <c r="N4586" i="1" s="1"/>
  <c r="J4587" i="1"/>
  <c r="K4587" i="1" s="1"/>
  <c r="M4587" i="1"/>
  <c r="N4587" i="1" s="1"/>
  <c r="J4588" i="1"/>
  <c r="K4588" i="1" s="1"/>
  <c r="M4588" i="1"/>
  <c r="N4588" i="1" s="1"/>
  <c r="J4589" i="1"/>
  <c r="K4589" i="1" s="1"/>
  <c r="M4589" i="1"/>
  <c r="N4589" i="1" s="1"/>
  <c r="J4590" i="1"/>
  <c r="K4590" i="1" s="1"/>
  <c r="M4590" i="1"/>
  <c r="N4590" i="1" s="1"/>
  <c r="J4591" i="1"/>
  <c r="K4591" i="1" s="1"/>
  <c r="M4591" i="1"/>
  <c r="N4591" i="1" s="1"/>
  <c r="J4592" i="1"/>
  <c r="K4592" i="1" s="1"/>
  <c r="M4592" i="1"/>
  <c r="N4592" i="1" s="1"/>
  <c r="J4593" i="1"/>
  <c r="K4593" i="1" s="1"/>
  <c r="M4593" i="1"/>
  <c r="N4593" i="1" s="1"/>
  <c r="J4594" i="1"/>
  <c r="K4594" i="1" s="1"/>
  <c r="M4594" i="1"/>
  <c r="N4594" i="1" s="1"/>
  <c r="J4595" i="1"/>
  <c r="K4595" i="1" s="1"/>
  <c r="M4595" i="1"/>
  <c r="N4595" i="1" s="1"/>
  <c r="J4596" i="1"/>
  <c r="K4596" i="1" s="1"/>
  <c r="M4596" i="1"/>
  <c r="N4596" i="1" s="1"/>
  <c r="J4597" i="1"/>
  <c r="K4597" i="1" s="1"/>
  <c r="M4597" i="1"/>
  <c r="N4597" i="1" s="1"/>
  <c r="J4598" i="1"/>
  <c r="K4598" i="1" s="1"/>
  <c r="M4598" i="1"/>
  <c r="N4598" i="1" s="1"/>
  <c r="J4599" i="1"/>
  <c r="K4599" i="1" s="1"/>
  <c r="M4599" i="1"/>
  <c r="N4599" i="1" s="1"/>
  <c r="J4600" i="1"/>
  <c r="K4600" i="1" s="1"/>
  <c r="M4600" i="1"/>
  <c r="N4600" i="1" s="1"/>
  <c r="J4601" i="1"/>
  <c r="K4601" i="1" s="1"/>
  <c r="M4601" i="1"/>
  <c r="N4601" i="1" s="1"/>
  <c r="J4602" i="1"/>
  <c r="K4602" i="1" s="1"/>
  <c r="M4602" i="1"/>
  <c r="N4602" i="1" s="1"/>
  <c r="J4603" i="1"/>
  <c r="K4603" i="1" s="1"/>
  <c r="M4603" i="1"/>
  <c r="N4603" i="1" s="1"/>
  <c r="J4604" i="1"/>
  <c r="K4604" i="1" s="1"/>
  <c r="M4604" i="1"/>
  <c r="N4604" i="1" s="1"/>
  <c r="J4605" i="1"/>
  <c r="K4605" i="1" s="1"/>
  <c r="M4605" i="1"/>
  <c r="N4605" i="1" s="1"/>
  <c r="J4606" i="1"/>
  <c r="K4606" i="1" s="1"/>
  <c r="M4606" i="1"/>
  <c r="N4606" i="1" s="1"/>
  <c r="J4607" i="1"/>
  <c r="K4607" i="1" s="1"/>
  <c r="M4607" i="1"/>
  <c r="N4607" i="1" s="1"/>
  <c r="J4608" i="1"/>
  <c r="K4608" i="1" s="1"/>
  <c r="M4608" i="1"/>
  <c r="N4608" i="1" s="1"/>
  <c r="J4609" i="1"/>
  <c r="K4609" i="1" s="1"/>
  <c r="M4609" i="1"/>
  <c r="N4609" i="1" s="1"/>
  <c r="J4610" i="1"/>
  <c r="K4610" i="1" s="1"/>
  <c r="M4610" i="1"/>
  <c r="N4610" i="1" s="1"/>
  <c r="J4611" i="1"/>
  <c r="K4611" i="1" s="1"/>
  <c r="M4611" i="1"/>
  <c r="N4611" i="1" s="1"/>
  <c r="J4612" i="1"/>
  <c r="K4612" i="1" s="1"/>
  <c r="M4612" i="1"/>
  <c r="N4612" i="1" s="1"/>
  <c r="J4613" i="1"/>
  <c r="K4613" i="1" s="1"/>
  <c r="M4613" i="1"/>
  <c r="N4613" i="1" s="1"/>
  <c r="J4614" i="1"/>
  <c r="K4614" i="1" s="1"/>
  <c r="M4614" i="1"/>
  <c r="N4614" i="1" s="1"/>
  <c r="J4615" i="1"/>
  <c r="K4615" i="1" s="1"/>
  <c r="M4615" i="1"/>
  <c r="N4615" i="1" s="1"/>
  <c r="J4616" i="1"/>
  <c r="K4616" i="1" s="1"/>
  <c r="M4616" i="1"/>
  <c r="N4616" i="1" s="1"/>
  <c r="J4617" i="1"/>
  <c r="K4617" i="1" s="1"/>
  <c r="M4617" i="1"/>
  <c r="N4617" i="1" s="1"/>
  <c r="J4618" i="1"/>
  <c r="K4618" i="1" s="1"/>
  <c r="M4618" i="1"/>
  <c r="N4618" i="1" s="1"/>
  <c r="J4619" i="1"/>
  <c r="K4619" i="1" s="1"/>
  <c r="M4619" i="1"/>
  <c r="N4619" i="1" s="1"/>
  <c r="J4620" i="1"/>
  <c r="K4620" i="1" s="1"/>
  <c r="M4620" i="1"/>
  <c r="N4620" i="1" s="1"/>
  <c r="J4621" i="1"/>
  <c r="K4621" i="1" s="1"/>
  <c r="M4621" i="1"/>
  <c r="N4621" i="1" s="1"/>
  <c r="J4622" i="1"/>
  <c r="K4622" i="1" s="1"/>
  <c r="M4622" i="1"/>
  <c r="N4622" i="1" s="1"/>
  <c r="J4623" i="1"/>
  <c r="K4623" i="1" s="1"/>
  <c r="M4623" i="1"/>
  <c r="N4623" i="1" s="1"/>
  <c r="J4624" i="1"/>
  <c r="K4624" i="1" s="1"/>
  <c r="M4624" i="1"/>
  <c r="N4624" i="1" s="1"/>
  <c r="J4625" i="1"/>
  <c r="K4625" i="1" s="1"/>
  <c r="M4625" i="1"/>
  <c r="N4625" i="1" s="1"/>
  <c r="J4626" i="1"/>
  <c r="K4626" i="1" s="1"/>
  <c r="M4626" i="1"/>
  <c r="N4626" i="1" s="1"/>
  <c r="J4627" i="1"/>
  <c r="K4627" i="1" s="1"/>
  <c r="M4627" i="1"/>
  <c r="N4627" i="1" s="1"/>
  <c r="J4628" i="1"/>
  <c r="K4628" i="1" s="1"/>
  <c r="M4628" i="1"/>
  <c r="N4628" i="1" s="1"/>
  <c r="J4629" i="1"/>
  <c r="K4629" i="1" s="1"/>
  <c r="M4629" i="1"/>
  <c r="N4629" i="1" s="1"/>
  <c r="J4630" i="1"/>
  <c r="K4630" i="1" s="1"/>
  <c r="M4630" i="1"/>
  <c r="N4630" i="1" s="1"/>
  <c r="J4631" i="1"/>
  <c r="K4631" i="1" s="1"/>
  <c r="M4631" i="1"/>
  <c r="N4631" i="1" s="1"/>
  <c r="J4632" i="1"/>
  <c r="K4632" i="1" s="1"/>
  <c r="M4632" i="1"/>
  <c r="N4632" i="1" s="1"/>
  <c r="J4633" i="1"/>
  <c r="K4633" i="1" s="1"/>
  <c r="M4633" i="1"/>
  <c r="N4633" i="1" s="1"/>
  <c r="J4634" i="1"/>
  <c r="K4634" i="1" s="1"/>
  <c r="M4634" i="1"/>
  <c r="N4634" i="1" s="1"/>
  <c r="J4635" i="1"/>
  <c r="K4635" i="1" s="1"/>
  <c r="M4635" i="1"/>
  <c r="N4635" i="1" s="1"/>
  <c r="J4636" i="1"/>
  <c r="K4636" i="1" s="1"/>
  <c r="M4636" i="1"/>
  <c r="N4636" i="1" s="1"/>
  <c r="J4637" i="1"/>
  <c r="K4637" i="1" s="1"/>
  <c r="M4637" i="1"/>
  <c r="N4637" i="1" s="1"/>
  <c r="J4638" i="1"/>
  <c r="K4638" i="1" s="1"/>
  <c r="M4638" i="1"/>
  <c r="N4638" i="1" s="1"/>
  <c r="J4639" i="1"/>
  <c r="K4639" i="1" s="1"/>
  <c r="M4639" i="1"/>
  <c r="N4639" i="1" s="1"/>
  <c r="J4640" i="1"/>
  <c r="K4640" i="1" s="1"/>
  <c r="M4640" i="1"/>
  <c r="N4640" i="1" s="1"/>
  <c r="J4641" i="1"/>
  <c r="K4641" i="1" s="1"/>
  <c r="M4641" i="1"/>
  <c r="N4641" i="1" s="1"/>
  <c r="J4642" i="1"/>
  <c r="K4642" i="1" s="1"/>
  <c r="M4642" i="1"/>
  <c r="N4642" i="1" s="1"/>
  <c r="J4643" i="1"/>
  <c r="K4643" i="1" s="1"/>
  <c r="M4643" i="1"/>
  <c r="N4643" i="1" s="1"/>
  <c r="J4644" i="1"/>
  <c r="K4644" i="1" s="1"/>
  <c r="M4644" i="1"/>
  <c r="N4644" i="1" s="1"/>
  <c r="J4645" i="1"/>
  <c r="K4645" i="1" s="1"/>
  <c r="M4645" i="1"/>
  <c r="N4645" i="1" s="1"/>
  <c r="J4646" i="1"/>
  <c r="K4646" i="1" s="1"/>
  <c r="M4646" i="1"/>
  <c r="N4646" i="1" s="1"/>
  <c r="J4647" i="1"/>
  <c r="K4647" i="1" s="1"/>
  <c r="M4647" i="1"/>
  <c r="N4647" i="1" s="1"/>
  <c r="J4648" i="1"/>
  <c r="K4648" i="1" s="1"/>
  <c r="M4648" i="1"/>
  <c r="N4648" i="1" s="1"/>
  <c r="J4649" i="1"/>
  <c r="K4649" i="1" s="1"/>
  <c r="M4649" i="1"/>
  <c r="N4649" i="1" s="1"/>
  <c r="J4650" i="1"/>
  <c r="K4650" i="1" s="1"/>
  <c r="M4650" i="1"/>
  <c r="N4650" i="1" s="1"/>
  <c r="J4651" i="1"/>
  <c r="K4651" i="1" s="1"/>
  <c r="M4651" i="1"/>
  <c r="N4651" i="1" s="1"/>
  <c r="J4652" i="1"/>
  <c r="K4652" i="1" s="1"/>
  <c r="M4652" i="1"/>
  <c r="N4652" i="1" s="1"/>
  <c r="J4653" i="1"/>
  <c r="K4653" i="1" s="1"/>
  <c r="M4653" i="1"/>
  <c r="N4653" i="1" s="1"/>
  <c r="J4654" i="1"/>
  <c r="K4654" i="1" s="1"/>
  <c r="M4654" i="1"/>
  <c r="N4654" i="1" s="1"/>
  <c r="J4655" i="1"/>
  <c r="K4655" i="1" s="1"/>
  <c r="M4655" i="1"/>
  <c r="N4655" i="1" s="1"/>
  <c r="J4656" i="1"/>
  <c r="K4656" i="1" s="1"/>
  <c r="M4656" i="1"/>
  <c r="N4656" i="1" s="1"/>
  <c r="J4657" i="1"/>
  <c r="K4657" i="1" s="1"/>
  <c r="M4657" i="1"/>
  <c r="N4657" i="1" s="1"/>
  <c r="J4658" i="1"/>
  <c r="K4658" i="1" s="1"/>
  <c r="M4658" i="1"/>
  <c r="N4658" i="1" s="1"/>
  <c r="J4659" i="1"/>
  <c r="K4659" i="1" s="1"/>
  <c r="M4659" i="1"/>
  <c r="N4659" i="1" s="1"/>
  <c r="J4660" i="1"/>
  <c r="K4660" i="1" s="1"/>
  <c r="M4660" i="1"/>
  <c r="N4660" i="1" s="1"/>
  <c r="J4661" i="1"/>
  <c r="K4661" i="1" s="1"/>
  <c r="M4661" i="1"/>
  <c r="N4661" i="1" s="1"/>
  <c r="J4662" i="1"/>
  <c r="K4662" i="1" s="1"/>
  <c r="M4662" i="1"/>
  <c r="N4662" i="1" s="1"/>
  <c r="J4663" i="1"/>
  <c r="K4663" i="1" s="1"/>
  <c r="M4663" i="1"/>
  <c r="N4663" i="1" s="1"/>
  <c r="J4664" i="1"/>
  <c r="K4664" i="1" s="1"/>
  <c r="M4664" i="1"/>
  <c r="N4664" i="1" s="1"/>
  <c r="J4665" i="1"/>
  <c r="K4665" i="1" s="1"/>
  <c r="M4665" i="1"/>
  <c r="N4665" i="1" s="1"/>
  <c r="J4666" i="1"/>
  <c r="K4666" i="1" s="1"/>
  <c r="M4666" i="1"/>
  <c r="N4666" i="1" s="1"/>
  <c r="J4667" i="1"/>
  <c r="K4667" i="1" s="1"/>
  <c r="M4667" i="1"/>
  <c r="N4667" i="1" s="1"/>
  <c r="J4668" i="1"/>
  <c r="K4668" i="1" s="1"/>
  <c r="M4668" i="1"/>
  <c r="N4668" i="1" s="1"/>
  <c r="J4669" i="1"/>
  <c r="K4669" i="1" s="1"/>
  <c r="M4669" i="1"/>
  <c r="N4669" i="1" s="1"/>
  <c r="J4670" i="1"/>
  <c r="K4670" i="1" s="1"/>
  <c r="M4670" i="1"/>
  <c r="N4670" i="1" s="1"/>
  <c r="J4671" i="1"/>
  <c r="K4671" i="1" s="1"/>
  <c r="M4671" i="1"/>
  <c r="N4671" i="1" s="1"/>
  <c r="J4672" i="1"/>
  <c r="K4672" i="1" s="1"/>
  <c r="M4672" i="1"/>
  <c r="N4672" i="1" s="1"/>
  <c r="J4673" i="1"/>
  <c r="K4673" i="1" s="1"/>
  <c r="M4673" i="1"/>
  <c r="N4673" i="1" s="1"/>
  <c r="J4674" i="1"/>
  <c r="K4674" i="1" s="1"/>
  <c r="M4674" i="1"/>
  <c r="N4674" i="1" s="1"/>
  <c r="J4675" i="1"/>
  <c r="K4675" i="1" s="1"/>
  <c r="M4675" i="1"/>
  <c r="N4675" i="1" s="1"/>
  <c r="J4676" i="1"/>
  <c r="K4676" i="1" s="1"/>
  <c r="M4676" i="1"/>
  <c r="N4676" i="1" s="1"/>
  <c r="J4677" i="1"/>
  <c r="K4677" i="1" s="1"/>
  <c r="M4677" i="1"/>
  <c r="N4677" i="1" s="1"/>
  <c r="J4678" i="1"/>
  <c r="K4678" i="1" s="1"/>
  <c r="M4678" i="1"/>
  <c r="N4678" i="1" s="1"/>
  <c r="J4679" i="1"/>
  <c r="K4679" i="1" s="1"/>
  <c r="M4679" i="1"/>
  <c r="N4679" i="1" s="1"/>
  <c r="J4680" i="1"/>
  <c r="K4680" i="1" s="1"/>
  <c r="M4680" i="1"/>
  <c r="N4680" i="1" s="1"/>
  <c r="J4681" i="1"/>
  <c r="K4681" i="1" s="1"/>
  <c r="M4681" i="1"/>
  <c r="N4681" i="1" s="1"/>
  <c r="J4682" i="1"/>
  <c r="K4682" i="1" s="1"/>
  <c r="M4682" i="1"/>
  <c r="N4682" i="1" s="1"/>
  <c r="J4683" i="1"/>
  <c r="K4683" i="1" s="1"/>
  <c r="M4683" i="1"/>
  <c r="N4683" i="1" s="1"/>
  <c r="J4684" i="1"/>
  <c r="K4684" i="1" s="1"/>
  <c r="M4684" i="1"/>
  <c r="N4684" i="1" s="1"/>
  <c r="J4685" i="1"/>
  <c r="K4685" i="1" s="1"/>
  <c r="M4685" i="1"/>
  <c r="N4685" i="1" s="1"/>
  <c r="J4686" i="1"/>
  <c r="K4686" i="1" s="1"/>
  <c r="M4686" i="1"/>
  <c r="N4686" i="1" s="1"/>
  <c r="J4687" i="1"/>
  <c r="K4687" i="1" s="1"/>
  <c r="M4687" i="1"/>
  <c r="N4687" i="1" s="1"/>
  <c r="J4688" i="1"/>
  <c r="K4688" i="1" s="1"/>
  <c r="M4688" i="1"/>
  <c r="N4688" i="1" s="1"/>
  <c r="J4689" i="1"/>
  <c r="K4689" i="1" s="1"/>
  <c r="M4689" i="1"/>
  <c r="N4689" i="1" s="1"/>
  <c r="J4690" i="1"/>
  <c r="K4690" i="1" s="1"/>
  <c r="M4690" i="1"/>
  <c r="N4690" i="1" s="1"/>
  <c r="J4691" i="1"/>
  <c r="K4691" i="1" s="1"/>
  <c r="M4691" i="1"/>
  <c r="N4691" i="1" s="1"/>
  <c r="J4692" i="1"/>
  <c r="K4692" i="1" s="1"/>
  <c r="M4692" i="1"/>
  <c r="N4692" i="1" s="1"/>
  <c r="J4693" i="1"/>
  <c r="K4693" i="1" s="1"/>
  <c r="M4693" i="1"/>
  <c r="N4693" i="1" s="1"/>
  <c r="J4694" i="1"/>
  <c r="K4694" i="1" s="1"/>
  <c r="M4694" i="1"/>
  <c r="N4694" i="1" s="1"/>
  <c r="J4695" i="1"/>
  <c r="K4695" i="1" s="1"/>
  <c r="M4695" i="1"/>
  <c r="N4695" i="1" s="1"/>
  <c r="J4696" i="1"/>
  <c r="K4696" i="1" s="1"/>
  <c r="M4696" i="1"/>
  <c r="N4696" i="1" s="1"/>
  <c r="J4697" i="1"/>
  <c r="K4697" i="1" s="1"/>
  <c r="M4697" i="1"/>
  <c r="N4697" i="1" s="1"/>
  <c r="J4698" i="1"/>
  <c r="K4698" i="1" s="1"/>
  <c r="M4698" i="1"/>
  <c r="N4698" i="1" s="1"/>
  <c r="J4699" i="1"/>
  <c r="K4699" i="1" s="1"/>
  <c r="M4699" i="1"/>
  <c r="N4699" i="1" s="1"/>
  <c r="J4700" i="1"/>
  <c r="K4700" i="1" s="1"/>
  <c r="M4700" i="1"/>
  <c r="N4700" i="1" s="1"/>
  <c r="J4701" i="1"/>
  <c r="K4701" i="1" s="1"/>
  <c r="M4701" i="1"/>
  <c r="N4701" i="1" s="1"/>
  <c r="J4702" i="1"/>
  <c r="K4702" i="1" s="1"/>
  <c r="M4702" i="1"/>
  <c r="N4702" i="1" s="1"/>
  <c r="J4703" i="1"/>
  <c r="K4703" i="1" s="1"/>
  <c r="M4703" i="1"/>
  <c r="N4703" i="1" s="1"/>
  <c r="J4704" i="1"/>
  <c r="K4704" i="1" s="1"/>
  <c r="M4704" i="1"/>
  <c r="N4704" i="1" s="1"/>
  <c r="J4705" i="1"/>
  <c r="K4705" i="1" s="1"/>
  <c r="M4705" i="1"/>
  <c r="N4705" i="1" s="1"/>
  <c r="J4706" i="1"/>
  <c r="K4706" i="1" s="1"/>
  <c r="M4706" i="1"/>
  <c r="N4706" i="1" s="1"/>
  <c r="J4707" i="1"/>
  <c r="K4707" i="1" s="1"/>
  <c r="M4707" i="1"/>
  <c r="N4707" i="1" s="1"/>
  <c r="J4708" i="1"/>
  <c r="K4708" i="1" s="1"/>
  <c r="M4708" i="1"/>
  <c r="N4708" i="1" s="1"/>
  <c r="J4709" i="1"/>
  <c r="K4709" i="1" s="1"/>
  <c r="M4709" i="1"/>
  <c r="N4709" i="1" s="1"/>
  <c r="J4710" i="1"/>
  <c r="K4710" i="1" s="1"/>
  <c r="M4710" i="1"/>
  <c r="N4710" i="1" s="1"/>
  <c r="J4711" i="1"/>
  <c r="K4711" i="1" s="1"/>
  <c r="M4711" i="1"/>
  <c r="N4711" i="1" s="1"/>
  <c r="J4712" i="1"/>
  <c r="K4712" i="1" s="1"/>
  <c r="M4712" i="1"/>
  <c r="N4712" i="1" s="1"/>
  <c r="J4713" i="1"/>
  <c r="K4713" i="1" s="1"/>
  <c r="M4713" i="1"/>
  <c r="N4713" i="1" s="1"/>
  <c r="J4714" i="1"/>
  <c r="K4714" i="1" s="1"/>
  <c r="M4714" i="1"/>
  <c r="N4714" i="1" s="1"/>
  <c r="J4715" i="1"/>
  <c r="K4715" i="1" s="1"/>
  <c r="M4715" i="1"/>
  <c r="N4715" i="1" s="1"/>
  <c r="J4716" i="1"/>
  <c r="K4716" i="1" s="1"/>
  <c r="M4716" i="1"/>
  <c r="N4716" i="1" s="1"/>
  <c r="J4717" i="1"/>
  <c r="K4717" i="1" s="1"/>
  <c r="M4717" i="1"/>
  <c r="N4717" i="1" s="1"/>
  <c r="J4718" i="1"/>
  <c r="K4718" i="1" s="1"/>
  <c r="M4718" i="1"/>
  <c r="N4718" i="1" s="1"/>
  <c r="J4719" i="1"/>
  <c r="K4719" i="1" s="1"/>
  <c r="M4719" i="1"/>
  <c r="N4719" i="1" s="1"/>
  <c r="J4720" i="1"/>
  <c r="K4720" i="1" s="1"/>
  <c r="M4720" i="1"/>
  <c r="N4720" i="1" s="1"/>
  <c r="J4721" i="1"/>
  <c r="K4721" i="1" s="1"/>
  <c r="M4721" i="1"/>
  <c r="N4721" i="1" s="1"/>
  <c r="J4722" i="1"/>
  <c r="K4722" i="1" s="1"/>
  <c r="M4722" i="1"/>
  <c r="N4722" i="1" s="1"/>
  <c r="J4723" i="1"/>
  <c r="K4723" i="1" s="1"/>
  <c r="M4723" i="1"/>
  <c r="N4723" i="1" s="1"/>
  <c r="J4724" i="1"/>
  <c r="K4724" i="1" s="1"/>
  <c r="M4724" i="1"/>
  <c r="N4724" i="1" s="1"/>
  <c r="J4725" i="1"/>
  <c r="K4725" i="1" s="1"/>
  <c r="M4725" i="1"/>
  <c r="N4725" i="1" s="1"/>
  <c r="J4726" i="1"/>
  <c r="K4726" i="1" s="1"/>
  <c r="M4726" i="1"/>
  <c r="N4726" i="1" s="1"/>
  <c r="J4727" i="1"/>
  <c r="K4727" i="1" s="1"/>
  <c r="M4727" i="1"/>
  <c r="N4727" i="1" s="1"/>
  <c r="J4728" i="1"/>
  <c r="K4728" i="1" s="1"/>
  <c r="M4728" i="1"/>
  <c r="N4728" i="1" s="1"/>
  <c r="J4729" i="1"/>
  <c r="K4729" i="1" s="1"/>
  <c r="M4729" i="1"/>
  <c r="N4729" i="1" s="1"/>
  <c r="J4730" i="1"/>
  <c r="K4730" i="1" s="1"/>
  <c r="M4730" i="1"/>
  <c r="N4730" i="1" s="1"/>
  <c r="J4731" i="1"/>
  <c r="K4731" i="1" s="1"/>
  <c r="M4731" i="1"/>
  <c r="N4731" i="1" s="1"/>
  <c r="J4732" i="1"/>
  <c r="K4732" i="1" s="1"/>
  <c r="M4732" i="1"/>
  <c r="N4732" i="1" s="1"/>
  <c r="J4733" i="1"/>
  <c r="K4733" i="1" s="1"/>
  <c r="M4733" i="1"/>
  <c r="N4733" i="1" s="1"/>
  <c r="J4734" i="1"/>
  <c r="K4734" i="1" s="1"/>
  <c r="M4734" i="1"/>
  <c r="N4734" i="1" s="1"/>
  <c r="J4735" i="1"/>
  <c r="K4735" i="1" s="1"/>
  <c r="M4735" i="1"/>
  <c r="N4735" i="1" s="1"/>
  <c r="J4736" i="1"/>
  <c r="K4736" i="1" s="1"/>
  <c r="M4736" i="1"/>
  <c r="N4736" i="1" s="1"/>
  <c r="J4737" i="1"/>
  <c r="K4737" i="1" s="1"/>
  <c r="M4737" i="1"/>
  <c r="N4737" i="1" s="1"/>
  <c r="J4738" i="1"/>
  <c r="K4738" i="1" s="1"/>
  <c r="M4738" i="1"/>
  <c r="N4738" i="1" s="1"/>
  <c r="J4739" i="1"/>
  <c r="K4739" i="1" s="1"/>
  <c r="M4739" i="1"/>
  <c r="N4739" i="1" s="1"/>
  <c r="J4740" i="1"/>
  <c r="K4740" i="1" s="1"/>
  <c r="M4740" i="1"/>
  <c r="N4740" i="1" s="1"/>
  <c r="J4741" i="1"/>
  <c r="K4741" i="1" s="1"/>
  <c r="M4741" i="1"/>
  <c r="N4741" i="1" s="1"/>
  <c r="J4742" i="1"/>
  <c r="K4742" i="1" s="1"/>
  <c r="M4742" i="1"/>
  <c r="N4742" i="1" s="1"/>
  <c r="J4743" i="1"/>
  <c r="K4743" i="1" s="1"/>
  <c r="M4743" i="1"/>
  <c r="N4743" i="1" s="1"/>
  <c r="J4744" i="1"/>
  <c r="K4744" i="1" s="1"/>
  <c r="M4744" i="1"/>
  <c r="N4744" i="1" s="1"/>
  <c r="J4745" i="1"/>
  <c r="K4745" i="1" s="1"/>
  <c r="M4745" i="1"/>
  <c r="N4745" i="1" s="1"/>
  <c r="J4746" i="1"/>
  <c r="K4746" i="1" s="1"/>
  <c r="M4746" i="1"/>
  <c r="N4746" i="1" s="1"/>
  <c r="J4747" i="1"/>
  <c r="K4747" i="1" s="1"/>
  <c r="M4747" i="1"/>
  <c r="N4747" i="1" s="1"/>
  <c r="J4748" i="1"/>
  <c r="K4748" i="1" s="1"/>
  <c r="M4748" i="1"/>
  <c r="N4748" i="1" s="1"/>
  <c r="J4749" i="1"/>
  <c r="K4749" i="1" s="1"/>
  <c r="M4749" i="1"/>
  <c r="N4749" i="1" s="1"/>
  <c r="J4750" i="1"/>
  <c r="K4750" i="1" s="1"/>
  <c r="M4750" i="1"/>
  <c r="N4750" i="1" s="1"/>
  <c r="J4751" i="1"/>
  <c r="K4751" i="1" s="1"/>
  <c r="M4751" i="1"/>
  <c r="N4751" i="1" s="1"/>
  <c r="J4752" i="1"/>
  <c r="K4752" i="1" s="1"/>
  <c r="M4752" i="1"/>
  <c r="N4752" i="1" s="1"/>
  <c r="J4753" i="1"/>
  <c r="K4753" i="1" s="1"/>
  <c r="M4753" i="1"/>
  <c r="N4753" i="1" s="1"/>
  <c r="J4754" i="1"/>
  <c r="K4754" i="1" s="1"/>
  <c r="M4754" i="1"/>
  <c r="N4754" i="1" s="1"/>
  <c r="J4755" i="1"/>
  <c r="K4755" i="1" s="1"/>
  <c r="M4755" i="1"/>
  <c r="N4755" i="1" s="1"/>
  <c r="J4756" i="1"/>
  <c r="K4756" i="1" s="1"/>
  <c r="M4756" i="1"/>
  <c r="N4756" i="1" s="1"/>
  <c r="J4757" i="1"/>
  <c r="K4757" i="1" s="1"/>
  <c r="M4757" i="1"/>
  <c r="N4757" i="1" s="1"/>
  <c r="J4758" i="1"/>
  <c r="K4758" i="1" s="1"/>
  <c r="M4758" i="1"/>
  <c r="N4758" i="1" s="1"/>
  <c r="J4759" i="1"/>
  <c r="K4759" i="1" s="1"/>
  <c r="M4759" i="1"/>
  <c r="N4759" i="1" s="1"/>
  <c r="J4760" i="1"/>
  <c r="K4760" i="1" s="1"/>
  <c r="M4760" i="1"/>
  <c r="N4760" i="1" s="1"/>
  <c r="J4761" i="1"/>
  <c r="K4761" i="1" s="1"/>
  <c r="M4761" i="1"/>
  <c r="N4761" i="1" s="1"/>
  <c r="J4762" i="1"/>
  <c r="K4762" i="1" s="1"/>
  <c r="M4762" i="1"/>
  <c r="N4762" i="1" s="1"/>
  <c r="J4763" i="1"/>
  <c r="K4763" i="1" s="1"/>
  <c r="M4763" i="1"/>
  <c r="N4763" i="1" s="1"/>
  <c r="J4764" i="1"/>
  <c r="K4764" i="1" s="1"/>
  <c r="M4764" i="1"/>
  <c r="N4764" i="1" s="1"/>
  <c r="J4765" i="1"/>
  <c r="K4765" i="1" s="1"/>
  <c r="M4765" i="1"/>
  <c r="N4765" i="1" s="1"/>
  <c r="J4766" i="1"/>
  <c r="K4766" i="1" s="1"/>
  <c r="M4766" i="1"/>
  <c r="N4766" i="1" s="1"/>
  <c r="J4767" i="1"/>
  <c r="K4767" i="1" s="1"/>
  <c r="M4767" i="1"/>
  <c r="N4767" i="1" s="1"/>
  <c r="J4768" i="1"/>
  <c r="K4768" i="1" s="1"/>
  <c r="M4768" i="1"/>
  <c r="N4768" i="1" s="1"/>
  <c r="J4769" i="1"/>
  <c r="K4769" i="1" s="1"/>
  <c r="M4769" i="1"/>
  <c r="N4769" i="1" s="1"/>
  <c r="J4770" i="1"/>
  <c r="K4770" i="1" s="1"/>
  <c r="M4770" i="1"/>
  <c r="N4770" i="1" s="1"/>
  <c r="J4771" i="1"/>
  <c r="K4771" i="1" s="1"/>
  <c r="M4771" i="1"/>
  <c r="N4771" i="1" s="1"/>
  <c r="J4772" i="1"/>
  <c r="K4772" i="1" s="1"/>
  <c r="M4772" i="1"/>
  <c r="N4772" i="1" s="1"/>
  <c r="J4773" i="1"/>
  <c r="K4773" i="1" s="1"/>
  <c r="M4773" i="1"/>
  <c r="N4773" i="1" s="1"/>
  <c r="J4774" i="1"/>
  <c r="K4774" i="1" s="1"/>
  <c r="M4774" i="1"/>
  <c r="N4774" i="1" s="1"/>
  <c r="J4775" i="1"/>
  <c r="K4775" i="1" s="1"/>
  <c r="M4775" i="1"/>
  <c r="N4775" i="1" s="1"/>
  <c r="J4776" i="1"/>
  <c r="K4776" i="1" s="1"/>
  <c r="M4776" i="1"/>
  <c r="N4776" i="1" s="1"/>
  <c r="J4777" i="1"/>
  <c r="K4777" i="1" s="1"/>
  <c r="M4777" i="1"/>
  <c r="N4777" i="1" s="1"/>
  <c r="J4778" i="1"/>
  <c r="K4778" i="1" s="1"/>
  <c r="M4778" i="1"/>
  <c r="N4778" i="1" s="1"/>
  <c r="J4779" i="1"/>
  <c r="K4779" i="1" s="1"/>
  <c r="M4779" i="1"/>
  <c r="N4779" i="1" s="1"/>
  <c r="J4780" i="1"/>
  <c r="K4780" i="1" s="1"/>
  <c r="M4780" i="1"/>
  <c r="N4780" i="1" s="1"/>
  <c r="J4781" i="1"/>
  <c r="K4781" i="1" s="1"/>
  <c r="M4781" i="1"/>
  <c r="N4781" i="1" s="1"/>
  <c r="J4782" i="1"/>
  <c r="K4782" i="1" s="1"/>
  <c r="M4782" i="1"/>
  <c r="N4782" i="1" s="1"/>
  <c r="J4783" i="1"/>
  <c r="K4783" i="1" s="1"/>
  <c r="M4783" i="1"/>
  <c r="N4783" i="1" s="1"/>
  <c r="J4784" i="1"/>
  <c r="K4784" i="1" s="1"/>
  <c r="M4784" i="1"/>
  <c r="N4784" i="1" s="1"/>
  <c r="J4785" i="1"/>
  <c r="K4785" i="1" s="1"/>
  <c r="M4785" i="1"/>
  <c r="N4785" i="1" s="1"/>
  <c r="J4786" i="1"/>
  <c r="K4786" i="1" s="1"/>
  <c r="M4786" i="1"/>
  <c r="N4786" i="1" s="1"/>
  <c r="J4787" i="1"/>
  <c r="K4787" i="1" s="1"/>
  <c r="M4787" i="1"/>
  <c r="N4787" i="1" s="1"/>
  <c r="J4788" i="1"/>
  <c r="K4788" i="1" s="1"/>
  <c r="M4788" i="1"/>
  <c r="N4788" i="1" s="1"/>
  <c r="J4789" i="1"/>
  <c r="K4789" i="1" s="1"/>
  <c r="M4789" i="1"/>
  <c r="N4789" i="1" s="1"/>
  <c r="J4790" i="1"/>
  <c r="K4790" i="1" s="1"/>
  <c r="M4790" i="1"/>
  <c r="N4790" i="1" s="1"/>
  <c r="J4791" i="1"/>
  <c r="K4791" i="1" s="1"/>
  <c r="M4791" i="1"/>
  <c r="N4791" i="1" s="1"/>
  <c r="J4792" i="1"/>
  <c r="K4792" i="1" s="1"/>
  <c r="M4792" i="1"/>
  <c r="N4792" i="1" s="1"/>
  <c r="J4793" i="1"/>
  <c r="K4793" i="1" s="1"/>
  <c r="M4793" i="1"/>
  <c r="N4793" i="1" s="1"/>
  <c r="J4794" i="1"/>
  <c r="K4794" i="1" s="1"/>
  <c r="M4794" i="1"/>
  <c r="N4794" i="1" s="1"/>
  <c r="J4795" i="1"/>
  <c r="K4795" i="1" s="1"/>
  <c r="M4795" i="1"/>
  <c r="N4795" i="1" s="1"/>
  <c r="J4796" i="1"/>
  <c r="K4796" i="1" s="1"/>
  <c r="M4796" i="1"/>
  <c r="N4796" i="1" s="1"/>
  <c r="J4797" i="1"/>
  <c r="K4797" i="1" s="1"/>
  <c r="M4797" i="1"/>
  <c r="N4797" i="1" s="1"/>
  <c r="J4798" i="1"/>
  <c r="K4798" i="1" s="1"/>
  <c r="M4798" i="1"/>
  <c r="N4798" i="1" s="1"/>
  <c r="J4799" i="1"/>
  <c r="K4799" i="1" s="1"/>
  <c r="M4799" i="1"/>
  <c r="N4799" i="1" s="1"/>
  <c r="J4800" i="1"/>
  <c r="K4800" i="1" s="1"/>
  <c r="M4800" i="1"/>
  <c r="N4800" i="1" s="1"/>
  <c r="J4801" i="1"/>
  <c r="K4801" i="1" s="1"/>
  <c r="M4801" i="1"/>
  <c r="N4801" i="1" s="1"/>
  <c r="J4802" i="1"/>
  <c r="K4802" i="1" s="1"/>
  <c r="M4802" i="1"/>
  <c r="N4802" i="1" s="1"/>
  <c r="J4803" i="1"/>
  <c r="K4803" i="1" s="1"/>
  <c r="M4803" i="1"/>
  <c r="N4803" i="1" s="1"/>
  <c r="J4804" i="1"/>
  <c r="K4804" i="1" s="1"/>
  <c r="M4804" i="1"/>
  <c r="N4804" i="1" s="1"/>
  <c r="J4805" i="1"/>
  <c r="K4805" i="1" s="1"/>
  <c r="M4805" i="1"/>
  <c r="N4805" i="1" s="1"/>
  <c r="J4806" i="1"/>
  <c r="K4806" i="1" s="1"/>
  <c r="M4806" i="1"/>
  <c r="N4806" i="1" s="1"/>
  <c r="J4807" i="1"/>
  <c r="K4807" i="1" s="1"/>
  <c r="M4807" i="1"/>
  <c r="N4807" i="1" s="1"/>
  <c r="J4808" i="1"/>
  <c r="K4808" i="1" s="1"/>
  <c r="M4808" i="1"/>
  <c r="N4808" i="1" s="1"/>
  <c r="J4809" i="1"/>
  <c r="K4809" i="1" s="1"/>
  <c r="M4809" i="1"/>
  <c r="N4809" i="1" s="1"/>
  <c r="J4810" i="1"/>
  <c r="K4810" i="1" s="1"/>
  <c r="M4810" i="1"/>
  <c r="N4810" i="1" s="1"/>
  <c r="J4811" i="1"/>
  <c r="K4811" i="1" s="1"/>
  <c r="M4811" i="1"/>
  <c r="N4811" i="1" s="1"/>
  <c r="J4812" i="1"/>
  <c r="K4812" i="1" s="1"/>
  <c r="M4812" i="1"/>
  <c r="N4812" i="1" s="1"/>
  <c r="J4813" i="1"/>
  <c r="K4813" i="1" s="1"/>
  <c r="M4813" i="1"/>
  <c r="N4813" i="1" s="1"/>
  <c r="J4814" i="1"/>
  <c r="K4814" i="1" s="1"/>
  <c r="M4814" i="1"/>
  <c r="N4814" i="1" s="1"/>
  <c r="J4815" i="1"/>
  <c r="K4815" i="1" s="1"/>
  <c r="M4815" i="1"/>
  <c r="N4815" i="1" s="1"/>
  <c r="J4816" i="1"/>
  <c r="K4816" i="1" s="1"/>
  <c r="M4816" i="1"/>
  <c r="N4816" i="1" s="1"/>
  <c r="J4817" i="1"/>
  <c r="K4817" i="1" s="1"/>
  <c r="M4817" i="1"/>
  <c r="N4817" i="1" s="1"/>
  <c r="J4818" i="1"/>
  <c r="K4818" i="1" s="1"/>
  <c r="M4818" i="1"/>
  <c r="N4818" i="1" s="1"/>
  <c r="J4819" i="1"/>
  <c r="K4819" i="1" s="1"/>
  <c r="M4819" i="1"/>
  <c r="N4819" i="1" s="1"/>
  <c r="J4820" i="1"/>
  <c r="K4820" i="1" s="1"/>
  <c r="M4820" i="1"/>
  <c r="N4820" i="1" s="1"/>
  <c r="J4821" i="1"/>
  <c r="K4821" i="1" s="1"/>
  <c r="M4821" i="1"/>
  <c r="N4821" i="1" s="1"/>
  <c r="J4822" i="1"/>
  <c r="K4822" i="1" s="1"/>
  <c r="M4822" i="1"/>
  <c r="N4822" i="1" s="1"/>
  <c r="J4823" i="1"/>
  <c r="K4823" i="1" s="1"/>
  <c r="M4823" i="1"/>
  <c r="N4823" i="1" s="1"/>
  <c r="J4824" i="1"/>
  <c r="K4824" i="1" s="1"/>
  <c r="M4824" i="1"/>
  <c r="N4824" i="1" s="1"/>
  <c r="J4825" i="1"/>
  <c r="K4825" i="1" s="1"/>
  <c r="M4825" i="1"/>
  <c r="N4825" i="1" s="1"/>
  <c r="J4826" i="1"/>
  <c r="K4826" i="1" s="1"/>
  <c r="M4826" i="1"/>
  <c r="N4826" i="1" s="1"/>
  <c r="J4827" i="1"/>
  <c r="K4827" i="1" s="1"/>
  <c r="M4827" i="1"/>
  <c r="N4827" i="1" s="1"/>
  <c r="J4828" i="1"/>
  <c r="K4828" i="1" s="1"/>
  <c r="M4828" i="1"/>
  <c r="N4828" i="1" s="1"/>
  <c r="J4829" i="1"/>
  <c r="K4829" i="1" s="1"/>
  <c r="M4829" i="1"/>
  <c r="N4829" i="1" s="1"/>
  <c r="J4830" i="1"/>
  <c r="K4830" i="1" s="1"/>
  <c r="M4830" i="1"/>
  <c r="N4830" i="1" s="1"/>
  <c r="J4831" i="1"/>
  <c r="K4831" i="1" s="1"/>
  <c r="M4831" i="1"/>
  <c r="N4831" i="1" s="1"/>
  <c r="J4832" i="1"/>
  <c r="K4832" i="1" s="1"/>
  <c r="M4832" i="1"/>
  <c r="N4832" i="1" s="1"/>
  <c r="J4833" i="1"/>
  <c r="K4833" i="1" s="1"/>
  <c r="M4833" i="1"/>
  <c r="N4833" i="1" s="1"/>
  <c r="J4834" i="1"/>
  <c r="K4834" i="1" s="1"/>
  <c r="M4834" i="1"/>
  <c r="N4834" i="1" s="1"/>
  <c r="J4835" i="1"/>
  <c r="K4835" i="1" s="1"/>
  <c r="M4835" i="1"/>
  <c r="N4835" i="1" s="1"/>
  <c r="J4836" i="1"/>
  <c r="K4836" i="1" s="1"/>
  <c r="M4836" i="1"/>
  <c r="N4836" i="1" s="1"/>
  <c r="J4837" i="1"/>
  <c r="K4837" i="1" s="1"/>
  <c r="M4837" i="1"/>
  <c r="N4837" i="1" s="1"/>
  <c r="J4838" i="1"/>
  <c r="K4838" i="1" s="1"/>
  <c r="M4838" i="1"/>
  <c r="N4838" i="1" s="1"/>
  <c r="J4839" i="1"/>
  <c r="K4839" i="1" s="1"/>
  <c r="M4839" i="1"/>
  <c r="N4839" i="1" s="1"/>
  <c r="J4840" i="1"/>
  <c r="K4840" i="1" s="1"/>
  <c r="M4840" i="1"/>
  <c r="N4840" i="1" s="1"/>
  <c r="J4841" i="1"/>
  <c r="K4841" i="1" s="1"/>
  <c r="M4841" i="1"/>
  <c r="N4841" i="1" s="1"/>
  <c r="J4842" i="1"/>
  <c r="K4842" i="1" s="1"/>
  <c r="M4842" i="1"/>
  <c r="N4842" i="1" s="1"/>
  <c r="J4843" i="1"/>
  <c r="K4843" i="1" s="1"/>
  <c r="M4843" i="1"/>
  <c r="N4843" i="1" s="1"/>
  <c r="J4844" i="1"/>
  <c r="K4844" i="1" s="1"/>
  <c r="M4844" i="1"/>
  <c r="N4844" i="1" s="1"/>
  <c r="J4845" i="1"/>
  <c r="K4845" i="1" s="1"/>
  <c r="M4845" i="1"/>
  <c r="N4845" i="1" s="1"/>
  <c r="J4846" i="1"/>
  <c r="K4846" i="1" s="1"/>
  <c r="M4846" i="1"/>
  <c r="N4846" i="1" s="1"/>
  <c r="J4847" i="1"/>
  <c r="K4847" i="1" s="1"/>
  <c r="M4847" i="1"/>
  <c r="N4847" i="1" s="1"/>
  <c r="J4848" i="1"/>
  <c r="K4848" i="1" s="1"/>
  <c r="M4848" i="1"/>
  <c r="N4848" i="1" s="1"/>
  <c r="J4849" i="1"/>
  <c r="K4849" i="1" s="1"/>
  <c r="M4849" i="1"/>
  <c r="N4849" i="1" s="1"/>
  <c r="J4850" i="1"/>
  <c r="K4850" i="1" s="1"/>
  <c r="M4850" i="1"/>
  <c r="N4850" i="1" s="1"/>
  <c r="J4851" i="1"/>
  <c r="K4851" i="1" s="1"/>
  <c r="M4851" i="1"/>
  <c r="N4851" i="1" s="1"/>
  <c r="J4852" i="1"/>
  <c r="K4852" i="1" s="1"/>
  <c r="M4852" i="1"/>
  <c r="N4852" i="1" s="1"/>
  <c r="J4853" i="1"/>
  <c r="K4853" i="1" s="1"/>
  <c r="M4853" i="1"/>
  <c r="N4853" i="1" s="1"/>
  <c r="J4854" i="1"/>
  <c r="K4854" i="1" s="1"/>
  <c r="M4854" i="1"/>
  <c r="N4854" i="1" s="1"/>
  <c r="J4855" i="1"/>
  <c r="K4855" i="1" s="1"/>
  <c r="M4855" i="1"/>
  <c r="N4855" i="1" s="1"/>
  <c r="J4856" i="1"/>
  <c r="K4856" i="1" s="1"/>
  <c r="M4856" i="1"/>
  <c r="N4856" i="1" s="1"/>
  <c r="J4857" i="1"/>
  <c r="K4857" i="1" s="1"/>
  <c r="M4857" i="1"/>
  <c r="N4857" i="1" s="1"/>
  <c r="J4858" i="1"/>
  <c r="K4858" i="1" s="1"/>
  <c r="M4858" i="1"/>
  <c r="N4858" i="1" s="1"/>
  <c r="J4859" i="1"/>
  <c r="K4859" i="1" s="1"/>
  <c r="M4859" i="1"/>
  <c r="N4859" i="1" s="1"/>
  <c r="J4860" i="1"/>
  <c r="K4860" i="1" s="1"/>
  <c r="M4860" i="1"/>
  <c r="N4860" i="1" s="1"/>
  <c r="J4861" i="1"/>
  <c r="K4861" i="1" s="1"/>
  <c r="M4861" i="1"/>
  <c r="N4861" i="1" s="1"/>
  <c r="J4862" i="1"/>
  <c r="K4862" i="1" s="1"/>
  <c r="M4862" i="1"/>
  <c r="N4862" i="1" s="1"/>
  <c r="J4863" i="1"/>
  <c r="K4863" i="1" s="1"/>
  <c r="M4863" i="1"/>
  <c r="N4863" i="1" s="1"/>
  <c r="J4864" i="1"/>
  <c r="K4864" i="1" s="1"/>
  <c r="M4864" i="1"/>
  <c r="N4864" i="1" s="1"/>
  <c r="J4865" i="1"/>
  <c r="K4865" i="1" s="1"/>
  <c r="M4865" i="1"/>
  <c r="N4865" i="1" s="1"/>
  <c r="J4866" i="1"/>
  <c r="K4866" i="1" s="1"/>
  <c r="M4866" i="1"/>
  <c r="N4866" i="1" s="1"/>
  <c r="J4867" i="1"/>
  <c r="K4867" i="1" s="1"/>
  <c r="M4867" i="1"/>
  <c r="N4867" i="1" s="1"/>
  <c r="J4868" i="1"/>
  <c r="K4868" i="1" s="1"/>
  <c r="M4868" i="1"/>
  <c r="N4868" i="1" s="1"/>
  <c r="J4869" i="1"/>
  <c r="K4869" i="1" s="1"/>
  <c r="M4869" i="1"/>
  <c r="N4869" i="1" s="1"/>
  <c r="J4870" i="1"/>
  <c r="K4870" i="1" s="1"/>
  <c r="M4870" i="1"/>
  <c r="N4870" i="1" s="1"/>
  <c r="J4871" i="1"/>
  <c r="K4871" i="1" s="1"/>
  <c r="M4871" i="1"/>
  <c r="N4871" i="1" s="1"/>
  <c r="J4872" i="1"/>
  <c r="K4872" i="1" s="1"/>
  <c r="M4872" i="1"/>
  <c r="N4872" i="1" s="1"/>
  <c r="J4873" i="1"/>
  <c r="K4873" i="1" s="1"/>
  <c r="M4873" i="1"/>
  <c r="N4873" i="1" s="1"/>
  <c r="J4874" i="1"/>
  <c r="K4874" i="1" s="1"/>
  <c r="M4874" i="1"/>
  <c r="N4874" i="1" s="1"/>
  <c r="J4875" i="1"/>
  <c r="K4875" i="1" s="1"/>
  <c r="M4875" i="1"/>
  <c r="N4875" i="1" s="1"/>
  <c r="J4876" i="1"/>
  <c r="K4876" i="1" s="1"/>
  <c r="M4876" i="1"/>
  <c r="N4876" i="1" s="1"/>
  <c r="J4877" i="1"/>
  <c r="K4877" i="1" s="1"/>
  <c r="M4877" i="1"/>
  <c r="N4877" i="1" s="1"/>
  <c r="J4878" i="1"/>
  <c r="K4878" i="1" s="1"/>
  <c r="M4878" i="1"/>
  <c r="N4878" i="1" s="1"/>
  <c r="J4879" i="1"/>
  <c r="K4879" i="1" s="1"/>
  <c r="M4879" i="1"/>
  <c r="N4879" i="1" s="1"/>
  <c r="J4880" i="1"/>
  <c r="K4880" i="1" s="1"/>
  <c r="M4880" i="1"/>
  <c r="N4880" i="1" s="1"/>
  <c r="J4881" i="1"/>
  <c r="K4881" i="1" s="1"/>
  <c r="M4881" i="1"/>
  <c r="N4881" i="1" s="1"/>
  <c r="J4882" i="1"/>
  <c r="K4882" i="1" s="1"/>
  <c r="M4882" i="1"/>
  <c r="N4882" i="1" s="1"/>
  <c r="J4883" i="1"/>
  <c r="K4883" i="1" s="1"/>
  <c r="M4883" i="1"/>
  <c r="N4883" i="1" s="1"/>
  <c r="J4884" i="1"/>
  <c r="K4884" i="1" s="1"/>
  <c r="M4884" i="1"/>
  <c r="N4884" i="1" s="1"/>
  <c r="J4885" i="1"/>
  <c r="K4885" i="1" s="1"/>
  <c r="M4885" i="1"/>
  <c r="N4885" i="1" s="1"/>
  <c r="J4886" i="1"/>
  <c r="K4886" i="1" s="1"/>
  <c r="M4886" i="1"/>
  <c r="N4886" i="1" s="1"/>
  <c r="J4887" i="1"/>
  <c r="K4887" i="1" s="1"/>
  <c r="M4887" i="1"/>
  <c r="N4887" i="1" s="1"/>
  <c r="J4888" i="1"/>
  <c r="K4888" i="1" s="1"/>
  <c r="M4888" i="1"/>
  <c r="N4888" i="1" s="1"/>
  <c r="J4889" i="1"/>
  <c r="K4889" i="1" s="1"/>
  <c r="M4889" i="1"/>
  <c r="N4889" i="1" s="1"/>
  <c r="J4890" i="1"/>
  <c r="K4890" i="1" s="1"/>
  <c r="M4890" i="1"/>
  <c r="N4890" i="1" s="1"/>
  <c r="J4891" i="1"/>
  <c r="K4891" i="1" s="1"/>
  <c r="M4891" i="1"/>
  <c r="N4891" i="1" s="1"/>
  <c r="J4892" i="1"/>
  <c r="K4892" i="1" s="1"/>
  <c r="M4892" i="1"/>
  <c r="N4892" i="1" s="1"/>
  <c r="J4893" i="1"/>
  <c r="K4893" i="1" s="1"/>
  <c r="M4893" i="1"/>
  <c r="N4893" i="1" s="1"/>
  <c r="J4894" i="1"/>
  <c r="K4894" i="1" s="1"/>
  <c r="M4894" i="1"/>
  <c r="N4894" i="1" s="1"/>
  <c r="J4895" i="1"/>
  <c r="K4895" i="1" s="1"/>
  <c r="M4895" i="1"/>
  <c r="N4895" i="1" s="1"/>
  <c r="J4896" i="1"/>
  <c r="K4896" i="1" s="1"/>
  <c r="M4896" i="1"/>
  <c r="N4896" i="1" s="1"/>
  <c r="J4897" i="1"/>
  <c r="K4897" i="1" s="1"/>
  <c r="M4897" i="1"/>
  <c r="N4897" i="1" s="1"/>
  <c r="J4898" i="1"/>
  <c r="K4898" i="1" s="1"/>
  <c r="M4898" i="1"/>
  <c r="N4898" i="1" s="1"/>
  <c r="J4899" i="1"/>
  <c r="K4899" i="1" s="1"/>
  <c r="M4899" i="1"/>
  <c r="N4899" i="1" s="1"/>
  <c r="J4900" i="1"/>
  <c r="K4900" i="1" s="1"/>
  <c r="M4900" i="1"/>
  <c r="N4900" i="1" s="1"/>
  <c r="J4901" i="1"/>
  <c r="K4901" i="1" s="1"/>
  <c r="M4901" i="1"/>
  <c r="N4901" i="1" s="1"/>
  <c r="J4902" i="1"/>
  <c r="K4902" i="1" s="1"/>
  <c r="M4902" i="1"/>
  <c r="N4902" i="1" s="1"/>
  <c r="J4903" i="1"/>
  <c r="K4903" i="1" s="1"/>
  <c r="M4903" i="1"/>
  <c r="N4903" i="1" s="1"/>
  <c r="J4904" i="1"/>
  <c r="K4904" i="1" s="1"/>
  <c r="M4904" i="1"/>
  <c r="N4904" i="1" s="1"/>
  <c r="J4905" i="1"/>
  <c r="K4905" i="1" s="1"/>
  <c r="M4905" i="1"/>
  <c r="N4905" i="1" s="1"/>
  <c r="J4906" i="1"/>
  <c r="K4906" i="1" s="1"/>
  <c r="M4906" i="1"/>
  <c r="N4906" i="1" s="1"/>
  <c r="J4907" i="1"/>
  <c r="K4907" i="1" s="1"/>
  <c r="M4907" i="1"/>
  <c r="N4907" i="1" s="1"/>
  <c r="J4908" i="1"/>
  <c r="K4908" i="1" s="1"/>
  <c r="M4908" i="1"/>
  <c r="N4908" i="1" s="1"/>
  <c r="J4909" i="1"/>
  <c r="K4909" i="1" s="1"/>
  <c r="M4909" i="1"/>
  <c r="N4909" i="1" s="1"/>
  <c r="J4910" i="1"/>
  <c r="K4910" i="1" s="1"/>
  <c r="M4910" i="1"/>
  <c r="N4910" i="1" s="1"/>
  <c r="J4911" i="1"/>
  <c r="K4911" i="1" s="1"/>
  <c r="M4911" i="1"/>
  <c r="N4911" i="1" s="1"/>
  <c r="J4912" i="1"/>
  <c r="K4912" i="1" s="1"/>
  <c r="M4912" i="1"/>
  <c r="N4912" i="1" s="1"/>
  <c r="J4913" i="1"/>
  <c r="K4913" i="1" s="1"/>
  <c r="M4913" i="1"/>
  <c r="N4913" i="1" s="1"/>
  <c r="J4914" i="1"/>
  <c r="K4914" i="1" s="1"/>
  <c r="M4914" i="1"/>
  <c r="N4914" i="1" s="1"/>
  <c r="J4915" i="1"/>
  <c r="K4915" i="1" s="1"/>
  <c r="M4915" i="1"/>
  <c r="N4915" i="1" s="1"/>
  <c r="J4916" i="1"/>
  <c r="K4916" i="1" s="1"/>
  <c r="M4916" i="1"/>
  <c r="N4916" i="1" s="1"/>
  <c r="J4917" i="1"/>
  <c r="K4917" i="1" s="1"/>
  <c r="M4917" i="1"/>
  <c r="N4917" i="1" s="1"/>
  <c r="J4918" i="1"/>
  <c r="K4918" i="1" s="1"/>
  <c r="M4918" i="1"/>
  <c r="N4918" i="1" s="1"/>
  <c r="J4919" i="1"/>
  <c r="K4919" i="1" s="1"/>
  <c r="M4919" i="1"/>
  <c r="N4919" i="1" s="1"/>
  <c r="J4920" i="1"/>
  <c r="K4920" i="1" s="1"/>
  <c r="M4920" i="1"/>
  <c r="N4920" i="1" s="1"/>
  <c r="J4921" i="1"/>
  <c r="K4921" i="1" s="1"/>
  <c r="M4921" i="1"/>
  <c r="N4921" i="1" s="1"/>
  <c r="J4922" i="1"/>
  <c r="K4922" i="1" s="1"/>
  <c r="M4922" i="1"/>
  <c r="N4922" i="1" s="1"/>
  <c r="J4923" i="1"/>
  <c r="K4923" i="1" s="1"/>
  <c r="M4923" i="1"/>
  <c r="N4923" i="1" s="1"/>
  <c r="J4924" i="1"/>
  <c r="K4924" i="1" s="1"/>
  <c r="M4924" i="1"/>
  <c r="N4924" i="1" s="1"/>
  <c r="J4925" i="1"/>
  <c r="K4925" i="1" s="1"/>
  <c r="M4925" i="1"/>
  <c r="N4925" i="1" s="1"/>
  <c r="J4926" i="1"/>
  <c r="K4926" i="1" s="1"/>
  <c r="M4926" i="1"/>
  <c r="N4926" i="1" s="1"/>
  <c r="J4927" i="1"/>
  <c r="K4927" i="1" s="1"/>
  <c r="M4927" i="1"/>
  <c r="N4927" i="1" s="1"/>
  <c r="J4928" i="1"/>
  <c r="K4928" i="1" s="1"/>
  <c r="M4928" i="1"/>
  <c r="N4928" i="1" s="1"/>
  <c r="J4929" i="1"/>
  <c r="K4929" i="1" s="1"/>
  <c r="M4929" i="1"/>
  <c r="N4929" i="1" s="1"/>
  <c r="J4930" i="1"/>
  <c r="K4930" i="1" s="1"/>
  <c r="M4930" i="1"/>
  <c r="N4930" i="1" s="1"/>
  <c r="J4931" i="1"/>
  <c r="K4931" i="1" s="1"/>
  <c r="M4931" i="1"/>
  <c r="N4931" i="1" s="1"/>
  <c r="J4932" i="1"/>
  <c r="K4932" i="1" s="1"/>
  <c r="M4932" i="1"/>
  <c r="N4932" i="1" s="1"/>
  <c r="J4933" i="1"/>
  <c r="K4933" i="1" s="1"/>
  <c r="M4933" i="1"/>
  <c r="N4933" i="1" s="1"/>
  <c r="J4934" i="1"/>
  <c r="K4934" i="1" s="1"/>
  <c r="M4934" i="1"/>
  <c r="N4934" i="1" s="1"/>
  <c r="J4935" i="1"/>
  <c r="K4935" i="1" s="1"/>
  <c r="M4935" i="1"/>
  <c r="N4935" i="1" s="1"/>
  <c r="J4936" i="1"/>
  <c r="K4936" i="1" s="1"/>
  <c r="M4936" i="1"/>
  <c r="N4936" i="1" s="1"/>
  <c r="J4937" i="1"/>
  <c r="K4937" i="1" s="1"/>
  <c r="M4937" i="1"/>
  <c r="N4937" i="1" s="1"/>
  <c r="J4938" i="1"/>
  <c r="K4938" i="1" s="1"/>
  <c r="M4938" i="1"/>
  <c r="N4938" i="1" s="1"/>
  <c r="J4939" i="1"/>
  <c r="K4939" i="1" s="1"/>
  <c r="M4939" i="1"/>
  <c r="N4939" i="1" s="1"/>
  <c r="J4940" i="1"/>
  <c r="K4940" i="1" s="1"/>
  <c r="M4940" i="1"/>
  <c r="N4940" i="1" s="1"/>
  <c r="J4941" i="1"/>
  <c r="K4941" i="1" s="1"/>
  <c r="M4941" i="1"/>
  <c r="N4941" i="1" s="1"/>
  <c r="J4942" i="1"/>
  <c r="K4942" i="1" s="1"/>
  <c r="M4942" i="1"/>
  <c r="N4942" i="1" s="1"/>
  <c r="J4943" i="1"/>
  <c r="K4943" i="1" s="1"/>
  <c r="M4943" i="1"/>
  <c r="N4943" i="1" s="1"/>
  <c r="J4944" i="1"/>
  <c r="K4944" i="1" s="1"/>
  <c r="M4944" i="1"/>
  <c r="N4944" i="1" s="1"/>
  <c r="J4945" i="1"/>
  <c r="K4945" i="1" s="1"/>
  <c r="M4945" i="1"/>
  <c r="N4945" i="1" s="1"/>
  <c r="J4946" i="1"/>
  <c r="K4946" i="1" s="1"/>
  <c r="M4946" i="1"/>
  <c r="N4946" i="1" s="1"/>
  <c r="J4947" i="1"/>
  <c r="K4947" i="1" s="1"/>
  <c r="M4947" i="1"/>
  <c r="N4947" i="1" s="1"/>
  <c r="J4948" i="1"/>
  <c r="K4948" i="1" s="1"/>
  <c r="M4948" i="1"/>
  <c r="N4948" i="1" s="1"/>
  <c r="J4949" i="1"/>
  <c r="K4949" i="1" s="1"/>
  <c r="M4949" i="1"/>
  <c r="N4949" i="1" s="1"/>
  <c r="J4950" i="1"/>
  <c r="K4950" i="1" s="1"/>
  <c r="M4950" i="1"/>
  <c r="N4950" i="1" s="1"/>
  <c r="J4951" i="1"/>
  <c r="K4951" i="1" s="1"/>
  <c r="M4951" i="1"/>
  <c r="N4951" i="1" s="1"/>
  <c r="J4952" i="1"/>
  <c r="K4952" i="1" s="1"/>
  <c r="M4952" i="1"/>
  <c r="N4952" i="1" s="1"/>
  <c r="J4953" i="1"/>
  <c r="K4953" i="1" s="1"/>
  <c r="M4953" i="1"/>
  <c r="N4953" i="1" s="1"/>
  <c r="J4954" i="1"/>
  <c r="K4954" i="1" s="1"/>
  <c r="M4954" i="1"/>
  <c r="N4954" i="1" s="1"/>
  <c r="J4955" i="1"/>
  <c r="K4955" i="1" s="1"/>
  <c r="M4955" i="1"/>
  <c r="N4955" i="1" s="1"/>
  <c r="J4956" i="1"/>
  <c r="K4956" i="1" s="1"/>
  <c r="M4956" i="1"/>
  <c r="N4956" i="1" s="1"/>
  <c r="J4957" i="1"/>
  <c r="K4957" i="1" s="1"/>
  <c r="M4957" i="1"/>
  <c r="N4957" i="1" s="1"/>
  <c r="J4958" i="1"/>
  <c r="K4958" i="1" s="1"/>
  <c r="M4958" i="1"/>
  <c r="N4958" i="1" s="1"/>
  <c r="J4959" i="1"/>
  <c r="K4959" i="1" s="1"/>
  <c r="M4959" i="1"/>
  <c r="N4959" i="1" s="1"/>
  <c r="J4960" i="1"/>
  <c r="K4960" i="1" s="1"/>
  <c r="M4960" i="1"/>
  <c r="N4960" i="1" s="1"/>
  <c r="J4961" i="1"/>
  <c r="K4961" i="1" s="1"/>
  <c r="M4961" i="1"/>
  <c r="N4961" i="1" s="1"/>
  <c r="J4962" i="1"/>
  <c r="K4962" i="1" s="1"/>
  <c r="M4962" i="1"/>
  <c r="N4962" i="1" s="1"/>
  <c r="J4963" i="1"/>
  <c r="K4963" i="1" s="1"/>
  <c r="M4963" i="1"/>
  <c r="N4963" i="1" s="1"/>
  <c r="J4964" i="1"/>
  <c r="K4964" i="1" s="1"/>
  <c r="M4964" i="1"/>
  <c r="N4964" i="1" s="1"/>
  <c r="J4965" i="1"/>
  <c r="K4965" i="1" s="1"/>
  <c r="M4965" i="1"/>
  <c r="N4965" i="1" s="1"/>
  <c r="J4966" i="1"/>
  <c r="K4966" i="1" s="1"/>
  <c r="M4966" i="1"/>
  <c r="N4966" i="1" s="1"/>
  <c r="J4967" i="1"/>
  <c r="K4967" i="1" s="1"/>
  <c r="M4967" i="1"/>
  <c r="N4967" i="1" s="1"/>
  <c r="J4968" i="1"/>
  <c r="K4968" i="1" s="1"/>
  <c r="M4968" i="1"/>
  <c r="N4968" i="1" s="1"/>
  <c r="J4969" i="1"/>
  <c r="K4969" i="1" s="1"/>
  <c r="M4969" i="1"/>
  <c r="N4969" i="1" s="1"/>
  <c r="J4970" i="1"/>
  <c r="K4970" i="1" s="1"/>
  <c r="M4970" i="1"/>
  <c r="N4970" i="1" s="1"/>
  <c r="J4971" i="1"/>
  <c r="K4971" i="1" s="1"/>
  <c r="M4971" i="1"/>
  <c r="N4971" i="1" s="1"/>
  <c r="J4972" i="1"/>
  <c r="K4972" i="1" s="1"/>
  <c r="M4972" i="1"/>
  <c r="N4972" i="1" s="1"/>
  <c r="J4973" i="1"/>
  <c r="K4973" i="1" s="1"/>
  <c r="M4973" i="1"/>
  <c r="N4973" i="1" s="1"/>
  <c r="J4974" i="1"/>
  <c r="K4974" i="1" s="1"/>
  <c r="M4974" i="1"/>
  <c r="N4974" i="1" s="1"/>
  <c r="J4975" i="1"/>
  <c r="K4975" i="1" s="1"/>
  <c r="M4975" i="1"/>
  <c r="N4975" i="1" s="1"/>
  <c r="J4976" i="1"/>
  <c r="K4976" i="1" s="1"/>
  <c r="M4976" i="1"/>
  <c r="N4976" i="1" s="1"/>
  <c r="J4977" i="1"/>
  <c r="K4977" i="1" s="1"/>
  <c r="M4977" i="1"/>
  <c r="N4977" i="1" s="1"/>
  <c r="J4978" i="1"/>
  <c r="K4978" i="1" s="1"/>
  <c r="M4978" i="1"/>
  <c r="N4978" i="1" s="1"/>
  <c r="J4979" i="1"/>
  <c r="K4979" i="1" s="1"/>
  <c r="M4979" i="1"/>
  <c r="N4979" i="1" s="1"/>
  <c r="J4980" i="1"/>
  <c r="K4980" i="1" s="1"/>
  <c r="M4980" i="1"/>
  <c r="N4980" i="1" s="1"/>
  <c r="J4981" i="1"/>
  <c r="K4981" i="1" s="1"/>
  <c r="M4981" i="1"/>
  <c r="N4981" i="1" s="1"/>
  <c r="J4982" i="1"/>
  <c r="K4982" i="1" s="1"/>
  <c r="M4982" i="1"/>
  <c r="N4982" i="1" s="1"/>
  <c r="J4983" i="1"/>
  <c r="K4983" i="1" s="1"/>
  <c r="M4983" i="1"/>
  <c r="N4983" i="1" s="1"/>
  <c r="J4984" i="1"/>
  <c r="K4984" i="1" s="1"/>
  <c r="M4984" i="1"/>
  <c r="N4984" i="1" s="1"/>
  <c r="J4985" i="1"/>
  <c r="K4985" i="1" s="1"/>
  <c r="M4985" i="1"/>
  <c r="N4985" i="1" s="1"/>
  <c r="J4986" i="1"/>
  <c r="K4986" i="1" s="1"/>
  <c r="M4986" i="1"/>
  <c r="N4986" i="1" s="1"/>
  <c r="J4987" i="1"/>
  <c r="K4987" i="1" s="1"/>
  <c r="M4987" i="1"/>
  <c r="N4987" i="1" s="1"/>
  <c r="J4988" i="1"/>
  <c r="K4988" i="1" s="1"/>
  <c r="M4988" i="1"/>
  <c r="N4988" i="1" s="1"/>
  <c r="J4989" i="1"/>
  <c r="K4989" i="1" s="1"/>
  <c r="M4989" i="1"/>
  <c r="N4989" i="1" s="1"/>
  <c r="J4990" i="1"/>
  <c r="K4990" i="1" s="1"/>
  <c r="M4990" i="1"/>
  <c r="N4990" i="1" s="1"/>
  <c r="J4991" i="1"/>
  <c r="K4991" i="1" s="1"/>
  <c r="M4991" i="1"/>
  <c r="N4991" i="1" s="1"/>
  <c r="J4992" i="1"/>
  <c r="K4992" i="1" s="1"/>
  <c r="M4992" i="1"/>
  <c r="N4992" i="1" s="1"/>
  <c r="J4993" i="1"/>
  <c r="K4993" i="1" s="1"/>
  <c r="M4993" i="1"/>
  <c r="N4993" i="1" s="1"/>
  <c r="J4994" i="1"/>
  <c r="K4994" i="1" s="1"/>
  <c r="M4994" i="1"/>
  <c r="N4994" i="1" s="1"/>
  <c r="J4995" i="1"/>
  <c r="K4995" i="1" s="1"/>
  <c r="M4995" i="1"/>
  <c r="N4995" i="1" s="1"/>
  <c r="J4996" i="1"/>
  <c r="K4996" i="1" s="1"/>
  <c r="M4996" i="1"/>
  <c r="N4996" i="1" s="1"/>
  <c r="J4997" i="1"/>
  <c r="K4997" i="1" s="1"/>
  <c r="M4997" i="1"/>
  <c r="N4997" i="1" s="1"/>
  <c r="J4998" i="1"/>
  <c r="K4998" i="1" s="1"/>
  <c r="M4998" i="1"/>
  <c r="N4998" i="1" s="1"/>
  <c r="J4999" i="1"/>
  <c r="K4999" i="1" s="1"/>
  <c r="M4999" i="1"/>
  <c r="N4999" i="1" s="1"/>
  <c r="J5000" i="1"/>
  <c r="K5000" i="1" s="1"/>
  <c r="M5000" i="1"/>
  <c r="N5000" i="1" s="1"/>
  <c r="J5001" i="1"/>
  <c r="K5001" i="1" s="1"/>
  <c r="M5001" i="1"/>
  <c r="N5001" i="1" s="1"/>
  <c r="J5002" i="1"/>
  <c r="K5002" i="1" s="1"/>
  <c r="M5002" i="1"/>
  <c r="N5002" i="1" s="1"/>
  <c r="J5003" i="1"/>
  <c r="K5003" i="1" s="1"/>
  <c r="M5003" i="1"/>
  <c r="N5003" i="1" s="1"/>
  <c r="J5004" i="1"/>
  <c r="K5004" i="1" s="1"/>
  <c r="M5004" i="1"/>
  <c r="N5004" i="1" s="1"/>
  <c r="D12" i="3"/>
  <c r="D12" i="2"/>
  <c r="C12" i="3"/>
  <c r="P423" i="1" l="1"/>
  <c r="R423" i="1" s="1"/>
  <c r="P551" i="1"/>
  <c r="S551" i="1" s="1"/>
  <c r="P397" i="1"/>
  <c r="S397" i="1" s="1"/>
  <c r="P255" i="1"/>
  <c r="S255" i="1" s="1"/>
  <c r="P247" i="1"/>
  <c r="R247" i="1" s="1"/>
  <c r="P754" i="1"/>
  <c r="S754" i="1" s="1"/>
  <c r="P726" i="1"/>
  <c r="S726" i="1" s="1"/>
  <c r="P563" i="1"/>
  <c r="S563" i="1" s="1"/>
  <c r="P44" i="1"/>
  <c r="R44" i="1" s="1"/>
  <c r="P3059" i="1"/>
  <c r="S3059" i="1" s="1"/>
  <c r="P1037" i="1"/>
  <c r="S1037" i="1" s="1"/>
  <c r="P406" i="1"/>
  <c r="R406" i="1" s="1"/>
  <c r="P300" i="1"/>
  <c r="R300" i="1" s="1"/>
  <c r="P4608" i="1"/>
  <c r="S4608" i="1" s="1"/>
  <c r="P4288" i="1"/>
  <c r="P4284" i="1"/>
  <c r="R4284" i="1" s="1"/>
  <c r="P4094" i="1"/>
  <c r="S4094" i="1" s="1"/>
  <c r="P4092" i="1"/>
  <c r="R4092" i="1" s="1"/>
  <c r="P1900" i="1"/>
  <c r="P1800" i="1"/>
  <c r="R1800" i="1" s="1"/>
  <c r="P1765" i="1"/>
  <c r="R1765" i="1" s="1"/>
  <c r="P1759" i="1"/>
  <c r="P2318" i="1"/>
  <c r="R2318" i="1" s="1"/>
  <c r="P2144" i="1"/>
  <c r="P2069" i="1"/>
  <c r="S2069" i="1" s="1"/>
  <c r="P1903" i="1"/>
  <c r="S1903" i="1" s="1"/>
  <c r="P1840" i="1"/>
  <c r="R1840" i="1" s="1"/>
  <c r="P1832" i="1"/>
  <c r="S1832" i="1" s="1"/>
  <c r="P1781" i="1"/>
  <c r="P1720" i="1"/>
  <c r="R1720" i="1" s="1"/>
  <c r="P1352" i="1"/>
  <c r="R1352" i="1" s="1"/>
  <c r="P1240" i="1"/>
  <c r="S1240" i="1" s="1"/>
  <c r="P1228" i="1"/>
  <c r="S1228" i="1" s="1"/>
  <c r="P1224" i="1"/>
  <c r="R1224" i="1" s="1"/>
  <c r="P1220" i="1"/>
  <c r="R1220" i="1" s="1"/>
  <c r="P4544" i="1"/>
  <c r="P4420" i="1"/>
  <c r="P4160" i="1"/>
  <c r="S4160" i="1" s="1"/>
  <c r="P4156" i="1"/>
  <c r="P2851" i="1"/>
  <c r="P2848" i="1"/>
  <c r="P2846" i="1"/>
  <c r="P2460" i="1"/>
  <c r="S2460" i="1" s="1"/>
  <c r="P2446" i="1"/>
  <c r="R2446" i="1" s="1"/>
  <c r="P4692" i="1"/>
  <c r="P4668" i="1"/>
  <c r="S4668" i="1" s="1"/>
  <c r="P4598" i="1"/>
  <c r="R4598" i="1" s="1"/>
  <c r="P4428" i="1"/>
  <c r="S4428" i="1" s="1"/>
  <c r="P4411" i="1"/>
  <c r="P4407" i="1"/>
  <c r="R4407" i="1" s="1"/>
  <c r="P2839" i="1"/>
  <c r="P2634" i="1"/>
  <c r="P2478" i="1"/>
  <c r="S2478" i="1" s="1"/>
  <c r="P4350" i="1"/>
  <c r="P4348" i="1"/>
  <c r="P4292" i="1"/>
  <c r="P3868" i="1"/>
  <c r="P2261" i="1"/>
  <c r="P1125" i="1"/>
  <c r="S1125" i="1" s="1"/>
  <c r="P3123" i="1"/>
  <c r="R3123" i="1" s="1"/>
  <c r="P2995" i="1"/>
  <c r="P4688" i="1"/>
  <c r="S4688" i="1" s="1"/>
  <c r="P4684" i="1"/>
  <c r="P4564" i="1"/>
  <c r="P4560" i="1"/>
  <c r="P4556" i="1"/>
  <c r="S4556" i="1" s="1"/>
  <c r="P4548" i="1"/>
  <c r="P4430" i="1"/>
  <c r="S4430" i="1" s="1"/>
  <c r="P4416" i="1"/>
  <c r="S4416" i="1" s="1"/>
  <c r="P4412" i="1"/>
  <c r="R4412" i="1" s="1"/>
  <c r="P4164" i="1"/>
  <c r="R4164" i="1" s="1"/>
  <c r="P4006" i="1"/>
  <c r="P2287" i="1"/>
  <c r="S2287" i="1" s="1"/>
  <c r="P2079" i="1"/>
  <c r="R2079" i="1" s="1"/>
  <c r="P2031" i="1"/>
  <c r="R2031" i="1" s="1"/>
  <c r="P1968" i="1"/>
  <c r="R1968" i="1" s="1"/>
  <c r="P1445" i="1"/>
  <c r="P1439" i="1"/>
  <c r="R1439" i="1" s="1"/>
  <c r="P1356" i="1"/>
  <c r="P1301" i="1"/>
  <c r="P1005" i="1"/>
  <c r="S1005" i="1" s="1"/>
  <c r="P981" i="1"/>
  <c r="P953" i="1"/>
  <c r="P941" i="1"/>
  <c r="S941" i="1" s="1"/>
  <c r="P933" i="1"/>
  <c r="P925" i="1"/>
  <c r="P210" i="1"/>
  <c r="R210" i="1" s="1"/>
  <c r="P202" i="1"/>
  <c r="R202" i="1" s="1"/>
  <c r="P2389" i="1"/>
  <c r="P2373" i="1"/>
  <c r="R2373" i="1" s="1"/>
  <c r="P2317" i="1"/>
  <c r="P2291" i="1"/>
  <c r="R2291" i="1" s="1"/>
  <c r="P2255" i="1"/>
  <c r="P2253" i="1"/>
  <c r="P2080" i="1"/>
  <c r="S2080" i="1" s="1"/>
  <c r="P2052" i="1"/>
  <c r="R2052" i="1" s="1"/>
  <c r="P2028" i="1"/>
  <c r="P1959" i="1"/>
  <c r="P1656" i="1"/>
  <c r="P1369" i="1"/>
  <c r="S1369" i="1" s="1"/>
  <c r="P1353" i="1"/>
  <c r="P1335" i="1"/>
  <c r="P1157" i="1"/>
  <c r="S1157" i="1" s="1"/>
  <c r="P1137" i="1"/>
  <c r="S1137" i="1" s="1"/>
  <c r="P1133" i="1"/>
  <c r="S1133" i="1" s="1"/>
  <c r="P984" i="1"/>
  <c r="R984" i="1" s="1"/>
  <c r="P956" i="1"/>
  <c r="R956" i="1" s="1"/>
  <c r="P948" i="1"/>
  <c r="S948" i="1" s="1"/>
  <c r="P243" i="1"/>
  <c r="P223" i="1"/>
  <c r="S223" i="1" s="1"/>
  <c r="P213" i="1"/>
  <c r="R213" i="1" s="1"/>
  <c r="P197" i="1"/>
  <c r="S197" i="1" s="1"/>
  <c r="P3955" i="1"/>
  <c r="P4686" i="1"/>
  <c r="P4662" i="1"/>
  <c r="P4543" i="1"/>
  <c r="S4543" i="1" s="1"/>
  <c r="P4533" i="1"/>
  <c r="P4467" i="1"/>
  <c r="R4467" i="1" s="1"/>
  <c r="P4443" i="1"/>
  <c r="P4439" i="1"/>
  <c r="P4437" i="1"/>
  <c r="P4432" i="1"/>
  <c r="R4432" i="1" s="1"/>
  <c r="P4414" i="1"/>
  <c r="S4414" i="1" s="1"/>
  <c r="P4308" i="1"/>
  <c r="P4304" i="1"/>
  <c r="P4300" i="1"/>
  <c r="R4300" i="1" s="1"/>
  <c r="P4244" i="1"/>
  <c r="R4244" i="1" s="1"/>
  <c r="P4240" i="1"/>
  <c r="R4240" i="1" s="1"/>
  <c r="P4236" i="1"/>
  <c r="S4236" i="1" s="1"/>
  <c r="P4228" i="1"/>
  <c r="R4228" i="1" s="1"/>
  <c r="P4224" i="1"/>
  <c r="R4224" i="1" s="1"/>
  <c r="P4220" i="1"/>
  <c r="R4220" i="1" s="1"/>
  <c r="P4212" i="1"/>
  <c r="P4208" i="1"/>
  <c r="R4208" i="1" s="1"/>
  <c r="P4204" i="1"/>
  <c r="R4204" i="1" s="1"/>
  <c r="P4196" i="1"/>
  <c r="P4192" i="1"/>
  <c r="P4188" i="1"/>
  <c r="R4188" i="1" s="1"/>
  <c r="P4180" i="1"/>
  <c r="R4180" i="1" s="1"/>
  <c r="P4115" i="1"/>
  <c r="P4086" i="1"/>
  <c r="P3956" i="1"/>
  <c r="R3956" i="1" s="1"/>
  <c r="P3877" i="1"/>
  <c r="R3877" i="1" s="1"/>
  <c r="P3870" i="1"/>
  <c r="S3870" i="1" s="1"/>
  <c r="P3852" i="1"/>
  <c r="P3155" i="1"/>
  <c r="P3091" i="1"/>
  <c r="R3091" i="1" s="1"/>
  <c r="P3027" i="1"/>
  <c r="P2963" i="1"/>
  <c r="P2181" i="1"/>
  <c r="R2181" i="1" s="1"/>
  <c r="P4670" i="1"/>
  <c r="P4604" i="1"/>
  <c r="S4604" i="1" s="1"/>
  <c r="P4436" i="1"/>
  <c r="R4436" i="1" s="1"/>
  <c r="P4371" i="1"/>
  <c r="S4371" i="1" s="1"/>
  <c r="P4342" i="1"/>
  <c r="R4342" i="1" s="1"/>
  <c r="P4278" i="1"/>
  <c r="P4176" i="1"/>
  <c r="P4158" i="1"/>
  <c r="R4158" i="1" s="1"/>
  <c r="P3963" i="1"/>
  <c r="P3959" i="1"/>
  <c r="P3952" i="1"/>
  <c r="P3942" i="1"/>
  <c r="P3884" i="1"/>
  <c r="P3862" i="1"/>
  <c r="R3862" i="1" s="1"/>
  <c r="P3187" i="1"/>
  <c r="R3187" i="1" s="1"/>
  <c r="P2737" i="1"/>
  <c r="S2737" i="1" s="1"/>
  <c r="P2686" i="1"/>
  <c r="P2437" i="1"/>
  <c r="R2437" i="1" s="1"/>
  <c r="P2349" i="1"/>
  <c r="P2347" i="1"/>
  <c r="P2339" i="1"/>
  <c r="P2239" i="1"/>
  <c r="P2127" i="1"/>
  <c r="S2127" i="1" s="1"/>
  <c r="P245" i="1"/>
  <c r="R245" i="1" s="1"/>
  <c r="P42" i="1"/>
  <c r="P38" i="1"/>
  <c r="S38" i="1" s="1"/>
  <c r="P2791" i="1"/>
  <c r="P2723" i="1"/>
  <c r="P2579" i="1"/>
  <c r="R2579" i="1" s="1"/>
  <c r="P2483" i="1"/>
  <c r="P2184" i="1"/>
  <c r="S2184" i="1" s="1"/>
  <c r="P2148" i="1"/>
  <c r="S2148" i="1" s="1"/>
  <c r="P1069" i="1"/>
  <c r="R1069" i="1" s="1"/>
  <c r="P2023" i="1"/>
  <c r="R2023" i="1" s="1"/>
  <c r="P1967" i="1"/>
  <c r="P1904" i="1"/>
  <c r="S1904" i="1" s="1"/>
  <c r="P1725" i="1"/>
  <c r="P1688" i="1"/>
  <c r="P1603" i="1"/>
  <c r="P1599" i="1"/>
  <c r="P1591" i="1"/>
  <c r="P1567" i="1"/>
  <c r="S1567" i="1" s="1"/>
  <c r="P1559" i="1"/>
  <c r="R1559" i="1" s="1"/>
  <c r="P1535" i="1"/>
  <c r="S1535" i="1" s="1"/>
  <c r="P1527" i="1"/>
  <c r="R1527" i="1" s="1"/>
  <c r="P1503" i="1"/>
  <c r="P1495" i="1"/>
  <c r="P1429" i="1"/>
  <c r="P1421" i="1"/>
  <c r="P1401" i="1"/>
  <c r="P1399" i="1"/>
  <c r="P1269" i="1"/>
  <c r="R1269" i="1" s="1"/>
  <c r="P1176" i="1"/>
  <c r="S1176" i="1" s="1"/>
  <c r="P1148" i="1"/>
  <c r="R1148" i="1" s="1"/>
  <c r="P1101" i="1"/>
  <c r="P1093" i="1"/>
  <c r="P1077" i="1"/>
  <c r="P1073" i="1"/>
  <c r="R1073" i="1" s="1"/>
  <c r="P1016" i="1"/>
  <c r="S1016" i="1" s="1"/>
  <c r="P924" i="1"/>
  <c r="R924" i="1" s="1"/>
  <c r="P920" i="1"/>
  <c r="S920" i="1" s="1"/>
  <c r="P916" i="1"/>
  <c r="S916" i="1" s="1"/>
  <c r="P892" i="1"/>
  <c r="P888" i="1"/>
  <c r="S888" i="1" s="1"/>
  <c r="P880" i="1"/>
  <c r="P535" i="1"/>
  <c r="S535" i="1" s="1"/>
  <c r="P507" i="1"/>
  <c r="S507" i="1" s="1"/>
  <c r="P487" i="1"/>
  <c r="R487" i="1" s="1"/>
  <c r="P461" i="1"/>
  <c r="R461" i="1" s="1"/>
  <c r="P129" i="1"/>
  <c r="R129" i="1" s="1"/>
  <c r="P83" i="1"/>
  <c r="R83" i="1" s="1"/>
  <c r="P63" i="1"/>
  <c r="S63" i="1" s="1"/>
  <c r="P2032" i="1"/>
  <c r="S2032" i="1" s="1"/>
  <c r="P1964" i="1"/>
  <c r="R1964" i="1" s="1"/>
  <c r="P1895" i="1"/>
  <c r="R1895" i="1" s="1"/>
  <c r="P1741" i="1"/>
  <c r="P1661" i="1"/>
  <c r="P1624" i="1"/>
  <c r="S1624" i="1" s="1"/>
  <c r="P1600" i="1"/>
  <c r="S1600" i="1" s="1"/>
  <c r="P1592" i="1"/>
  <c r="R1592" i="1" s="1"/>
  <c r="P1568" i="1"/>
  <c r="S1568" i="1" s="1"/>
  <c r="P1560" i="1"/>
  <c r="P1536" i="1"/>
  <c r="P1528" i="1"/>
  <c r="P1504" i="1"/>
  <c r="R1504" i="1" s="1"/>
  <c r="P1496" i="1"/>
  <c r="P1477" i="1"/>
  <c r="P1471" i="1"/>
  <c r="R1471" i="1" s="1"/>
  <c r="P1288" i="1"/>
  <c r="P1205" i="1"/>
  <c r="P1193" i="1"/>
  <c r="P1149" i="1"/>
  <c r="S1149" i="1" s="1"/>
  <c r="P1084" i="1"/>
  <c r="S1084" i="1" s="1"/>
  <c r="P1076" i="1"/>
  <c r="S1076" i="1" s="1"/>
  <c r="P996" i="1"/>
  <c r="R996" i="1" s="1"/>
  <c r="P917" i="1"/>
  <c r="S917" i="1" s="1"/>
  <c r="P905" i="1"/>
  <c r="S905" i="1" s="1"/>
  <c r="P860" i="1"/>
  <c r="S860" i="1" s="1"/>
  <c r="P748" i="1"/>
  <c r="S748" i="1" s="1"/>
  <c r="P713" i="1"/>
  <c r="R713" i="1" s="1"/>
  <c r="P697" i="1"/>
  <c r="S697" i="1" s="1"/>
  <c r="P332" i="1"/>
  <c r="R332" i="1" s="1"/>
  <c r="P316" i="1"/>
  <c r="P78" i="1"/>
  <c r="R78" i="1" s="1"/>
  <c r="P66" i="1"/>
  <c r="S66" i="1" s="1"/>
  <c r="P5003" i="1"/>
  <c r="P4999" i="1"/>
  <c r="R4999" i="1" s="1"/>
  <c r="P4991" i="1"/>
  <c r="R4991" i="1" s="1"/>
  <c r="P4983" i="1"/>
  <c r="P4995" i="1"/>
  <c r="P4987" i="1"/>
  <c r="S4987" i="1" s="1"/>
  <c r="P4979" i="1"/>
  <c r="P4963" i="1"/>
  <c r="S4963" i="1" s="1"/>
  <c r="P4959" i="1"/>
  <c r="R4959" i="1" s="1"/>
  <c r="P4947" i="1"/>
  <c r="S4947" i="1" s="1"/>
  <c r="P4943" i="1"/>
  <c r="S4943" i="1" s="1"/>
  <c r="P4935" i="1"/>
  <c r="R4935" i="1" s="1"/>
  <c r="P4931" i="1"/>
  <c r="R4931" i="1" s="1"/>
  <c r="P4927" i="1"/>
  <c r="S4927" i="1" s="1"/>
  <c r="P4923" i="1"/>
  <c r="S4923" i="1" s="1"/>
  <c r="P4919" i="1"/>
  <c r="S4919" i="1" s="1"/>
  <c r="P4915" i="1"/>
  <c r="S4915" i="1" s="1"/>
  <c r="P4907" i="1"/>
  <c r="P4903" i="1"/>
  <c r="P4899" i="1"/>
  <c r="R4899" i="1" s="1"/>
  <c r="P4895" i="1"/>
  <c r="R4895" i="1" s="1"/>
  <c r="P4891" i="1"/>
  <c r="S4891" i="1" s="1"/>
  <c r="P4887" i="1"/>
  <c r="P4883" i="1"/>
  <c r="P4879" i="1"/>
  <c r="P4875" i="1"/>
  <c r="P4871" i="1"/>
  <c r="R4871" i="1" s="1"/>
  <c r="P4867" i="1"/>
  <c r="S4867" i="1" s="1"/>
  <c r="P4863" i="1"/>
  <c r="P4859" i="1"/>
  <c r="S4859" i="1" s="1"/>
  <c r="P4855" i="1"/>
  <c r="R4855" i="1" s="1"/>
  <c r="P4851" i="1"/>
  <c r="P4847" i="1"/>
  <c r="R4847" i="1" s="1"/>
  <c r="P4843" i="1"/>
  <c r="R4843" i="1" s="1"/>
  <c r="P4839" i="1"/>
  <c r="P4835" i="1"/>
  <c r="S4835" i="1" s="1"/>
  <c r="P4831" i="1"/>
  <c r="R4831" i="1" s="1"/>
  <c r="P4827" i="1"/>
  <c r="P4823" i="1"/>
  <c r="P4819" i="1"/>
  <c r="P4815" i="1"/>
  <c r="S4815" i="1" s="1"/>
  <c r="P4811" i="1"/>
  <c r="R4811" i="1" s="1"/>
  <c r="P4807" i="1"/>
  <c r="S4807" i="1" s="1"/>
  <c r="P4803" i="1"/>
  <c r="P4799" i="1"/>
  <c r="R4799" i="1" s="1"/>
  <c r="P4795" i="1"/>
  <c r="R4795" i="1" s="1"/>
  <c r="P4791" i="1"/>
  <c r="P4787" i="1"/>
  <c r="P4783" i="1"/>
  <c r="P4779" i="1"/>
  <c r="R4779" i="1" s="1"/>
  <c r="P4775" i="1"/>
  <c r="R4775" i="1" s="1"/>
  <c r="P4771" i="1"/>
  <c r="P4767" i="1"/>
  <c r="P4763" i="1"/>
  <c r="P4759" i="1"/>
  <c r="S4759" i="1" s="1"/>
  <c r="P4755" i="1"/>
  <c r="P4751" i="1"/>
  <c r="S4751" i="1" s="1"/>
  <c r="P4747" i="1"/>
  <c r="P4743" i="1"/>
  <c r="P4739" i="1"/>
  <c r="R4739" i="1" s="1"/>
  <c r="P4735" i="1"/>
  <c r="S4735" i="1" s="1"/>
  <c r="P4731" i="1"/>
  <c r="P4727" i="1"/>
  <c r="P4723" i="1"/>
  <c r="P4719" i="1"/>
  <c r="P4715" i="1"/>
  <c r="P4711" i="1"/>
  <c r="P4699" i="1"/>
  <c r="R4699" i="1" s="1"/>
  <c r="P4695" i="1"/>
  <c r="R4695" i="1" s="1"/>
  <c r="P4693" i="1"/>
  <c r="R4693" i="1" s="1"/>
  <c r="P4628" i="1"/>
  <c r="R4628" i="1" s="1"/>
  <c r="P4624" i="1"/>
  <c r="R4624" i="1" s="1"/>
  <c r="P4620" i="1"/>
  <c r="S4620" i="1" s="1"/>
  <c r="P4612" i="1"/>
  <c r="P4534" i="1"/>
  <c r="R4534" i="1" s="1"/>
  <c r="P4410" i="1"/>
  <c r="P4975" i="1"/>
  <c r="S4975" i="1" s="1"/>
  <c r="P4971" i="1"/>
  <c r="S4971" i="1" s="1"/>
  <c r="P4967" i="1"/>
  <c r="S4967" i="1" s="1"/>
  <c r="P4955" i="1"/>
  <c r="S4955" i="1" s="1"/>
  <c r="P4951" i="1"/>
  <c r="P4939" i="1"/>
  <c r="R4939" i="1" s="1"/>
  <c r="P4911" i="1"/>
  <c r="R4911" i="1" s="1"/>
  <c r="P4166" i="1"/>
  <c r="R4166" i="1" s="1"/>
  <c r="P4054" i="1"/>
  <c r="R4054" i="1" s="1"/>
  <c r="P3940" i="1"/>
  <c r="R3940" i="1" s="1"/>
  <c r="P3936" i="1"/>
  <c r="R3936" i="1" s="1"/>
  <c r="P3924" i="1"/>
  <c r="P3910" i="1"/>
  <c r="R3910" i="1" s="1"/>
  <c r="P3888" i="1"/>
  <c r="R3888" i="1" s="1"/>
  <c r="P3860" i="1"/>
  <c r="P3856" i="1"/>
  <c r="S3856" i="1" s="1"/>
  <c r="P4676" i="1"/>
  <c r="R4676" i="1" s="1"/>
  <c r="P4672" i="1"/>
  <c r="S4672" i="1" s="1"/>
  <c r="P4563" i="1"/>
  <c r="S4563" i="1" s="1"/>
  <c r="P4542" i="1"/>
  <c r="R4542" i="1" s="1"/>
  <c r="P4540" i="1"/>
  <c r="P4372" i="1"/>
  <c r="P4368" i="1"/>
  <c r="P4364" i="1"/>
  <c r="R4364" i="1" s="1"/>
  <c r="P4356" i="1"/>
  <c r="R4356" i="1" s="1"/>
  <c r="P4352" i="1"/>
  <c r="R4352" i="1" s="1"/>
  <c r="P4351" i="1"/>
  <c r="P4341" i="1"/>
  <c r="R4341" i="1" s="1"/>
  <c r="P4219" i="1"/>
  <c r="P4215" i="1"/>
  <c r="P4211" i="1"/>
  <c r="S4211" i="1" s="1"/>
  <c r="P4187" i="1"/>
  <c r="S4187" i="1" s="1"/>
  <c r="P4183" i="1"/>
  <c r="P4181" i="1"/>
  <c r="P4174" i="1"/>
  <c r="S4174" i="1" s="1"/>
  <c r="P4172" i="1"/>
  <c r="S4172" i="1" s="1"/>
  <c r="P4116" i="1"/>
  <c r="R4116" i="1" s="1"/>
  <c r="P4112" i="1"/>
  <c r="P4108" i="1"/>
  <c r="P4100" i="1"/>
  <c r="R4100" i="1" s="1"/>
  <c r="P4096" i="1"/>
  <c r="R4096" i="1" s="1"/>
  <c r="P4052" i="1"/>
  <c r="P4036" i="1"/>
  <c r="R4036" i="1" s="1"/>
  <c r="P3878" i="1"/>
  <c r="R3878" i="1" s="1"/>
  <c r="P3876" i="1"/>
  <c r="P3872" i="1"/>
  <c r="R3872" i="1" s="1"/>
  <c r="P3219" i="1"/>
  <c r="R3219" i="1" s="1"/>
  <c r="P2035" i="1"/>
  <c r="S2035" i="1" s="1"/>
  <c r="P1971" i="1"/>
  <c r="R1971" i="1" s="1"/>
  <c r="P1907" i="1"/>
  <c r="S1907" i="1" s="1"/>
  <c r="P1843" i="1"/>
  <c r="R1843" i="1" s="1"/>
  <c r="P1831" i="1"/>
  <c r="R1831" i="1" s="1"/>
  <c r="P3957" i="1"/>
  <c r="P3932" i="1"/>
  <c r="P3920" i="1"/>
  <c r="R3920" i="1" s="1"/>
  <c r="P3916" i="1"/>
  <c r="P3908" i="1"/>
  <c r="R3908" i="1" s="1"/>
  <c r="P3904" i="1"/>
  <c r="R3904" i="1" s="1"/>
  <c r="P3900" i="1"/>
  <c r="R3900" i="1" s="1"/>
  <c r="P3892" i="1"/>
  <c r="R3892" i="1" s="1"/>
  <c r="P3203" i="1"/>
  <c r="R3203" i="1" s="1"/>
  <c r="P5002" i="1"/>
  <c r="S5002" i="1" s="1"/>
  <c r="P4994" i="1"/>
  <c r="P4986" i="1"/>
  <c r="P4978" i="1"/>
  <c r="P4970" i="1"/>
  <c r="P4962" i="1"/>
  <c r="P4954" i="1"/>
  <c r="S4954" i="1" s="1"/>
  <c r="P4946" i="1"/>
  <c r="S4946" i="1" s="1"/>
  <c r="P4938" i="1"/>
  <c r="P4930" i="1"/>
  <c r="P4922" i="1"/>
  <c r="S4922" i="1" s="1"/>
  <c r="P4914" i="1"/>
  <c r="S4914" i="1" s="1"/>
  <c r="P4906" i="1"/>
  <c r="R4906" i="1" s="1"/>
  <c r="P4898" i="1"/>
  <c r="P4890" i="1"/>
  <c r="S4890" i="1" s="1"/>
  <c r="P4882" i="1"/>
  <c r="S4882" i="1" s="1"/>
  <c r="P4874" i="1"/>
  <c r="S4874" i="1" s="1"/>
  <c r="P4866" i="1"/>
  <c r="P4858" i="1"/>
  <c r="S4858" i="1" s="1"/>
  <c r="P4850" i="1"/>
  <c r="P4842" i="1"/>
  <c r="P4834" i="1"/>
  <c r="P4826" i="1"/>
  <c r="S4826" i="1" s="1"/>
  <c r="P4818" i="1"/>
  <c r="R4818" i="1" s="1"/>
  <c r="P4810" i="1"/>
  <c r="S4810" i="1" s="1"/>
  <c r="P4802" i="1"/>
  <c r="P4794" i="1"/>
  <c r="P4786" i="1"/>
  <c r="S4786" i="1" s="1"/>
  <c r="P4778" i="1"/>
  <c r="P4770" i="1"/>
  <c r="P4762" i="1"/>
  <c r="S4762" i="1" s="1"/>
  <c r="P4754" i="1"/>
  <c r="P4746" i="1"/>
  <c r="S4746" i="1" s="1"/>
  <c r="P4738" i="1"/>
  <c r="P4730" i="1"/>
  <c r="S4730" i="1" s="1"/>
  <c r="P4722" i="1"/>
  <c r="R4722" i="1" s="1"/>
  <c r="P4714" i="1"/>
  <c r="R4714" i="1" s="1"/>
  <c r="P4708" i="1"/>
  <c r="R4708" i="1" s="1"/>
  <c r="P4704" i="1"/>
  <c r="S4704" i="1" s="1"/>
  <c r="P4700" i="1"/>
  <c r="P4678" i="1"/>
  <c r="R4678" i="1" s="1"/>
  <c r="P4606" i="1"/>
  <c r="P4500" i="1"/>
  <c r="R4500" i="1" s="1"/>
  <c r="P4496" i="1"/>
  <c r="S4496" i="1" s="1"/>
  <c r="P4492" i="1"/>
  <c r="R4492" i="1" s="1"/>
  <c r="P4484" i="1"/>
  <c r="R4484" i="1" s="1"/>
  <c r="P4480" i="1"/>
  <c r="P4476" i="1"/>
  <c r="S4476" i="1" s="1"/>
  <c r="P4468" i="1"/>
  <c r="P4464" i="1"/>
  <c r="R4464" i="1" s="1"/>
  <c r="P4460" i="1"/>
  <c r="S4460" i="1" s="1"/>
  <c r="P4452" i="1"/>
  <c r="P4448" i="1"/>
  <c r="P4444" i="1"/>
  <c r="P4422" i="1"/>
  <c r="R4422" i="1" s="1"/>
  <c r="P4406" i="1"/>
  <c r="R4406" i="1" s="1"/>
  <c r="P4286" i="1"/>
  <c r="S4286" i="1" s="1"/>
  <c r="P4150" i="1"/>
  <c r="R4150" i="1" s="1"/>
  <c r="P4032" i="1"/>
  <c r="R4032" i="1" s="1"/>
  <c r="P4020" i="1"/>
  <c r="R4020" i="1" s="1"/>
  <c r="P4016" i="1"/>
  <c r="S4016" i="1" s="1"/>
  <c r="P4012" i="1"/>
  <c r="P4004" i="1"/>
  <c r="R4004" i="1" s="1"/>
  <c r="P4000" i="1"/>
  <c r="P3996" i="1"/>
  <c r="R3996" i="1" s="1"/>
  <c r="P3988" i="1"/>
  <c r="P3984" i="1"/>
  <c r="R3984" i="1" s="1"/>
  <c r="P3980" i="1"/>
  <c r="P3974" i="1"/>
  <c r="R3974" i="1" s="1"/>
  <c r="P3972" i="1"/>
  <c r="R3972" i="1" s="1"/>
  <c r="P3968" i="1"/>
  <c r="P3964" i="1"/>
  <c r="P3954" i="1"/>
  <c r="R3954" i="1" s="1"/>
  <c r="P3915" i="1"/>
  <c r="S3915" i="1" s="1"/>
  <c r="P3911" i="1"/>
  <c r="P3899" i="1"/>
  <c r="P3895" i="1"/>
  <c r="R3895" i="1" s="1"/>
  <c r="P3893" i="1"/>
  <c r="S3893" i="1" s="1"/>
  <c r="P3886" i="1"/>
  <c r="S3886" i="1" s="1"/>
  <c r="P3854" i="1"/>
  <c r="P3235" i="1"/>
  <c r="P3171" i="1"/>
  <c r="S3171" i="1" s="1"/>
  <c r="P3139" i="1"/>
  <c r="S3139" i="1" s="1"/>
  <c r="P3107" i="1"/>
  <c r="P3075" i="1"/>
  <c r="S3075" i="1" s="1"/>
  <c r="P3043" i="1"/>
  <c r="S3043" i="1" s="1"/>
  <c r="P3011" i="1"/>
  <c r="P2979" i="1"/>
  <c r="S2979" i="1" s="1"/>
  <c r="P2810" i="1"/>
  <c r="P2735" i="1"/>
  <c r="R2735" i="1" s="1"/>
  <c r="P2731" i="1"/>
  <c r="R2731" i="1" s="1"/>
  <c r="P2727" i="1"/>
  <c r="P2612" i="1"/>
  <c r="S2612" i="1" s="1"/>
  <c r="P2539" i="1"/>
  <c r="P2186" i="1"/>
  <c r="S2186" i="1" s="1"/>
  <c r="P2094" i="1"/>
  <c r="P2799" i="1"/>
  <c r="S2799" i="1" s="1"/>
  <c r="P2763" i="1"/>
  <c r="P2759" i="1"/>
  <c r="S2759" i="1" s="1"/>
  <c r="P2665" i="1"/>
  <c r="P2663" i="1"/>
  <c r="S2663" i="1" s="1"/>
  <c r="P2659" i="1"/>
  <c r="R2659" i="1" s="1"/>
  <c r="P2613" i="1"/>
  <c r="R2613" i="1" s="1"/>
  <c r="P2589" i="1"/>
  <c r="S2589" i="1" s="1"/>
  <c r="P2565" i="1"/>
  <c r="R2565" i="1" s="1"/>
  <c r="P2549" i="1"/>
  <c r="P2419" i="1"/>
  <c r="P2371" i="1"/>
  <c r="R2371" i="1" s="1"/>
  <c r="P2365" i="1"/>
  <c r="P2332" i="1"/>
  <c r="S2332" i="1" s="1"/>
  <c r="P2315" i="1"/>
  <c r="R2315" i="1" s="1"/>
  <c r="P2301" i="1"/>
  <c r="S2301" i="1" s="1"/>
  <c r="P2278" i="1"/>
  <c r="S2278" i="1" s="1"/>
  <c r="P2207" i="1"/>
  <c r="P2197" i="1"/>
  <c r="S2197" i="1" s="1"/>
  <c r="P2193" i="1"/>
  <c r="P2117" i="1"/>
  <c r="P2102" i="1"/>
  <c r="R2102" i="1" s="1"/>
  <c r="P2063" i="1"/>
  <c r="R2063" i="1" s="1"/>
  <c r="P2039" i="1"/>
  <c r="P1992" i="1"/>
  <c r="P1957" i="1"/>
  <c r="P1951" i="1"/>
  <c r="R1951" i="1" s="1"/>
  <c r="P1927" i="1"/>
  <c r="R1927" i="1" s="1"/>
  <c r="P1911" i="1"/>
  <c r="P1864" i="1"/>
  <c r="S1864" i="1" s="1"/>
  <c r="P1823" i="1"/>
  <c r="S1823" i="1" s="1"/>
  <c r="P1693" i="1"/>
  <c r="S1693" i="1" s="1"/>
  <c r="P1368" i="1"/>
  <c r="P1141" i="1"/>
  <c r="S1141" i="1" s="1"/>
  <c r="P952" i="1"/>
  <c r="R952" i="1" s="1"/>
  <c r="P558" i="1"/>
  <c r="S558" i="1" s="1"/>
  <c r="P555" i="1"/>
  <c r="S555" i="1" s="1"/>
  <c r="P331" i="1"/>
  <c r="R331" i="1" s="1"/>
  <c r="P320" i="1"/>
  <c r="S320" i="1" s="1"/>
  <c r="P315" i="1"/>
  <c r="S315" i="1" s="1"/>
  <c r="P304" i="1"/>
  <c r="R304" i="1" s="1"/>
  <c r="P40" i="1"/>
  <c r="R40" i="1" s="1"/>
  <c r="P32" i="1"/>
  <c r="S32" i="1" s="1"/>
  <c r="P28" i="1"/>
  <c r="S28" i="1" s="1"/>
  <c r="P2854" i="1"/>
  <c r="S2854" i="1" s="1"/>
  <c r="P2827" i="1"/>
  <c r="R2827" i="1" s="1"/>
  <c r="P2823" i="1"/>
  <c r="S2823" i="1" s="1"/>
  <c r="P2729" i="1"/>
  <c r="P2653" i="1"/>
  <c r="R2653" i="1" s="1"/>
  <c r="P2651" i="1"/>
  <c r="P2629" i="1"/>
  <c r="R2629" i="1" s="1"/>
  <c r="P2621" i="1"/>
  <c r="P2581" i="1"/>
  <c r="P2534" i="1"/>
  <c r="S2534" i="1" s="1"/>
  <c r="P2439" i="1"/>
  <c r="P2420" i="1"/>
  <c r="R2420" i="1" s="1"/>
  <c r="P2406" i="1"/>
  <c r="S2406" i="1" s="1"/>
  <c r="P2397" i="1"/>
  <c r="R2397" i="1" s="1"/>
  <c r="P2374" i="1"/>
  <c r="P2297" i="1"/>
  <c r="P2145" i="1"/>
  <c r="P2101" i="1"/>
  <c r="R2101" i="1" s="1"/>
  <c r="P2097" i="1"/>
  <c r="P2095" i="1"/>
  <c r="P2021" i="1"/>
  <c r="P2015" i="1"/>
  <c r="S2015" i="1" s="1"/>
  <c r="P1991" i="1"/>
  <c r="S1991" i="1" s="1"/>
  <c r="P1975" i="1"/>
  <c r="S1975" i="1" s="1"/>
  <c r="P1928" i="1"/>
  <c r="S1928" i="1" s="1"/>
  <c r="P1893" i="1"/>
  <c r="P1887" i="1"/>
  <c r="R1887" i="1" s="1"/>
  <c r="P1863" i="1"/>
  <c r="R1863" i="1" s="1"/>
  <c r="P1847" i="1"/>
  <c r="R1847" i="1" s="1"/>
  <c r="P1629" i="1"/>
  <c r="P768" i="1"/>
  <c r="S768" i="1" s="1"/>
  <c r="P1824" i="1"/>
  <c r="P1772" i="1"/>
  <c r="S1772" i="1" s="1"/>
  <c r="P1751" i="1"/>
  <c r="R1751" i="1" s="1"/>
  <c r="P1728" i="1"/>
  <c r="S1728" i="1" s="1"/>
  <c r="P1664" i="1"/>
  <c r="P1437" i="1"/>
  <c r="S1437" i="1" s="1"/>
  <c r="P1431" i="1"/>
  <c r="S1431" i="1" s="1"/>
  <c r="P1318" i="1"/>
  <c r="R1318" i="1" s="1"/>
  <c r="P1279" i="1"/>
  <c r="R1279" i="1" s="1"/>
  <c r="P1272" i="1"/>
  <c r="R1272" i="1" s="1"/>
  <c r="P1156" i="1"/>
  <c r="S1156" i="1" s="1"/>
  <c r="P1145" i="1"/>
  <c r="R1145" i="1" s="1"/>
  <c r="P1112" i="1"/>
  <c r="S1112" i="1" s="1"/>
  <c r="P1092" i="1"/>
  <c r="R1092" i="1" s="1"/>
  <c r="P1048" i="1"/>
  <c r="S1048" i="1" s="1"/>
  <c r="P988" i="1"/>
  <c r="R988" i="1" s="1"/>
  <c r="P940" i="1"/>
  <c r="S940" i="1" s="1"/>
  <c r="P932" i="1"/>
  <c r="S932" i="1" s="1"/>
  <c r="P913" i="1"/>
  <c r="R913" i="1" s="1"/>
  <c r="P862" i="1"/>
  <c r="P836" i="1"/>
  <c r="P728" i="1"/>
  <c r="R728" i="1" s="1"/>
  <c r="P684" i="1"/>
  <c r="P257" i="1"/>
  <c r="R257" i="1" s="1"/>
  <c r="P166" i="1"/>
  <c r="P161" i="1"/>
  <c r="S161" i="1" s="1"/>
  <c r="P106" i="1"/>
  <c r="S106" i="1" s="1"/>
  <c r="P104" i="1"/>
  <c r="P76" i="1"/>
  <c r="S76" i="1" s="1"/>
  <c r="P1797" i="1"/>
  <c r="P1791" i="1"/>
  <c r="R1791" i="1" s="1"/>
  <c r="P1696" i="1"/>
  <c r="S1696" i="1" s="1"/>
  <c r="P1632" i="1"/>
  <c r="S1632" i="1" s="1"/>
  <c r="P1469" i="1"/>
  <c r="P1463" i="1"/>
  <c r="P1380" i="1"/>
  <c r="R1380" i="1" s="1"/>
  <c r="P1372" i="1"/>
  <c r="P1359" i="1"/>
  <c r="P1321" i="1"/>
  <c r="R1321" i="1" s="1"/>
  <c r="P1317" i="1"/>
  <c r="P1285" i="1"/>
  <c r="S1285" i="1" s="1"/>
  <c r="P1280" i="1"/>
  <c r="P1233" i="1"/>
  <c r="S1233" i="1" s="1"/>
  <c r="P1229" i="1"/>
  <c r="P1221" i="1"/>
  <c r="P1144" i="1"/>
  <c r="R1144" i="1" s="1"/>
  <c r="P1132" i="1"/>
  <c r="S1132" i="1" s="1"/>
  <c r="P1117" i="1"/>
  <c r="P1113" i="1"/>
  <c r="R1113" i="1" s="1"/>
  <c r="P1109" i="1"/>
  <c r="S1109" i="1" s="1"/>
  <c r="P1080" i="1"/>
  <c r="R1080" i="1" s="1"/>
  <c r="P980" i="1"/>
  <c r="R980" i="1" s="1"/>
  <c r="P877" i="1"/>
  <c r="S877" i="1" s="1"/>
  <c r="P857" i="1"/>
  <c r="R857" i="1" s="1"/>
  <c r="P827" i="1"/>
  <c r="P804" i="1"/>
  <c r="R804" i="1" s="1"/>
  <c r="P796" i="1"/>
  <c r="R796" i="1" s="1"/>
  <c r="P788" i="1"/>
  <c r="P770" i="1"/>
  <c r="R770" i="1" s="1"/>
  <c r="P727" i="1"/>
  <c r="P716" i="1"/>
  <c r="S716" i="1" s="1"/>
  <c r="P714" i="1"/>
  <c r="S714" i="1" s="1"/>
  <c r="P690" i="1"/>
  <c r="R690" i="1" s="1"/>
  <c r="P679" i="1"/>
  <c r="P635" i="1"/>
  <c r="R635" i="1" s="1"/>
  <c r="P587" i="1"/>
  <c r="S587" i="1" s="1"/>
  <c r="P452" i="1"/>
  <c r="P391" i="1"/>
  <c r="R391" i="1" s="1"/>
  <c r="P101" i="1"/>
  <c r="S101" i="1" s="1"/>
  <c r="P97" i="1"/>
  <c r="S97" i="1" s="1"/>
  <c r="P85" i="1"/>
  <c r="R85" i="1" s="1"/>
  <c r="P81" i="1"/>
  <c r="P75" i="1"/>
  <c r="P4627" i="1"/>
  <c r="P4307" i="1"/>
  <c r="R4307" i="1" s="1"/>
  <c r="P4475" i="1"/>
  <c r="P4471" i="1"/>
  <c r="R4471" i="1" s="1"/>
  <c r="P4019" i="1"/>
  <c r="P3979" i="1"/>
  <c r="P3975" i="1"/>
  <c r="R3975" i="1" s="1"/>
  <c r="R716" i="1"/>
  <c r="P4622" i="1"/>
  <c r="P4596" i="1"/>
  <c r="P4592" i="1"/>
  <c r="P4588" i="1"/>
  <c r="P4580" i="1"/>
  <c r="P4576" i="1"/>
  <c r="R4576" i="1" s="1"/>
  <c r="P4572" i="1"/>
  <c r="S4572" i="1" s="1"/>
  <c r="P4562" i="1"/>
  <c r="P4550" i="1"/>
  <c r="R4550" i="1" s="1"/>
  <c r="P4494" i="1"/>
  <c r="P4478" i="1"/>
  <c r="S4478" i="1" s="1"/>
  <c r="P4474" i="1"/>
  <c r="S4474" i="1" s="1"/>
  <c r="P4370" i="1"/>
  <c r="R4370" i="1" s="1"/>
  <c r="P4358" i="1"/>
  <c r="R4358" i="1" s="1"/>
  <c r="P4339" i="1"/>
  <c r="P4315" i="1"/>
  <c r="S4315" i="1" s="1"/>
  <c r="P4311" i="1"/>
  <c r="P4309" i="1"/>
  <c r="P4302" i="1"/>
  <c r="S4302" i="1" s="1"/>
  <c r="P4230" i="1"/>
  <c r="R4230" i="1" s="1"/>
  <c r="P4214" i="1"/>
  <c r="R4214" i="1" s="1"/>
  <c r="P4110" i="1"/>
  <c r="P4084" i="1"/>
  <c r="P4080" i="1"/>
  <c r="R4080" i="1" s="1"/>
  <c r="P4076" i="1"/>
  <c r="S4076" i="1" s="1"/>
  <c r="P4068" i="1"/>
  <c r="P4064" i="1"/>
  <c r="S4064" i="1" s="1"/>
  <c r="P4060" i="1"/>
  <c r="P4024" i="1"/>
  <c r="R4024" i="1" s="1"/>
  <c r="P4018" i="1"/>
  <c r="R4018" i="1" s="1"/>
  <c r="P4015" i="1"/>
  <c r="S4015" i="1" s="1"/>
  <c r="P4005" i="1"/>
  <c r="P3998" i="1"/>
  <c r="R3998" i="1" s="1"/>
  <c r="P3982" i="1"/>
  <c r="P3978" i="1"/>
  <c r="P3948" i="1"/>
  <c r="P2831" i="1"/>
  <c r="R2831" i="1" s="1"/>
  <c r="P2795" i="1"/>
  <c r="P4667" i="1"/>
  <c r="S4667" i="1" s="1"/>
  <c r="P4666" i="1"/>
  <c r="R4666" i="1" s="1"/>
  <c r="P4663" i="1"/>
  <c r="S4663" i="1" s="1"/>
  <c r="P4607" i="1"/>
  <c r="P4597" i="1"/>
  <c r="S4597" i="1" s="1"/>
  <c r="P4287" i="1"/>
  <c r="P4277" i="1"/>
  <c r="S4277" i="1" s="1"/>
  <c r="P4155" i="1"/>
  <c r="P4154" i="1"/>
  <c r="S4154" i="1" s="1"/>
  <c r="P4151" i="1"/>
  <c r="P4095" i="1"/>
  <c r="S4095" i="1" s="1"/>
  <c r="P4085" i="1"/>
  <c r="S4085" i="1" s="1"/>
  <c r="P3891" i="1"/>
  <c r="S3891" i="1" s="1"/>
  <c r="P3890" i="1"/>
  <c r="R3890" i="1" s="1"/>
  <c r="P3887" i="1"/>
  <c r="S3887" i="1" s="1"/>
  <c r="P3851" i="1"/>
  <c r="R3851" i="1" s="1"/>
  <c r="P3850" i="1"/>
  <c r="S3850" i="1" s="1"/>
  <c r="P3847" i="1"/>
  <c r="P3846" i="1"/>
  <c r="S3846" i="1" s="1"/>
  <c r="P3843" i="1"/>
  <c r="P3842" i="1"/>
  <c r="S3842" i="1" s="1"/>
  <c r="P3839" i="1"/>
  <c r="P3838" i="1"/>
  <c r="P3835" i="1"/>
  <c r="R3835" i="1" s="1"/>
  <c r="P3834" i="1"/>
  <c r="S3834" i="1" s="1"/>
  <c r="P3831" i="1"/>
  <c r="P3830" i="1"/>
  <c r="S3830" i="1" s="1"/>
  <c r="P3827" i="1"/>
  <c r="P3826" i="1"/>
  <c r="P3823" i="1"/>
  <c r="S3823" i="1" s="1"/>
  <c r="P3822" i="1"/>
  <c r="P3819" i="1"/>
  <c r="R3819" i="1" s="1"/>
  <c r="P3818" i="1"/>
  <c r="S3818" i="1" s="1"/>
  <c r="P3815" i="1"/>
  <c r="R3815" i="1" s="1"/>
  <c r="P3814" i="1"/>
  <c r="S3814" i="1" s="1"/>
  <c r="P3811" i="1"/>
  <c r="S3811" i="1" s="1"/>
  <c r="P3810" i="1"/>
  <c r="P3807" i="1"/>
  <c r="R3807" i="1" s="1"/>
  <c r="P3806" i="1"/>
  <c r="P3803" i="1"/>
  <c r="R3803" i="1" s="1"/>
  <c r="P3802" i="1"/>
  <c r="S3802" i="1" s="1"/>
  <c r="P3799" i="1"/>
  <c r="S3799" i="1" s="1"/>
  <c r="P3798" i="1"/>
  <c r="S3798" i="1" s="1"/>
  <c r="P3795" i="1"/>
  <c r="P3794" i="1"/>
  <c r="P3791" i="1"/>
  <c r="P3790" i="1"/>
  <c r="S3790" i="1" s="1"/>
  <c r="P3787" i="1"/>
  <c r="R3787" i="1" s="1"/>
  <c r="P3786" i="1"/>
  <c r="S3786" i="1" s="1"/>
  <c r="P3783" i="1"/>
  <c r="R3783" i="1" s="1"/>
  <c r="P3782" i="1"/>
  <c r="S3782" i="1" s="1"/>
  <c r="P3779" i="1"/>
  <c r="S3779" i="1" s="1"/>
  <c r="P3778" i="1"/>
  <c r="S3778" i="1" s="1"/>
  <c r="P3775" i="1"/>
  <c r="P3774" i="1"/>
  <c r="P3771" i="1"/>
  <c r="R3771" i="1" s="1"/>
  <c r="P3770" i="1"/>
  <c r="S3770" i="1" s="1"/>
  <c r="P3767" i="1"/>
  <c r="P3766" i="1"/>
  <c r="P3763" i="1"/>
  <c r="P3762" i="1"/>
  <c r="P3759" i="1"/>
  <c r="S3759" i="1" s="1"/>
  <c r="P3758" i="1"/>
  <c r="S3758" i="1" s="1"/>
  <c r="P3755" i="1"/>
  <c r="P3754" i="1"/>
  <c r="S3754" i="1" s="1"/>
  <c r="P3751" i="1"/>
  <c r="P3750" i="1"/>
  <c r="P3747" i="1"/>
  <c r="S3747" i="1" s="1"/>
  <c r="P3746" i="1"/>
  <c r="P3743" i="1"/>
  <c r="S3743" i="1" s="1"/>
  <c r="P3742" i="1"/>
  <c r="P3739" i="1"/>
  <c r="R3739" i="1" s="1"/>
  <c r="P3738" i="1"/>
  <c r="S3738" i="1" s="1"/>
  <c r="P3735" i="1"/>
  <c r="S3735" i="1" s="1"/>
  <c r="P3734" i="1"/>
  <c r="S3734" i="1" s="1"/>
  <c r="P3731" i="1"/>
  <c r="P3730" i="1"/>
  <c r="P3727" i="1"/>
  <c r="S3727" i="1" s="1"/>
  <c r="P3726" i="1"/>
  <c r="S3726" i="1" s="1"/>
  <c r="P3723" i="1"/>
  <c r="R3723" i="1" s="1"/>
  <c r="P3722" i="1"/>
  <c r="S3722" i="1" s="1"/>
  <c r="P3719" i="1"/>
  <c r="P3718" i="1"/>
  <c r="S3718" i="1" s="1"/>
  <c r="P3715" i="1"/>
  <c r="P3714" i="1"/>
  <c r="S3714" i="1" s="1"/>
  <c r="P3711" i="1"/>
  <c r="P3710" i="1"/>
  <c r="S3710" i="1" s="1"/>
  <c r="P3707" i="1"/>
  <c r="R3707" i="1" s="1"/>
  <c r="P3706" i="1"/>
  <c r="S3706" i="1" s="1"/>
  <c r="P3703" i="1"/>
  <c r="S3703" i="1" s="1"/>
  <c r="P3702" i="1"/>
  <c r="S3702" i="1" s="1"/>
  <c r="P3699" i="1"/>
  <c r="P3698" i="1"/>
  <c r="P3695" i="1"/>
  <c r="S3695" i="1" s="1"/>
  <c r="P3694" i="1"/>
  <c r="S3694" i="1" s="1"/>
  <c r="P3691" i="1"/>
  <c r="R3691" i="1" s="1"/>
  <c r="P3690" i="1"/>
  <c r="S3690" i="1" s="1"/>
  <c r="P3687" i="1"/>
  <c r="P3686" i="1"/>
  <c r="S3686" i="1" s="1"/>
  <c r="P3683" i="1"/>
  <c r="S3683" i="1" s="1"/>
  <c r="P3682" i="1"/>
  <c r="S3682" i="1" s="1"/>
  <c r="P3679" i="1"/>
  <c r="S3679" i="1" s="1"/>
  <c r="P3678" i="1"/>
  <c r="S3678" i="1" s="1"/>
  <c r="P3675" i="1"/>
  <c r="P3674" i="1"/>
  <c r="S3674" i="1" s="1"/>
  <c r="P3671" i="1"/>
  <c r="P3670" i="1"/>
  <c r="P3667" i="1"/>
  <c r="P3666" i="1"/>
  <c r="P3663" i="1"/>
  <c r="S3663" i="1" s="1"/>
  <c r="P3662" i="1"/>
  <c r="S3662" i="1" s="1"/>
  <c r="P3659" i="1"/>
  <c r="R3659" i="1" s="1"/>
  <c r="P3658" i="1"/>
  <c r="S3658" i="1" s="1"/>
  <c r="P3655" i="1"/>
  <c r="R3655" i="1" s="1"/>
  <c r="P3654" i="1"/>
  <c r="S3654" i="1" s="1"/>
  <c r="P3651" i="1"/>
  <c r="S3651" i="1" s="1"/>
  <c r="P3650" i="1"/>
  <c r="S3650" i="1" s="1"/>
  <c r="P3647" i="1"/>
  <c r="P3646" i="1"/>
  <c r="S3646" i="1" s="1"/>
  <c r="P3643" i="1"/>
  <c r="R3643" i="1" s="1"/>
  <c r="P3642" i="1"/>
  <c r="S3642" i="1" s="1"/>
  <c r="P3639" i="1"/>
  <c r="P3638" i="1"/>
  <c r="P3635" i="1"/>
  <c r="P3634" i="1"/>
  <c r="P3631" i="1"/>
  <c r="S3631" i="1" s="1"/>
  <c r="P3630" i="1"/>
  <c r="S3630" i="1" s="1"/>
  <c r="P3627" i="1"/>
  <c r="R3627" i="1" s="1"/>
  <c r="P3626" i="1"/>
  <c r="S3626" i="1" s="1"/>
  <c r="P3623" i="1"/>
  <c r="P3622" i="1"/>
  <c r="S3622" i="1" s="1"/>
  <c r="P3619" i="1"/>
  <c r="S3619" i="1" s="1"/>
  <c r="P3618" i="1"/>
  <c r="S3618" i="1" s="1"/>
  <c r="P3615" i="1"/>
  <c r="P3614" i="1"/>
  <c r="S3614" i="1" s="1"/>
  <c r="P3611" i="1"/>
  <c r="R3611" i="1" s="1"/>
  <c r="P3610" i="1"/>
  <c r="S3610" i="1" s="1"/>
  <c r="P3607" i="1"/>
  <c r="P3606" i="1"/>
  <c r="P3603" i="1"/>
  <c r="P3602" i="1"/>
  <c r="P3599" i="1"/>
  <c r="S3599" i="1" s="1"/>
  <c r="P3598" i="1"/>
  <c r="S3598" i="1" s="1"/>
  <c r="P3595" i="1"/>
  <c r="R3595" i="1" s="1"/>
  <c r="P3594" i="1"/>
  <c r="S3594" i="1" s="1"/>
  <c r="P3591" i="1"/>
  <c r="P3590" i="1"/>
  <c r="S3590" i="1" s="1"/>
  <c r="P3587" i="1"/>
  <c r="P3586" i="1"/>
  <c r="S3586" i="1" s="1"/>
  <c r="P3583" i="1"/>
  <c r="P3582" i="1"/>
  <c r="S3582" i="1" s="1"/>
  <c r="P3579" i="1"/>
  <c r="R3579" i="1" s="1"/>
  <c r="P3578" i="1"/>
  <c r="S3578" i="1" s="1"/>
  <c r="P3575" i="1"/>
  <c r="S3575" i="1" s="1"/>
  <c r="P3574" i="1"/>
  <c r="S3574" i="1" s="1"/>
  <c r="P3571" i="1"/>
  <c r="P3570" i="1"/>
  <c r="P3567" i="1"/>
  <c r="S3567" i="1" s="1"/>
  <c r="P3566" i="1"/>
  <c r="S3566" i="1" s="1"/>
  <c r="P3563" i="1"/>
  <c r="R3563" i="1" s="1"/>
  <c r="P3562" i="1"/>
  <c r="S3562" i="1" s="1"/>
  <c r="P3559" i="1"/>
  <c r="P3558" i="1"/>
  <c r="S3558" i="1" s="1"/>
  <c r="P3555" i="1"/>
  <c r="S3555" i="1" s="1"/>
  <c r="P3554" i="1"/>
  <c r="P3551" i="1"/>
  <c r="P3550" i="1"/>
  <c r="S3550" i="1" s="1"/>
  <c r="P3547" i="1"/>
  <c r="P3546" i="1"/>
  <c r="S3546" i="1" s="1"/>
  <c r="P3543" i="1"/>
  <c r="S3543" i="1" s="1"/>
  <c r="P3542" i="1"/>
  <c r="P3539" i="1"/>
  <c r="P3538" i="1"/>
  <c r="P3535" i="1"/>
  <c r="S3535" i="1" s="1"/>
  <c r="P3534" i="1"/>
  <c r="S3534" i="1" s="1"/>
  <c r="P3531" i="1"/>
  <c r="R3531" i="1" s="1"/>
  <c r="P3530" i="1"/>
  <c r="S3530" i="1" s="1"/>
  <c r="P3527" i="1"/>
  <c r="P3526" i="1"/>
  <c r="S3526" i="1" s="1"/>
  <c r="P3523" i="1"/>
  <c r="S3523" i="1" s="1"/>
  <c r="P3522" i="1"/>
  <c r="S3522" i="1" s="1"/>
  <c r="P3519" i="1"/>
  <c r="S3519" i="1" s="1"/>
  <c r="P3518" i="1"/>
  <c r="S3518" i="1" s="1"/>
  <c r="P3515" i="1"/>
  <c r="R3515" i="1" s="1"/>
  <c r="P3514" i="1"/>
  <c r="S3514" i="1" s="1"/>
  <c r="P3511" i="1"/>
  <c r="P3510" i="1"/>
  <c r="P3507" i="1"/>
  <c r="P3506" i="1"/>
  <c r="P3503" i="1"/>
  <c r="S3503" i="1" s="1"/>
  <c r="P3502" i="1"/>
  <c r="S3502" i="1" s="1"/>
  <c r="P3499" i="1"/>
  <c r="P3498" i="1"/>
  <c r="S3498" i="1" s="1"/>
  <c r="P3495" i="1"/>
  <c r="P3494" i="1"/>
  <c r="S3494" i="1" s="1"/>
  <c r="P3491" i="1"/>
  <c r="S3491" i="1" s="1"/>
  <c r="P3490" i="1"/>
  <c r="P3487" i="1"/>
  <c r="S3487" i="1" s="1"/>
  <c r="P3486" i="1"/>
  <c r="S3486" i="1" s="1"/>
  <c r="P3483" i="1"/>
  <c r="R3483" i="1" s="1"/>
  <c r="P3482" i="1"/>
  <c r="S3482" i="1" s="1"/>
  <c r="P3479" i="1"/>
  <c r="P3478" i="1"/>
  <c r="P3475" i="1"/>
  <c r="P3474" i="1"/>
  <c r="P3471" i="1"/>
  <c r="S3471" i="1" s="1"/>
  <c r="P3470" i="1"/>
  <c r="S3470" i="1" s="1"/>
  <c r="P3467" i="1"/>
  <c r="R3467" i="1" s="1"/>
  <c r="P3466" i="1"/>
  <c r="S3466" i="1" s="1"/>
  <c r="P3459" i="1"/>
  <c r="R3459" i="1" s="1"/>
  <c r="P3458" i="1"/>
  <c r="P3451" i="1"/>
  <c r="R3451" i="1" s="1"/>
  <c r="P3450" i="1"/>
  <c r="S3450" i="1" s="1"/>
  <c r="P3443" i="1"/>
  <c r="P3442" i="1"/>
  <c r="S3442" i="1" s="1"/>
  <c r="P3435" i="1"/>
  <c r="P3434" i="1"/>
  <c r="S3434" i="1" s="1"/>
  <c r="P3427" i="1"/>
  <c r="S3427" i="1" s="1"/>
  <c r="P3426" i="1"/>
  <c r="S3426" i="1" s="1"/>
  <c r="P3419" i="1"/>
  <c r="S3419" i="1" s="1"/>
  <c r="P3418" i="1"/>
  <c r="S3418" i="1" s="1"/>
  <c r="P3411" i="1"/>
  <c r="S3411" i="1" s="1"/>
  <c r="P3410" i="1"/>
  <c r="P3403" i="1"/>
  <c r="P3402" i="1"/>
  <c r="S3402" i="1" s="1"/>
  <c r="P3395" i="1"/>
  <c r="R3395" i="1" s="1"/>
  <c r="P3394" i="1"/>
  <c r="P3387" i="1"/>
  <c r="P3386" i="1"/>
  <c r="S3386" i="1" s="1"/>
  <c r="P3379" i="1"/>
  <c r="P3378" i="1"/>
  <c r="P3371" i="1"/>
  <c r="P3370" i="1"/>
  <c r="S3370" i="1" s="1"/>
  <c r="P3363" i="1"/>
  <c r="P3362" i="1"/>
  <c r="P3355" i="1"/>
  <c r="S3355" i="1" s="1"/>
  <c r="P3354" i="1"/>
  <c r="S3354" i="1" s="1"/>
  <c r="P3347" i="1"/>
  <c r="R3347" i="1" s="1"/>
  <c r="P3346" i="1"/>
  <c r="P3339" i="1"/>
  <c r="P3338" i="1"/>
  <c r="S3338" i="1" s="1"/>
  <c r="P3331" i="1"/>
  <c r="R3331" i="1" s="1"/>
  <c r="P3330" i="1"/>
  <c r="P3323" i="1"/>
  <c r="R3323" i="1" s="1"/>
  <c r="P3322" i="1"/>
  <c r="S3322" i="1" s="1"/>
  <c r="P3315" i="1"/>
  <c r="P3314" i="1"/>
  <c r="S3314" i="1" s="1"/>
  <c r="P3307" i="1"/>
  <c r="P3306" i="1"/>
  <c r="S3306" i="1" s="1"/>
  <c r="P3299" i="1"/>
  <c r="S3299" i="1" s="1"/>
  <c r="P3298" i="1"/>
  <c r="S3298" i="1" s="1"/>
  <c r="P3291" i="1"/>
  <c r="P3290" i="1"/>
  <c r="S3290" i="1" s="1"/>
  <c r="P3283" i="1"/>
  <c r="S3283" i="1" s="1"/>
  <c r="P3282" i="1"/>
  <c r="P3275" i="1"/>
  <c r="P3274" i="1"/>
  <c r="S3274" i="1" s="1"/>
  <c r="P3267" i="1"/>
  <c r="R3267" i="1" s="1"/>
  <c r="P3266" i="1"/>
  <c r="P3259" i="1"/>
  <c r="R3259" i="1" s="1"/>
  <c r="P3258" i="1"/>
  <c r="S3258" i="1" s="1"/>
  <c r="P3251" i="1"/>
  <c r="P3250" i="1"/>
  <c r="P2834" i="1"/>
  <c r="R768" i="1"/>
  <c r="P4626" i="1"/>
  <c r="R4626" i="1" s="1"/>
  <c r="P4614" i="1"/>
  <c r="P4595" i="1"/>
  <c r="P4571" i="1"/>
  <c r="P4567" i="1"/>
  <c r="R4567" i="1" s="1"/>
  <c r="P4565" i="1"/>
  <c r="R4565" i="1" s="1"/>
  <c r="P4558" i="1"/>
  <c r="S4558" i="1" s="1"/>
  <c r="P4486" i="1"/>
  <c r="R4486" i="1" s="1"/>
  <c r="P4470" i="1"/>
  <c r="R4470" i="1" s="1"/>
  <c r="P4366" i="1"/>
  <c r="P4340" i="1"/>
  <c r="P4336" i="1"/>
  <c r="R4336" i="1" s="1"/>
  <c r="P4332" i="1"/>
  <c r="R4332" i="1" s="1"/>
  <c r="P4324" i="1"/>
  <c r="P4320" i="1"/>
  <c r="S4320" i="1" s="1"/>
  <c r="P4316" i="1"/>
  <c r="P4306" i="1"/>
  <c r="P4294" i="1"/>
  <c r="P4238" i="1"/>
  <c r="R4238" i="1" s="1"/>
  <c r="P4222" i="1"/>
  <c r="P4218" i="1"/>
  <c r="R4218" i="1" s="1"/>
  <c r="P4114" i="1"/>
  <c r="R4114" i="1" s="1"/>
  <c r="P4102" i="1"/>
  <c r="R4102" i="1" s="1"/>
  <c r="P4083" i="1"/>
  <c r="S4083" i="1" s="1"/>
  <c r="P4048" i="1"/>
  <c r="P4038" i="1"/>
  <c r="P4030" i="1"/>
  <c r="P4023" i="1"/>
  <c r="S4023" i="1" s="1"/>
  <c r="P4021" i="1"/>
  <c r="R4021" i="1" s="1"/>
  <c r="P4014" i="1"/>
  <c r="P3990" i="1"/>
  <c r="P3951" i="1"/>
  <c r="P3243" i="1"/>
  <c r="R3243" i="1" s="1"/>
  <c r="P3227" i="1"/>
  <c r="P3211" i="1"/>
  <c r="R3211" i="1" s="1"/>
  <c r="P3195" i="1"/>
  <c r="P3179" i="1"/>
  <c r="P3163" i="1"/>
  <c r="P3147" i="1"/>
  <c r="R3147" i="1" s="1"/>
  <c r="P3131" i="1"/>
  <c r="S3131" i="1" s="1"/>
  <c r="P3115" i="1"/>
  <c r="S3115" i="1" s="1"/>
  <c r="P3099" i="1"/>
  <c r="P3083" i="1"/>
  <c r="P3067" i="1"/>
  <c r="S3067" i="1" s="1"/>
  <c r="P3051" i="1"/>
  <c r="S3051" i="1" s="1"/>
  <c r="P3035" i="1"/>
  <c r="P3019" i="1"/>
  <c r="P3003" i="1"/>
  <c r="P2987" i="1"/>
  <c r="S2987" i="1" s="1"/>
  <c r="P2971" i="1"/>
  <c r="P2767" i="1"/>
  <c r="S2767" i="1" s="1"/>
  <c r="P2726" i="1"/>
  <c r="P2725" i="1"/>
  <c r="R2725" i="1" s="1"/>
  <c r="P3941" i="1"/>
  <c r="P3934" i="1"/>
  <c r="P3918" i="1"/>
  <c r="R3918" i="1" s="1"/>
  <c r="P3914" i="1"/>
  <c r="R3914" i="1" s="1"/>
  <c r="P2866" i="1"/>
  <c r="P2783" i="1"/>
  <c r="P2247" i="1"/>
  <c r="R2247" i="1" s="1"/>
  <c r="P2214" i="1"/>
  <c r="R2214" i="1" s="1"/>
  <c r="P2212" i="1"/>
  <c r="P3950" i="1"/>
  <c r="S3950" i="1" s="1"/>
  <c r="P3926" i="1"/>
  <c r="P2865" i="1"/>
  <c r="P2863" i="1"/>
  <c r="P2859" i="1"/>
  <c r="R2859" i="1" s="1"/>
  <c r="P2855" i="1"/>
  <c r="S2855" i="1" s="1"/>
  <c r="P2833" i="1"/>
  <c r="P2822" i="1"/>
  <c r="P2819" i="1"/>
  <c r="S2819" i="1" s="1"/>
  <c r="P2722" i="1"/>
  <c r="P2706" i="1"/>
  <c r="S2706" i="1" s="1"/>
  <c r="P2694" i="1"/>
  <c r="S2694" i="1" s="1"/>
  <c r="P2149" i="1"/>
  <c r="R2149" i="1" s="1"/>
  <c r="P1915" i="1"/>
  <c r="S1915" i="1" s="1"/>
  <c r="P1839" i="1"/>
  <c r="P1701" i="1"/>
  <c r="P1637" i="1"/>
  <c r="P1475" i="1"/>
  <c r="R1475" i="1" s="1"/>
  <c r="P847" i="1"/>
  <c r="S847" i="1" s="1"/>
  <c r="P466" i="1"/>
  <c r="P254" i="1"/>
  <c r="S254" i="1" s="1"/>
  <c r="P190" i="1"/>
  <c r="P182" i="1"/>
  <c r="R182" i="1" s="1"/>
  <c r="P109" i="1"/>
  <c r="S109" i="1" s="1"/>
  <c r="P3242" i="1"/>
  <c r="S3242" i="1" s="1"/>
  <c r="P3234" i="1"/>
  <c r="R3234" i="1" s="1"/>
  <c r="P3226" i="1"/>
  <c r="R3226" i="1" s="1"/>
  <c r="P3218" i="1"/>
  <c r="R3218" i="1" s="1"/>
  <c r="P3210" i="1"/>
  <c r="S3210" i="1" s="1"/>
  <c r="P3202" i="1"/>
  <c r="P3194" i="1"/>
  <c r="P3186" i="1"/>
  <c r="P3178" i="1"/>
  <c r="P3170" i="1"/>
  <c r="P3162" i="1"/>
  <c r="R3162" i="1" s="1"/>
  <c r="P3154" i="1"/>
  <c r="R3154" i="1" s="1"/>
  <c r="P3146" i="1"/>
  <c r="P3138" i="1"/>
  <c r="P3130" i="1"/>
  <c r="P3122" i="1"/>
  <c r="S3122" i="1" s="1"/>
  <c r="P3114" i="1"/>
  <c r="P3106" i="1"/>
  <c r="P3098" i="1"/>
  <c r="R3098" i="1" s="1"/>
  <c r="P3090" i="1"/>
  <c r="S3090" i="1" s="1"/>
  <c r="P3082" i="1"/>
  <c r="R3082" i="1" s="1"/>
  <c r="P3074" i="1"/>
  <c r="P3066" i="1"/>
  <c r="P3058" i="1"/>
  <c r="P3050" i="1"/>
  <c r="P3042" i="1"/>
  <c r="S3042" i="1" s="1"/>
  <c r="P3034" i="1"/>
  <c r="R3034" i="1" s="1"/>
  <c r="P3026" i="1"/>
  <c r="P3018" i="1"/>
  <c r="R3018" i="1" s="1"/>
  <c r="P3010" i="1"/>
  <c r="R3010" i="1" s="1"/>
  <c r="P3002" i="1"/>
  <c r="P2994" i="1"/>
  <c r="R2994" i="1" s="1"/>
  <c r="P2986" i="1"/>
  <c r="R2986" i="1" s="1"/>
  <c r="P2978" i="1"/>
  <c r="S2978" i="1" s="1"/>
  <c r="P2970" i="1"/>
  <c r="R2970" i="1" s="1"/>
  <c r="P2962" i="1"/>
  <c r="P2955" i="1"/>
  <c r="P2849" i="1"/>
  <c r="R2849" i="1" s="1"/>
  <c r="P2847" i="1"/>
  <c r="P2837" i="1"/>
  <c r="P2825" i="1"/>
  <c r="R2825" i="1" s="1"/>
  <c r="P2821" i="1"/>
  <c r="S2821" i="1" s="1"/>
  <c r="P2818" i="1"/>
  <c r="S2818" i="1" s="1"/>
  <c r="P2793" i="1"/>
  <c r="R2793" i="1" s="1"/>
  <c r="P2784" i="1"/>
  <c r="R2784" i="1" s="1"/>
  <c r="P2782" i="1"/>
  <c r="R2782" i="1" s="1"/>
  <c r="P2761" i="1"/>
  <c r="R2761" i="1" s="1"/>
  <c r="P2752" i="1"/>
  <c r="R2752" i="1" s="1"/>
  <c r="P2750" i="1"/>
  <c r="R2750" i="1" s="1"/>
  <c r="P2669" i="1"/>
  <c r="S2669" i="1" s="1"/>
  <c r="P2667" i="1"/>
  <c r="P2594" i="1"/>
  <c r="R2594" i="1" s="1"/>
  <c r="P2557" i="1"/>
  <c r="S2557" i="1" s="1"/>
  <c r="P2370" i="1"/>
  <c r="R2370" i="1" s="1"/>
  <c r="P2307" i="1"/>
  <c r="R2307" i="1" s="1"/>
  <c r="P2191" i="1"/>
  <c r="R2191" i="1" s="1"/>
  <c r="P2007" i="1"/>
  <c r="S2007" i="1" s="1"/>
  <c r="P1943" i="1"/>
  <c r="S1943" i="1" s="1"/>
  <c r="P1879" i="1"/>
  <c r="S1879" i="1" s="1"/>
  <c r="P1776" i="1"/>
  <c r="S1776" i="1" s="1"/>
  <c r="P1768" i="1"/>
  <c r="R1768" i="1" s="1"/>
  <c r="P1760" i="1"/>
  <c r="R1760" i="1" s="1"/>
  <c r="P1752" i="1"/>
  <c r="S1752" i="1" s="1"/>
  <c r="P1733" i="1"/>
  <c r="P1685" i="1"/>
  <c r="P1677" i="1"/>
  <c r="S1677" i="1" s="1"/>
  <c r="P1669" i="1"/>
  <c r="P1621" i="1"/>
  <c r="P1613" i="1"/>
  <c r="P1440" i="1"/>
  <c r="R1440" i="1" s="1"/>
  <c r="P1432" i="1"/>
  <c r="S1432" i="1" s="1"/>
  <c r="P1367" i="1"/>
  <c r="S1367" i="1" s="1"/>
  <c r="P1116" i="1"/>
  <c r="S1116" i="1" s="1"/>
  <c r="P1108" i="1"/>
  <c r="P1033" i="1"/>
  <c r="P1029" i="1"/>
  <c r="S1029" i="1" s="1"/>
  <c r="P997" i="1"/>
  <c r="P977" i="1"/>
  <c r="S977" i="1" s="1"/>
  <c r="P969" i="1"/>
  <c r="R969" i="1" s="1"/>
  <c r="P872" i="1"/>
  <c r="R872" i="1" s="1"/>
  <c r="P858" i="1"/>
  <c r="S858" i="1" s="1"/>
  <c r="P743" i="1"/>
  <c r="R743" i="1" s="1"/>
  <c r="P739" i="1"/>
  <c r="P2662" i="1"/>
  <c r="S2662" i="1" s="1"/>
  <c r="P2631" i="1"/>
  <c r="R2631" i="1" s="1"/>
  <c r="P2597" i="1"/>
  <c r="P2574" i="1"/>
  <c r="P2548" i="1"/>
  <c r="S2548" i="1" s="1"/>
  <c r="P2533" i="1"/>
  <c r="P2525" i="1"/>
  <c r="P2523" i="1"/>
  <c r="R2523" i="1" s="1"/>
  <c r="P2516" i="1"/>
  <c r="R2516" i="1" s="1"/>
  <c r="P2501" i="1"/>
  <c r="R2501" i="1" s="1"/>
  <c r="P2499" i="1"/>
  <c r="R2499" i="1" s="1"/>
  <c r="P2484" i="1"/>
  <c r="R2484" i="1" s="1"/>
  <c r="P2396" i="1"/>
  <c r="R2396" i="1" s="1"/>
  <c r="P2387" i="1"/>
  <c r="S2387" i="1" s="1"/>
  <c r="P2385" i="1"/>
  <c r="R2385" i="1" s="1"/>
  <c r="P2379" i="1"/>
  <c r="P2377" i="1"/>
  <c r="P2375" i="1"/>
  <c r="S2375" i="1" s="1"/>
  <c r="P2331" i="1"/>
  <c r="P2277" i="1"/>
  <c r="P2275" i="1"/>
  <c r="P2273" i="1"/>
  <c r="P2268" i="1"/>
  <c r="P2264" i="1"/>
  <c r="S2264" i="1" s="1"/>
  <c r="P2256" i="1"/>
  <c r="P2223" i="1"/>
  <c r="P2192" i="1"/>
  <c r="P2129" i="1"/>
  <c r="P2125" i="1"/>
  <c r="P2096" i="1"/>
  <c r="P2077" i="1"/>
  <c r="P2072" i="1"/>
  <c r="P2049" i="1"/>
  <c r="R2049" i="1" s="1"/>
  <c r="P2047" i="1"/>
  <c r="R2047" i="1" s="1"/>
  <c r="P2037" i="1"/>
  <c r="P1989" i="1"/>
  <c r="P1983" i="1"/>
  <c r="S1983" i="1" s="1"/>
  <c r="P1973" i="1"/>
  <c r="P1925" i="1"/>
  <c r="P1919" i="1"/>
  <c r="R1919" i="1" s="1"/>
  <c r="P1909" i="1"/>
  <c r="P1861" i="1"/>
  <c r="R1861" i="1" s="1"/>
  <c r="P1855" i="1"/>
  <c r="P1845" i="1"/>
  <c r="P1829" i="1"/>
  <c r="S1829" i="1" s="1"/>
  <c r="P1804" i="1"/>
  <c r="P1767" i="1"/>
  <c r="P1605" i="1"/>
  <c r="P1597" i="1"/>
  <c r="P1573" i="1"/>
  <c r="P1565" i="1"/>
  <c r="P1557" i="1"/>
  <c r="R1557" i="1" s="1"/>
  <c r="P1549" i="1"/>
  <c r="P1541" i="1"/>
  <c r="P1533" i="1"/>
  <c r="P1509" i="1"/>
  <c r="P1501" i="1"/>
  <c r="P1493" i="1"/>
  <c r="P1485" i="1"/>
  <c r="P1443" i="1"/>
  <c r="R1443" i="1" s="1"/>
  <c r="P1404" i="1"/>
  <c r="R1404" i="1" s="1"/>
  <c r="P1400" i="1"/>
  <c r="S1400" i="1" s="1"/>
  <c r="P1370" i="1"/>
  <c r="S1370" i="1" s="1"/>
  <c r="P1296" i="1"/>
  <c r="P1268" i="1"/>
  <c r="P1257" i="1"/>
  <c r="R1257" i="1" s="1"/>
  <c r="P1085" i="1"/>
  <c r="P1061" i="1"/>
  <c r="R1061" i="1" s="1"/>
  <c r="P989" i="1"/>
  <c r="R989" i="1" s="1"/>
  <c r="P957" i="1"/>
  <c r="S957" i="1" s="1"/>
  <c r="P901" i="1"/>
  <c r="P893" i="1"/>
  <c r="R893" i="1" s="1"/>
  <c r="P889" i="1"/>
  <c r="R889" i="1" s="1"/>
  <c r="P885" i="1"/>
  <c r="P812" i="1"/>
  <c r="P2711" i="1"/>
  <c r="S2711" i="1" s="1"/>
  <c r="P2703" i="1"/>
  <c r="P2699" i="1"/>
  <c r="P2695" i="1"/>
  <c r="S2695" i="1" s="1"/>
  <c r="P2685" i="1"/>
  <c r="P2644" i="1"/>
  <c r="S2644" i="1" s="1"/>
  <c r="P2611" i="1"/>
  <c r="R2611" i="1" s="1"/>
  <c r="P2573" i="1"/>
  <c r="P2509" i="1"/>
  <c r="P2461" i="1"/>
  <c r="S2461" i="1" s="1"/>
  <c r="P2459" i="1"/>
  <c r="S2459" i="1" s="1"/>
  <c r="P2451" i="1"/>
  <c r="P2442" i="1"/>
  <c r="R2442" i="1" s="1"/>
  <c r="P2411" i="1"/>
  <c r="P2405" i="1"/>
  <c r="P2366" i="1"/>
  <c r="P2341" i="1"/>
  <c r="P2323" i="1"/>
  <c r="P2288" i="1"/>
  <c r="P2260" i="1"/>
  <c r="P2240" i="1"/>
  <c r="R2240" i="1" s="1"/>
  <c r="P2216" i="1"/>
  <c r="P2213" i="1"/>
  <c r="P2200" i="1"/>
  <c r="P2164" i="1"/>
  <c r="P2084" i="1"/>
  <c r="R2084" i="1" s="1"/>
  <c r="P2065" i="1"/>
  <c r="R2065" i="1" s="1"/>
  <c r="P2024" i="1"/>
  <c r="P2016" i="1"/>
  <c r="P1996" i="1"/>
  <c r="P1960" i="1"/>
  <c r="R1960" i="1" s="1"/>
  <c r="P1952" i="1"/>
  <c r="P1932" i="1"/>
  <c r="P1896" i="1"/>
  <c r="R1896" i="1" s="1"/>
  <c r="P1888" i="1"/>
  <c r="S1888" i="1" s="1"/>
  <c r="P1868" i="1"/>
  <c r="P1836" i="1"/>
  <c r="P1815" i="1"/>
  <c r="R1815" i="1" s="1"/>
  <c r="P1783" i="1"/>
  <c r="S1783" i="1" s="1"/>
  <c r="P1775" i="1"/>
  <c r="P1731" i="1"/>
  <c r="P1727" i="1"/>
  <c r="S1727" i="1" s="1"/>
  <c r="P1719" i="1"/>
  <c r="S1719" i="1" s="1"/>
  <c r="P1695" i="1"/>
  <c r="R1695" i="1" s="1"/>
  <c r="P1687" i="1"/>
  <c r="R1687" i="1" s="1"/>
  <c r="P1663" i="1"/>
  <c r="S1663" i="1" s="1"/>
  <c r="P1655" i="1"/>
  <c r="S1655" i="1" s="1"/>
  <c r="P1631" i="1"/>
  <c r="P1623" i="1"/>
  <c r="P1472" i="1"/>
  <c r="P1464" i="1"/>
  <c r="R1464" i="1" s="1"/>
  <c r="P1351" i="1"/>
  <c r="P1337" i="1"/>
  <c r="S1337" i="1" s="1"/>
  <c r="P1256" i="1"/>
  <c r="R1256" i="1" s="1"/>
  <c r="P1252" i="1"/>
  <c r="S1252" i="1" s="1"/>
  <c r="P1248" i="1"/>
  <c r="P1244" i="1"/>
  <c r="S1244" i="1" s="1"/>
  <c r="P1217" i="1"/>
  <c r="S1217" i="1" s="1"/>
  <c r="P1213" i="1"/>
  <c r="P1165" i="1"/>
  <c r="P1140" i="1"/>
  <c r="R1140" i="1" s="1"/>
  <c r="P1081" i="1"/>
  <c r="R1081" i="1" s="1"/>
  <c r="P1060" i="1"/>
  <c r="S1060" i="1" s="1"/>
  <c r="P1053" i="1"/>
  <c r="P1049" i="1"/>
  <c r="S1049" i="1" s="1"/>
  <c r="P1045" i="1"/>
  <c r="R1045" i="1" s="1"/>
  <c r="P985" i="1"/>
  <c r="S985" i="1" s="1"/>
  <c r="P949" i="1"/>
  <c r="S949" i="1" s="1"/>
  <c r="P921" i="1"/>
  <c r="P842" i="1"/>
  <c r="R842" i="1" s="1"/>
  <c r="P838" i="1"/>
  <c r="R838" i="1" s="1"/>
  <c r="P1391" i="1"/>
  <c r="S1391" i="1" s="1"/>
  <c r="P1360" i="1"/>
  <c r="R1360" i="1" s="1"/>
  <c r="P1331" i="1"/>
  <c r="S1331" i="1" s="1"/>
  <c r="P1315" i="1"/>
  <c r="P1311" i="1"/>
  <c r="P1287" i="1"/>
  <c r="R1287" i="1" s="1"/>
  <c r="P1249" i="1"/>
  <c r="S1249" i="1" s="1"/>
  <c r="P1209" i="1"/>
  <c r="R1209" i="1" s="1"/>
  <c r="P1200" i="1"/>
  <c r="S1200" i="1" s="1"/>
  <c r="P1189" i="1"/>
  <c r="S1189" i="1" s="1"/>
  <c r="P1181" i="1"/>
  <c r="R1181" i="1" s="1"/>
  <c r="P1177" i="1"/>
  <c r="R1177" i="1" s="1"/>
  <c r="P1173" i="1"/>
  <c r="R1173" i="1" s="1"/>
  <c r="P1161" i="1"/>
  <c r="S1161" i="1" s="1"/>
  <c r="P1124" i="1"/>
  <c r="S1124" i="1" s="1"/>
  <c r="P1097" i="1"/>
  <c r="R1097" i="1" s="1"/>
  <c r="P1056" i="1"/>
  <c r="R1056" i="1" s="1"/>
  <c r="P1052" i="1"/>
  <c r="R1052" i="1" s="1"/>
  <c r="P1044" i="1"/>
  <c r="S1044" i="1" s="1"/>
  <c r="P1036" i="1"/>
  <c r="P965" i="1"/>
  <c r="S965" i="1" s="1"/>
  <c r="P945" i="1"/>
  <c r="S945" i="1" s="1"/>
  <c r="P904" i="1"/>
  <c r="S904" i="1" s="1"/>
  <c r="P884" i="1"/>
  <c r="R884" i="1" s="1"/>
  <c r="P850" i="1"/>
  <c r="S850" i="1" s="1"/>
  <c r="P846" i="1"/>
  <c r="R846" i="1" s="1"/>
  <c r="P799" i="1"/>
  <c r="P789" i="1"/>
  <c r="P738" i="1"/>
  <c r="S738" i="1" s="1"/>
  <c r="P729" i="1"/>
  <c r="R729" i="1" s="1"/>
  <c r="P429" i="1"/>
  <c r="P425" i="1"/>
  <c r="P141" i="1"/>
  <c r="R141" i="1" s="1"/>
  <c r="P46" i="1"/>
  <c r="P1192" i="1"/>
  <c r="P1180" i="1"/>
  <c r="P1172" i="1"/>
  <c r="S1172" i="1" s="1"/>
  <c r="P1164" i="1"/>
  <c r="S1164" i="1" s="1"/>
  <c r="P1100" i="1"/>
  <c r="S1100" i="1" s="1"/>
  <c r="P1068" i="1"/>
  <c r="R1068" i="1" s="1"/>
  <c r="P1028" i="1"/>
  <c r="S1028" i="1" s="1"/>
  <c r="P1008" i="1"/>
  <c r="R1008" i="1" s="1"/>
  <c r="P1004" i="1"/>
  <c r="S1004" i="1" s="1"/>
  <c r="P968" i="1"/>
  <c r="R968" i="1" s="1"/>
  <c r="P871" i="1"/>
  <c r="R871" i="1" s="1"/>
  <c r="P863" i="1"/>
  <c r="R863" i="1" s="1"/>
  <c r="P779" i="1"/>
  <c r="S779" i="1" s="1"/>
  <c r="P767" i="1"/>
  <c r="S767" i="1" s="1"/>
  <c r="P758" i="1"/>
  <c r="S758" i="1" s="1"/>
  <c r="P173" i="1"/>
  <c r="R173" i="1" s="1"/>
  <c r="P711" i="1"/>
  <c r="P707" i="1"/>
  <c r="S707" i="1" s="1"/>
  <c r="P700" i="1"/>
  <c r="R700" i="1" s="1"/>
  <c r="P499" i="1"/>
  <c r="R499" i="1" s="1"/>
  <c r="P465" i="1"/>
  <c r="S465" i="1" s="1"/>
  <c r="P459" i="1"/>
  <c r="S459" i="1" s="1"/>
  <c r="P448" i="1"/>
  <c r="R448" i="1" s="1"/>
  <c r="P444" i="1"/>
  <c r="R444" i="1" s="1"/>
  <c r="P439" i="1"/>
  <c r="P427" i="1"/>
  <c r="R427" i="1" s="1"/>
  <c r="P403" i="1"/>
  <c r="R403" i="1" s="1"/>
  <c r="P380" i="1"/>
  <c r="R380" i="1" s="1"/>
  <c r="P360" i="1"/>
  <c r="S360" i="1" s="1"/>
  <c r="P225" i="1"/>
  <c r="R225" i="1" s="1"/>
  <c r="P177" i="1"/>
  <c r="R177" i="1" s="1"/>
  <c r="P169" i="1"/>
  <c r="P113" i="1"/>
  <c r="R113" i="1" s="1"/>
  <c r="P13" i="1"/>
  <c r="S13" i="1" s="1"/>
  <c r="P699" i="1"/>
  <c r="R699" i="1" s="1"/>
  <c r="P692" i="1"/>
  <c r="R692" i="1" s="1"/>
  <c r="P674" i="1"/>
  <c r="R674" i="1" s="1"/>
  <c r="P651" i="1"/>
  <c r="R651" i="1" s="1"/>
  <c r="P615" i="1"/>
  <c r="P599" i="1"/>
  <c r="R599" i="1" s="1"/>
  <c r="P467" i="1"/>
  <c r="S467" i="1" s="1"/>
  <c r="P460" i="1"/>
  <c r="S460" i="1" s="1"/>
  <c r="P456" i="1"/>
  <c r="R456" i="1" s="1"/>
  <c r="P453" i="1"/>
  <c r="S453" i="1" s="1"/>
  <c r="P438" i="1"/>
  <c r="R438" i="1" s="1"/>
  <c r="P434" i="1"/>
  <c r="P431" i="1"/>
  <c r="P401" i="1"/>
  <c r="S401" i="1" s="1"/>
  <c r="P395" i="1"/>
  <c r="P393" i="1"/>
  <c r="P371" i="1"/>
  <c r="R371" i="1" s="1"/>
  <c r="P277" i="1"/>
  <c r="S277" i="1" s="1"/>
  <c r="P275" i="1"/>
  <c r="R275" i="1" s="1"/>
  <c r="P272" i="1"/>
  <c r="P145" i="1"/>
  <c r="S145" i="1" s="1"/>
  <c r="P142" i="1"/>
  <c r="S142" i="1" s="1"/>
  <c r="P137" i="1"/>
  <c r="R137" i="1" s="1"/>
  <c r="P20" i="1"/>
  <c r="R20" i="1" s="1"/>
  <c r="P18" i="1"/>
  <c r="P14" i="1"/>
  <c r="S14" i="1" s="1"/>
  <c r="P1799" i="1"/>
  <c r="P1779" i="1"/>
  <c r="S1779" i="1" s="1"/>
  <c r="P695" i="1"/>
  <c r="R695" i="1" s="1"/>
  <c r="P662" i="1"/>
  <c r="R662" i="1" s="1"/>
  <c r="P65" i="1"/>
  <c r="R65" i="1" s="1"/>
  <c r="P60" i="1"/>
  <c r="S60" i="1" s="1"/>
  <c r="P4660" i="1"/>
  <c r="R4660" i="1" s="1"/>
  <c r="P4656" i="1"/>
  <c r="P4652" i="1"/>
  <c r="R4652" i="1" s="1"/>
  <c r="P4644" i="1"/>
  <c r="R4644" i="1" s="1"/>
  <c r="P4640" i="1"/>
  <c r="P4636" i="1"/>
  <c r="P4531" i="1"/>
  <c r="P4507" i="1"/>
  <c r="P4503" i="1"/>
  <c r="P4501" i="1"/>
  <c r="R4501" i="1" s="1"/>
  <c r="P4404" i="1"/>
  <c r="P4400" i="1"/>
  <c r="P4396" i="1"/>
  <c r="P4388" i="1"/>
  <c r="R4388" i="1" s="1"/>
  <c r="P4384" i="1"/>
  <c r="P4380" i="1"/>
  <c r="S4380" i="1" s="1"/>
  <c r="P4275" i="1"/>
  <c r="P4251" i="1"/>
  <c r="S4251" i="1" s="1"/>
  <c r="P4247" i="1"/>
  <c r="S4247" i="1" s="1"/>
  <c r="P4245" i="1"/>
  <c r="S4245" i="1" s="1"/>
  <c r="P4148" i="1"/>
  <c r="R4148" i="1" s="1"/>
  <c r="P4144" i="1"/>
  <c r="P4140" i="1"/>
  <c r="S4140" i="1" s="1"/>
  <c r="P4132" i="1"/>
  <c r="R4132" i="1" s="1"/>
  <c r="P4128" i="1"/>
  <c r="P4124" i="1"/>
  <c r="R4124" i="1" s="1"/>
  <c r="P2802" i="1"/>
  <c r="P2800" i="1"/>
  <c r="P2768" i="1"/>
  <c r="P2345" i="1"/>
  <c r="P2342" i="1"/>
  <c r="S2342" i="1" s="1"/>
  <c r="P2292" i="1"/>
  <c r="S2292" i="1" s="1"/>
  <c r="P1571" i="1"/>
  <c r="R1571" i="1" s="1"/>
  <c r="P4691" i="1"/>
  <c r="S4691" i="1" s="1"/>
  <c r="P4690" i="1"/>
  <c r="S4690" i="1" s="1"/>
  <c r="P4671" i="1"/>
  <c r="P4661" i="1"/>
  <c r="P4539" i="1"/>
  <c r="P4538" i="1"/>
  <c r="R4538" i="1" s="1"/>
  <c r="P4535" i="1"/>
  <c r="P4435" i="1"/>
  <c r="R4435" i="1" s="1"/>
  <c r="P4434" i="1"/>
  <c r="R4434" i="1" s="1"/>
  <c r="P4415" i="1"/>
  <c r="R4415" i="1" s="1"/>
  <c r="P4405" i="1"/>
  <c r="S4405" i="1" s="1"/>
  <c r="P4283" i="1"/>
  <c r="P4282" i="1"/>
  <c r="R4282" i="1" s="1"/>
  <c r="P4279" i="1"/>
  <c r="R4279" i="1" s="1"/>
  <c r="P4179" i="1"/>
  <c r="P4178" i="1"/>
  <c r="R4178" i="1" s="1"/>
  <c r="P4159" i="1"/>
  <c r="P4149" i="1"/>
  <c r="R4149" i="1" s="1"/>
  <c r="P4050" i="1"/>
  <c r="P4027" i="1"/>
  <c r="P4003" i="1"/>
  <c r="P4002" i="1"/>
  <c r="R4002" i="1" s="1"/>
  <c r="P3999" i="1"/>
  <c r="P3939" i="1"/>
  <c r="P3938" i="1"/>
  <c r="R3938" i="1" s="1"/>
  <c r="P3935" i="1"/>
  <c r="R3935" i="1" s="1"/>
  <c r="P3875" i="1"/>
  <c r="P3874" i="1"/>
  <c r="S3874" i="1" s="1"/>
  <c r="P3871" i="1"/>
  <c r="R3871" i="1" s="1"/>
  <c r="P2681" i="1"/>
  <c r="R2681" i="1" s="1"/>
  <c r="P2481" i="1"/>
  <c r="R2481" i="1" s="1"/>
  <c r="P2182" i="1"/>
  <c r="R2182" i="1" s="1"/>
  <c r="P2175" i="1"/>
  <c r="P2159" i="1"/>
  <c r="R2159" i="1" s="1"/>
  <c r="P2059" i="1"/>
  <c r="R2059" i="1" s="1"/>
  <c r="P650" i="1"/>
  <c r="P642" i="1"/>
  <c r="S642" i="1" s="1"/>
  <c r="P639" i="1"/>
  <c r="S639" i="1" s="1"/>
  <c r="P546" i="1"/>
  <c r="R546" i="1" s="1"/>
  <c r="P37" i="1"/>
  <c r="P5001" i="1"/>
  <c r="P4993" i="1"/>
  <c r="S4993" i="1" s="1"/>
  <c r="P4985" i="1"/>
  <c r="P4977" i="1"/>
  <c r="P4969" i="1"/>
  <c r="P4961" i="1"/>
  <c r="S4961" i="1" s="1"/>
  <c r="P4953" i="1"/>
  <c r="P4945" i="1"/>
  <c r="P4937" i="1"/>
  <c r="P4929" i="1"/>
  <c r="S4929" i="1" s="1"/>
  <c r="P4921" i="1"/>
  <c r="P4913" i="1"/>
  <c r="P4905" i="1"/>
  <c r="P4897" i="1"/>
  <c r="P4889" i="1"/>
  <c r="P4881" i="1"/>
  <c r="P4873" i="1"/>
  <c r="P4865" i="1"/>
  <c r="P4857" i="1"/>
  <c r="R4857" i="1" s="1"/>
  <c r="P4849" i="1"/>
  <c r="P4841" i="1"/>
  <c r="P4833" i="1"/>
  <c r="P4825" i="1"/>
  <c r="P4817" i="1"/>
  <c r="P4809" i="1"/>
  <c r="P4801" i="1"/>
  <c r="P4793" i="1"/>
  <c r="P4785" i="1"/>
  <c r="P4777" i="1"/>
  <c r="P4769" i="1"/>
  <c r="S4769" i="1" s="1"/>
  <c r="P4761" i="1"/>
  <c r="P4659" i="1"/>
  <c r="P4635" i="1"/>
  <c r="S4635" i="1" s="1"/>
  <c r="P4631" i="1"/>
  <c r="S4631" i="1" s="1"/>
  <c r="P4629" i="1"/>
  <c r="P4603" i="1"/>
  <c r="P4602" i="1"/>
  <c r="P4599" i="1"/>
  <c r="P4532" i="1"/>
  <c r="P4528" i="1"/>
  <c r="S4528" i="1" s="1"/>
  <c r="P4524" i="1"/>
  <c r="P4516" i="1"/>
  <c r="P4512" i="1"/>
  <c r="R4512" i="1" s="1"/>
  <c r="P4508" i="1"/>
  <c r="P4499" i="1"/>
  <c r="S4499" i="1" s="1"/>
  <c r="P4498" i="1"/>
  <c r="P4479" i="1"/>
  <c r="S4479" i="1" s="1"/>
  <c r="P4469" i="1"/>
  <c r="S4469" i="1" s="1"/>
  <c r="P4403" i="1"/>
  <c r="P4379" i="1"/>
  <c r="R4379" i="1" s="1"/>
  <c r="P4375" i="1"/>
  <c r="P4373" i="1"/>
  <c r="S4373" i="1" s="1"/>
  <c r="P4347" i="1"/>
  <c r="S4347" i="1" s="1"/>
  <c r="P4346" i="1"/>
  <c r="P4343" i="1"/>
  <c r="S4343" i="1" s="1"/>
  <c r="P4276" i="1"/>
  <c r="R4276" i="1" s="1"/>
  <c r="P4272" i="1"/>
  <c r="P4268" i="1"/>
  <c r="P4260" i="1"/>
  <c r="P4256" i="1"/>
  <c r="P4252" i="1"/>
  <c r="P4243" i="1"/>
  <c r="P4242" i="1"/>
  <c r="R4242" i="1" s="1"/>
  <c r="P4223" i="1"/>
  <c r="S4223" i="1" s="1"/>
  <c r="P4213" i="1"/>
  <c r="P4147" i="1"/>
  <c r="P4123" i="1"/>
  <c r="S4123" i="1" s="1"/>
  <c r="P4119" i="1"/>
  <c r="P4117" i="1"/>
  <c r="R4117" i="1" s="1"/>
  <c r="P4091" i="1"/>
  <c r="P4090" i="1"/>
  <c r="P4087" i="1"/>
  <c r="P4053" i="1"/>
  <c r="R4053" i="1" s="1"/>
  <c r="P2951" i="1"/>
  <c r="P2950" i="1"/>
  <c r="R2950" i="1" s="1"/>
  <c r="P2947" i="1"/>
  <c r="S2947" i="1" s="1"/>
  <c r="P2807" i="1"/>
  <c r="P2798" i="1"/>
  <c r="R2798" i="1" s="1"/>
  <c r="P2797" i="1"/>
  <c r="P2794" i="1"/>
  <c r="P2785" i="1"/>
  <c r="P2775" i="1"/>
  <c r="P2766" i="1"/>
  <c r="S2766" i="1" s="1"/>
  <c r="P2765" i="1"/>
  <c r="P2762" i="1"/>
  <c r="P2743" i="1"/>
  <c r="P2714" i="1"/>
  <c r="S2714" i="1" s="1"/>
  <c r="P2588" i="1"/>
  <c r="P2215" i="1"/>
  <c r="P1635" i="1"/>
  <c r="P4710" i="1"/>
  <c r="R4710" i="1" s="1"/>
  <c r="P4703" i="1"/>
  <c r="P4694" i="1"/>
  <c r="P4654" i="1"/>
  <c r="S4654" i="1" s="1"/>
  <c r="P4638" i="1"/>
  <c r="R4638" i="1" s="1"/>
  <c r="P4634" i="1"/>
  <c r="R4634" i="1" s="1"/>
  <c r="P4594" i="1"/>
  <c r="R4594" i="1" s="1"/>
  <c r="P4582" i="1"/>
  <c r="R4582" i="1" s="1"/>
  <c r="P4575" i="1"/>
  <c r="P4566" i="1"/>
  <c r="R4566" i="1" s="1"/>
  <c r="P4526" i="1"/>
  <c r="R4526" i="1" s="1"/>
  <c r="P4510" i="1"/>
  <c r="P4506" i="1"/>
  <c r="R4506" i="1" s="1"/>
  <c r="P4466" i="1"/>
  <c r="P4454" i="1"/>
  <c r="P4447" i="1"/>
  <c r="P4438" i="1"/>
  <c r="R4438" i="1" s="1"/>
  <c r="P4398" i="1"/>
  <c r="P4382" i="1"/>
  <c r="S4382" i="1" s="1"/>
  <c r="P4378" i="1"/>
  <c r="S4378" i="1" s="1"/>
  <c r="P4338" i="1"/>
  <c r="R4338" i="1" s="1"/>
  <c r="P4326" i="1"/>
  <c r="R4326" i="1" s="1"/>
  <c r="P4319" i="1"/>
  <c r="P4310" i="1"/>
  <c r="R4310" i="1" s="1"/>
  <c r="P4270" i="1"/>
  <c r="R4270" i="1" s="1"/>
  <c r="P4254" i="1"/>
  <c r="P4250" i="1"/>
  <c r="R4250" i="1" s="1"/>
  <c r="P4210" i="1"/>
  <c r="P4198" i="1"/>
  <c r="R4198" i="1" s="1"/>
  <c r="P4191" i="1"/>
  <c r="P4182" i="1"/>
  <c r="P4142" i="1"/>
  <c r="P4126" i="1"/>
  <c r="P4122" i="1"/>
  <c r="S4122" i="1" s="1"/>
  <c r="P4082" i="1"/>
  <c r="R4082" i="1" s="1"/>
  <c r="P4070" i="1"/>
  <c r="R4070" i="1" s="1"/>
  <c r="P4046" i="1"/>
  <c r="P4026" i="1"/>
  <c r="P3966" i="1"/>
  <c r="S3966" i="1" s="1"/>
  <c r="P3962" i="1"/>
  <c r="P3902" i="1"/>
  <c r="P3898" i="1"/>
  <c r="P2817" i="1"/>
  <c r="R2817" i="1" s="1"/>
  <c r="P2815" i="1"/>
  <c r="S2815" i="1" s="1"/>
  <c r="P2805" i="1"/>
  <c r="P2787" i="1"/>
  <c r="S2787" i="1" s="1"/>
  <c r="P2769" i="1"/>
  <c r="S2769" i="1" s="1"/>
  <c r="P2754" i="1"/>
  <c r="S2754" i="1" s="1"/>
  <c r="P2719" i="1"/>
  <c r="P2709" i="1"/>
  <c r="P2697" i="1"/>
  <c r="P2693" i="1"/>
  <c r="P2691" i="1"/>
  <c r="P2683" i="1"/>
  <c r="R2683" i="1" s="1"/>
  <c r="P2676" i="1"/>
  <c r="P2638" i="1"/>
  <c r="P2627" i="1"/>
  <c r="R2627" i="1" s="1"/>
  <c r="P2570" i="1"/>
  <c r="P2569" i="1"/>
  <c r="P2566" i="1"/>
  <c r="S2566" i="1" s="1"/>
  <c r="P2474" i="1"/>
  <c r="S2474" i="1" s="1"/>
  <c r="P2324" i="1"/>
  <c r="R2324" i="1" s="1"/>
  <c r="P2228" i="1"/>
  <c r="P2202" i="1"/>
  <c r="P2067" i="1"/>
  <c r="P1749" i="1"/>
  <c r="P1699" i="1"/>
  <c r="S1699" i="1" s="1"/>
  <c r="P1507" i="1"/>
  <c r="R1507" i="1" s="1"/>
  <c r="P1024" i="1"/>
  <c r="S1024" i="1" s="1"/>
  <c r="P4753" i="1"/>
  <c r="P4745" i="1"/>
  <c r="P4737" i="1"/>
  <c r="P4729" i="1"/>
  <c r="P4721" i="1"/>
  <c r="P4713" i="1"/>
  <c r="P4702" i="1"/>
  <c r="P4698" i="1"/>
  <c r="R4698" i="1" s="1"/>
  <c r="P4658" i="1"/>
  <c r="P4646" i="1"/>
  <c r="P4639" i="1"/>
  <c r="S4639" i="1" s="1"/>
  <c r="P4630" i="1"/>
  <c r="R4630" i="1" s="1"/>
  <c r="P4590" i="1"/>
  <c r="R4590" i="1" s="1"/>
  <c r="P4574" i="1"/>
  <c r="R4574" i="1" s="1"/>
  <c r="P4570" i="1"/>
  <c r="P4530" i="1"/>
  <c r="P4518" i="1"/>
  <c r="R4518" i="1" s="1"/>
  <c r="P4511" i="1"/>
  <c r="P4502" i="1"/>
  <c r="R4502" i="1" s="1"/>
  <c r="P4462" i="1"/>
  <c r="P4446" i="1"/>
  <c r="P4442" i="1"/>
  <c r="P4402" i="1"/>
  <c r="R4402" i="1" s="1"/>
  <c r="P4390" i="1"/>
  <c r="R4390" i="1" s="1"/>
  <c r="P4383" i="1"/>
  <c r="P4374" i="1"/>
  <c r="P4334" i="1"/>
  <c r="R4334" i="1" s="1"/>
  <c r="P4318" i="1"/>
  <c r="P4314" i="1"/>
  <c r="S4314" i="1" s="1"/>
  <c r="P4274" i="1"/>
  <c r="R4274" i="1" s="1"/>
  <c r="P4262" i="1"/>
  <c r="R4262" i="1" s="1"/>
  <c r="P4255" i="1"/>
  <c r="P4246" i="1"/>
  <c r="R4246" i="1" s="1"/>
  <c r="P4206" i="1"/>
  <c r="R4206" i="1" s="1"/>
  <c r="P4190" i="1"/>
  <c r="P4186" i="1"/>
  <c r="P4146" i="1"/>
  <c r="S4146" i="1" s="1"/>
  <c r="P4134" i="1"/>
  <c r="P4127" i="1"/>
  <c r="P4118" i="1"/>
  <c r="R4118" i="1" s="1"/>
  <c r="P4078" i="1"/>
  <c r="R4078" i="1" s="1"/>
  <c r="P4051" i="1"/>
  <c r="S4051" i="1" s="1"/>
  <c r="P4028" i="1"/>
  <c r="R4028" i="1" s="1"/>
  <c r="P4022" i="1"/>
  <c r="R4022" i="1" s="1"/>
  <c r="P3958" i="1"/>
  <c r="P3894" i="1"/>
  <c r="P2954" i="1"/>
  <c r="R2954" i="1" s="1"/>
  <c r="P2857" i="1"/>
  <c r="R2857" i="1" s="1"/>
  <c r="P2853" i="1"/>
  <c r="P2842" i="1"/>
  <c r="S2842" i="1" s="1"/>
  <c r="P2801" i="1"/>
  <c r="S2801" i="1" s="1"/>
  <c r="P2755" i="1"/>
  <c r="P2720" i="1"/>
  <c r="S2720" i="1" s="1"/>
  <c r="P2718" i="1"/>
  <c r="S2718" i="1" s="1"/>
  <c r="P2705" i="1"/>
  <c r="S2705" i="1" s="1"/>
  <c r="P2677" i="1"/>
  <c r="P2674" i="1"/>
  <c r="P2609" i="1"/>
  <c r="P2605" i="1"/>
  <c r="R2605" i="1" s="1"/>
  <c r="P2603" i="1"/>
  <c r="P2602" i="1"/>
  <c r="S2602" i="1" s="1"/>
  <c r="P2601" i="1"/>
  <c r="S2601" i="1" s="1"/>
  <c r="P2598" i="1"/>
  <c r="P2563" i="1"/>
  <c r="P2547" i="1"/>
  <c r="P2475" i="1"/>
  <c r="P2252" i="1"/>
  <c r="P2229" i="1"/>
  <c r="P2225" i="1"/>
  <c r="P2221" i="1"/>
  <c r="P2177" i="1"/>
  <c r="S2177" i="1" s="1"/>
  <c r="P2165" i="1"/>
  <c r="P2005" i="1"/>
  <c r="S2005" i="1" s="1"/>
  <c r="P1941" i="1"/>
  <c r="P1877" i="1"/>
  <c r="P1813" i="1"/>
  <c r="P2637" i="1"/>
  <c r="P2606" i="1"/>
  <c r="S2606" i="1" s="1"/>
  <c r="P2542" i="1"/>
  <c r="P2530" i="1"/>
  <c r="R2530" i="1" s="1"/>
  <c r="P2510" i="1"/>
  <c r="P2503" i="1"/>
  <c r="P2485" i="1"/>
  <c r="P2477" i="1"/>
  <c r="R2477" i="1" s="1"/>
  <c r="P2473" i="1"/>
  <c r="P2470" i="1"/>
  <c r="P2445" i="1"/>
  <c r="P2443" i="1"/>
  <c r="P2421" i="1"/>
  <c r="P2388" i="1"/>
  <c r="P2363" i="1"/>
  <c r="P2355" i="1"/>
  <c r="S2355" i="1" s="1"/>
  <c r="P2350" i="1"/>
  <c r="P2334" i="1"/>
  <c r="R2334" i="1" s="1"/>
  <c r="P2285" i="1"/>
  <c r="P2283" i="1"/>
  <c r="R2283" i="1" s="1"/>
  <c r="P2257" i="1"/>
  <c r="P2249" i="1"/>
  <c r="R2249" i="1" s="1"/>
  <c r="P2218" i="1"/>
  <c r="R2218" i="1" s="1"/>
  <c r="P2209" i="1"/>
  <c r="R2209" i="1" s="1"/>
  <c r="P2205" i="1"/>
  <c r="P2195" i="1"/>
  <c r="P2189" i="1"/>
  <c r="R2189" i="1" s="1"/>
  <c r="P2187" i="1"/>
  <c r="R2187" i="1" s="1"/>
  <c r="P2179" i="1"/>
  <c r="P2173" i="1"/>
  <c r="S2173" i="1" s="1"/>
  <c r="P2168" i="1"/>
  <c r="P2141" i="1"/>
  <c r="P2132" i="1"/>
  <c r="P2120" i="1"/>
  <c r="P2093" i="1"/>
  <c r="P2091" i="1"/>
  <c r="R2091" i="1" s="1"/>
  <c r="P2068" i="1"/>
  <c r="P2051" i="1"/>
  <c r="P1999" i="1"/>
  <c r="P1995" i="1"/>
  <c r="R1995" i="1" s="1"/>
  <c r="P1987" i="1"/>
  <c r="P1935" i="1"/>
  <c r="R1935" i="1" s="1"/>
  <c r="P1931" i="1"/>
  <c r="S1931" i="1" s="1"/>
  <c r="P1923" i="1"/>
  <c r="R1923" i="1" s="1"/>
  <c r="P1871" i="1"/>
  <c r="P1867" i="1"/>
  <c r="R1867" i="1" s="1"/>
  <c r="P1859" i="1"/>
  <c r="P1807" i="1"/>
  <c r="R1807" i="1" s="1"/>
  <c r="P1803" i="1"/>
  <c r="R1803" i="1" s="1"/>
  <c r="P1795" i="1"/>
  <c r="S1795" i="1" s="1"/>
  <c r="P1744" i="1"/>
  <c r="S1744" i="1" s="1"/>
  <c r="P1717" i="1"/>
  <c r="P1709" i="1"/>
  <c r="P1667" i="1"/>
  <c r="S1667" i="1" s="1"/>
  <c r="P1589" i="1"/>
  <c r="P1581" i="1"/>
  <c r="P1539" i="1"/>
  <c r="S1539" i="1" s="1"/>
  <c r="P1461" i="1"/>
  <c r="P1453" i="1"/>
  <c r="P1330" i="1"/>
  <c r="P1328" i="1"/>
  <c r="P1260" i="1"/>
  <c r="R1260" i="1" s="1"/>
  <c r="P1197" i="1"/>
  <c r="P1129" i="1"/>
  <c r="R1129" i="1" s="1"/>
  <c r="P1120" i="1"/>
  <c r="R1120" i="1" s="1"/>
  <c r="P1021" i="1"/>
  <c r="S1021" i="1" s="1"/>
  <c r="P1017" i="1"/>
  <c r="S1017" i="1" s="1"/>
  <c r="P1013" i="1"/>
  <c r="P2587" i="1"/>
  <c r="P2506" i="1"/>
  <c r="P2493" i="1"/>
  <c r="P2469" i="1"/>
  <c r="P2466" i="1"/>
  <c r="R2466" i="1" s="1"/>
  <c r="P2453" i="1"/>
  <c r="P2417" i="1"/>
  <c r="P2395" i="1"/>
  <c r="P2364" i="1"/>
  <c r="P2356" i="1"/>
  <c r="S2356" i="1" s="1"/>
  <c r="P2346" i="1"/>
  <c r="S2346" i="1" s="1"/>
  <c r="P2343" i="1"/>
  <c r="P2333" i="1"/>
  <c r="R2333" i="1" s="1"/>
  <c r="P2303" i="1"/>
  <c r="R2303" i="1" s="1"/>
  <c r="P2300" i="1"/>
  <c r="S2300" i="1" s="1"/>
  <c r="P2259" i="1"/>
  <c r="P2241" i="1"/>
  <c r="P2219" i="1"/>
  <c r="R2219" i="1" s="1"/>
  <c r="P2196" i="1"/>
  <c r="S2196" i="1" s="1"/>
  <c r="P2172" i="1"/>
  <c r="R2172" i="1" s="1"/>
  <c r="P2163" i="1"/>
  <c r="P2143" i="1"/>
  <c r="P2112" i="1"/>
  <c r="P2104" i="1"/>
  <c r="P2048" i="1"/>
  <c r="R2048" i="1" s="1"/>
  <c r="P2044" i="1"/>
  <c r="S2044" i="1" s="1"/>
  <c r="P2040" i="1"/>
  <c r="S2040" i="1" s="1"/>
  <c r="P2027" i="1"/>
  <c r="P2012" i="1"/>
  <c r="R2012" i="1" s="1"/>
  <c r="P2008" i="1"/>
  <c r="P2000" i="1"/>
  <c r="S2000" i="1" s="1"/>
  <c r="P1984" i="1"/>
  <c r="P1980" i="1"/>
  <c r="P1976" i="1"/>
  <c r="S1976" i="1" s="1"/>
  <c r="P1963" i="1"/>
  <c r="S1963" i="1" s="1"/>
  <c r="P1948" i="1"/>
  <c r="P1944" i="1"/>
  <c r="P1936" i="1"/>
  <c r="S1936" i="1" s="1"/>
  <c r="P1920" i="1"/>
  <c r="P1916" i="1"/>
  <c r="P1912" i="1"/>
  <c r="S1912" i="1" s="1"/>
  <c r="P1899" i="1"/>
  <c r="S1899" i="1" s="1"/>
  <c r="P1884" i="1"/>
  <c r="P1880" i="1"/>
  <c r="P1872" i="1"/>
  <c r="S1872" i="1" s="1"/>
  <c r="P1856" i="1"/>
  <c r="S1856" i="1" s="1"/>
  <c r="P1852" i="1"/>
  <c r="R1852" i="1" s="1"/>
  <c r="P1848" i="1"/>
  <c r="P1835" i="1"/>
  <c r="S1835" i="1" s="1"/>
  <c r="P1820" i="1"/>
  <c r="S1820" i="1" s="1"/>
  <c r="P1816" i="1"/>
  <c r="S1816" i="1" s="1"/>
  <c r="P1808" i="1"/>
  <c r="P1792" i="1"/>
  <c r="S1792" i="1" s="1"/>
  <c r="P1788" i="1"/>
  <c r="S1788" i="1" s="1"/>
  <c r="P1784" i="1"/>
  <c r="P1771" i="1"/>
  <c r="P1756" i="1"/>
  <c r="P1747" i="1"/>
  <c r="P1653" i="1"/>
  <c r="P1645" i="1"/>
  <c r="P1525" i="1"/>
  <c r="P1517" i="1"/>
  <c r="P1241" i="1"/>
  <c r="S1241" i="1" s="1"/>
  <c r="P1065" i="1"/>
  <c r="S1065" i="1" s="1"/>
  <c r="P1020" i="1"/>
  <c r="P1012" i="1"/>
  <c r="P1743" i="1"/>
  <c r="P1735" i="1"/>
  <c r="P1712" i="1"/>
  <c r="P1704" i="1"/>
  <c r="P1683" i="1"/>
  <c r="R1683" i="1" s="1"/>
  <c r="P1679" i="1"/>
  <c r="P1671" i="1"/>
  <c r="R1671" i="1" s="1"/>
  <c r="P1648" i="1"/>
  <c r="P1640" i="1"/>
  <c r="S1640" i="1" s="1"/>
  <c r="P1619" i="1"/>
  <c r="S1619" i="1" s="1"/>
  <c r="P1615" i="1"/>
  <c r="P1607" i="1"/>
  <c r="P1584" i="1"/>
  <c r="R1584" i="1" s="1"/>
  <c r="P1576" i="1"/>
  <c r="S1576" i="1" s="1"/>
  <c r="P1555" i="1"/>
  <c r="S1555" i="1" s="1"/>
  <c r="P1551" i="1"/>
  <c r="P1543" i="1"/>
  <c r="P1520" i="1"/>
  <c r="P1512" i="1"/>
  <c r="S1512" i="1" s="1"/>
  <c r="P1491" i="1"/>
  <c r="P1487" i="1"/>
  <c r="S1487" i="1" s="1"/>
  <c r="P1479" i="1"/>
  <c r="P1456" i="1"/>
  <c r="R1456" i="1" s="1"/>
  <c r="P1448" i="1"/>
  <c r="S1448" i="1" s="1"/>
  <c r="P1427" i="1"/>
  <c r="R1427" i="1" s="1"/>
  <c r="P1423" i="1"/>
  <c r="R1423" i="1" s="1"/>
  <c r="P1415" i="1"/>
  <c r="R1415" i="1" s="1"/>
  <c r="P1411" i="1"/>
  <c r="R1411" i="1" s="1"/>
  <c r="P1407" i="1"/>
  <c r="S1407" i="1" s="1"/>
  <c r="P1402" i="1"/>
  <c r="R1402" i="1" s="1"/>
  <c r="P1385" i="1"/>
  <c r="P1355" i="1"/>
  <c r="P1327" i="1"/>
  <c r="R1327" i="1" s="1"/>
  <c r="P1308" i="1"/>
  <c r="S1308" i="1" s="1"/>
  <c r="P1293" i="1"/>
  <c r="R1293" i="1" s="1"/>
  <c r="P1284" i="1"/>
  <c r="P1281" i="1"/>
  <c r="R1281" i="1" s="1"/>
  <c r="P1273" i="1"/>
  <c r="S1273" i="1" s="1"/>
  <c r="P1237" i="1"/>
  <c r="P1212" i="1"/>
  <c r="P1201" i="1"/>
  <c r="R1201" i="1" s="1"/>
  <c r="P1196" i="1"/>
  <c r="R1196" i="1" s="1"/>
  <c r="P1160" i="1"/>
  <c r="S1160" i="1" s="1"/>
  <c r="P1136" i="1"/>
  <c r="P1096" i="1"/>
  <c r="S1096" i="1" s="1"/>
  <c r="P1072" i="1"/>
  <c r="R1072" i="1" s="1"/>
  <c r="P1032" i="1"/>
  <c r="R1032" i="1" s="1"/>
  <c r="P1009" i="1"/>
  <c r="S1009" i="1" s="1"/>
  <c r="P973" i="1"/>
  <c r="R973" i="1" s="1"/>
  <c r="P937" i="1"/>
  <c r="S937" i="1" s="1"/>
  <c r="P853" i="1"/>
  <c r="P786" i="1"/>
  <c r="S786" i="1" s="1"/>
  <c r="P723" i="1"/>
  <c r="S723" i="1" s="1"/>
  <c r="P667" i="1"/>
  <c r="R667" i="1" s="1"/>
  <c r="P614" i="1"/>
  <c r="R614" i="1" s="1"/>
  <c r="P606" i="1"/>
  <c r="P603" i="1"/>
  <c r="R603" i="1" s="1"/>
  <c r="P598" i="1"/>
  <c r="P595" i="1"/>
  <c r="S595" i="1" s="1"/>
  <c r="P494" i="1"/>
  <c r="R494" i="1" s="1"/>
  <c r="P491" i="1"/>
  <c r="S491" i="1" s="1"/>
  <c r="P470" i="1"/>
  <c r="P432" i="1"/>
  <c r="S432" i="1" s="1"/>
  <c r="P424" i="1"/>
  <c r="S424" i="1" s="1"/>
  <c r="P364" i="1"/>
  <c r="S364" i="1" s="1"/>
  <c r="P1736" i="1"/>
  <c r="S1736" i="1" s="1"/>
  <c r="P1715" i="1"/>
  <c r="S1715" i="1" s="1"/>
  <c r="P1711" i="1"/>
  <c r="P1703" i="1"/>
  <c r="P1680" i="1"/>
  <c r="P1672" i="1"/>
  <c r="P1651" i="1"/>
  <c r="S1651" i="1" s="1"/>
  <c r="P1647" i="1"/>
  <c r="S1647" i="1" s="1"/>
  <c r="P1639" i="1"/>
  <c r="S1639" i="1" s="1"/>
  <c r="P1616" i="1"/>
  <c r="P1608" i="1"/>
  <c r="S1608" i="1" s="1"/>
  <c r="P1587" i="1"/>
  <c r="S1587" i="1" s="1"/>
  <c r="P1583" i="1"/>
  <c r="R1583" i="1" s="1"/>
  <c r="P1575" i="1"/>
  <c r="P1552" i="1"/>
  <c r="S1552" i="1" s="1"/>
  <c r="P1544" i="1"/>
  <c r="S1544" i="1" s="1"/>
  <c r="P1523" i="1"/>
  <c r="S1523" i="1" s="1"/>
  <c r="P1519" i="1"/>
  <c r="P1511" i="1"/>
  <c r="P1488" i="1"/>
  <c r="S1488" i="1" s="1"/>
  <c r="P1480" i="1"/>
  <c r="S1480" i="1" s="1"/>
  <c r="P1459" i="1"/>
  <c r="P1455" i="1"/>
  <c r="P1447" i="1"/>
  <c r="P1424" i="1"/>
  <c r="P1416" i="1"/>
  <c r="S1416" i="1" s="1"/>
  <c r="P1408" i="1"/>
  <c r="R1408" i="1" s="1"/>
  <c r="P1388" i="1"/>
  <c r="R1388" i="1" s="1"/>
  <c r="P1384" i="1"/>
  <c r="S1384" i="1" s="1"/>
  <c r="P1354" i="1"/>
  <c r="P1343" i="1"/>
  <c r="P1340" i="1"/>
  <c r="P1333" i="1"/>
  <c r="P1312" i="1"/>
  <c r="P1299" i="1"/>
  <c r="S1299" i="1" s="1"/>
  <c r="P1277" i="1"/>
  <c r="P1265" i="1"/>
  <c r="R1265" i="1" s="1"/>
  <c r="P1245" i="1"/>
  <c r="P1236" i="1"/>
  <c r="R1236" i="1" s="1"/>
  <c r="P1216" i="1"/>
  <c r="P1204" i="1"/>
  <c r="R1204" i="1" s="1"/>
  <c r="P1188" i="1"/>
  <c r="R1188" i="1" s="1"/>
  <c r="P1169" i="1"/>
  <c r="R1169" i="1" s="1"/>
  <c r="P1128" i="1"/>
  <c r="S1128" i="1" s="1"/>
  <c r="P1105" i="1"/>
  <c r="P1064" i="1"/>
  <c r="S1064" i="1" s="1"/>
  <c r="P1041" i="1"/>
  <c r="S1041" i="1" s="1"/>
  <c r="P1001" i="1"/>
  <c r="S1001" i="1" s="1"/>
  <c r="P909" i="1"/>
  <c r="P823" i="1"/>
  <c r="S823" i="1" s="1"/>
  <c r="P675" i="1"/>
  <c r="R675" i="1" s="1"/>
  <c r="P972" i="1"/>
  <c r="R972" i="1" s="1"/>
  <c r="P960" i="1"/>
  <c r="P944" i="1"/>
  <c r="P908" i="1"/>
  <c r="S908" i="1" s="1"/>
  <c r="P866" i="1"/>
  <c r="S866" i="1" s="1"/>
  <c r="P848" i="1"/>
  <c r="P841" i="1"/>
  <c r="P839" i="1"/>
  <c r="R839" i="1" s="1"/>
  <c r="P828" i="1"/>
  <c r="P824" i="1"/>
  <c r="P813" i="1"/>
  <c r="P806" i="1"/>
  <c r="S806" i="1" s="1"/>
  <c r="P784" i="1"/>
  <c r="S784" i="1" s="1"/>
  <c r="P773" i="1"/>
  <c r="P771" i="1"/>
  <c r="S771" i="1" s="1"/>
  <c r="P764" i="1"/>
  <c r="S764" i="1" s="1"/>
  <c r="P762" i="1"/>
  <c r="R762" i="1" s="1"/>
  <c r="P760" i="1"/>
  <c r="P756" i="1"/>
  <c r="P710" i="1"/>
  <c r="S710" i="1" s="1"/>
  <c r="P708" i="1"/>
  <c r="R708" i="1" s="1"/>
  <c r="P696" i="1"/>
  <c r="P694" i="1"/>
  <c r="R694" i="1" s="1"/>
  <c r="P682" i="1"/>
  <c r="S682" i="1" s="1"/>
  <c r="P678" i="1"/>
  <c r="R678" i="1" s="1"/>
  <c r="P634" i="1"/>
  <c r="R634" i="1" s="1"/>
  <c r="P631" i="1"/>
  <c r="R631" i="1" s="1"/>
  <c r="P627" i="1"/>
  <c r="R627" i="1" s="1"/>
  <c r="P527" i="1"/>
  <c r="S527" i="1" s="1"/>
  <c r="P523" i="1"/>
  <c r="R523" i="1" s="1"/>
  <c r="P471" i="1"/>
  <c r="R471" i="1" s="1"/>
  <c r="P469" i="1"/>
  <c r="P436" i="1"/>
  <c r="S436" i="1" s="1"/>
  <c r="P407" i="1"/>
  <c r="R407" i="1" s="1"/>
  <c r="P387" i="1"/>
  <c r="R387" i="1" s="1"/>
  <c r="P374" i="1"/>
  <c r="P370" i="1"/>
  <c r="P256" i="1"/>
  <c r="P183" i="1"/>
  <c r="R183" i="1" s="1"/>
  <c r="P176" i="1"/>
  <c r="S176" i="1" s="1"/>
  <c r="P140" i="1"/>
  <c r="R140" i="1" s="1"/>
  <c r="P12" i="1"/>
  <c r="P1000" i="1"/>
  <c r="S1000" i="1" s="1"/>
  <c r="P964" i="1"/>
  <c r="R964" i="1" s="1"/>
  <c r="P936" i="1"/>
  <c r="S936" i="1" s="1"/>
  <c r="P900" i="1"/>
  <c r="P881" i="1"/>
  <c r="S881" i="1" s="1"/>
  <c r="P876" i="1"/>
  <c r="S876" i="1" s="1"/>
  <c r="P854" i="1"/>
  <c r="S854" i="1" s="1"/>
  <c r="P852" i="1"/>
  <c r="S852" i="1" s="1"/>
  <c r="P844" i="1"/>
  <c r="P840" i="1"/>
  <c r="R840" i="1" s="1"/>
  <c r="P822" i="1"/>
  <c r="S822" i="1" s="1"/>
  <c r="P814" i="1"/>
  <c r="R814" i="1" s="1"/>
  <c r="P798" i="1"/>
  <c r="P787" i="1"/>
  <c r="R787" i="1" s="1"/>
  <c r="P778" i="1"/>
  <c r="R778" i="1" s="1"/>
  <c r="P776" i="1"/>
  <c r="R776" i="1" s="1"/>
  <c r="P746" i="1"/>
  <c r="P742" i="1"/>
  <c r="S742" i="1" s="1"/>
  <c r="P702" i="1"/>
  <c r="R702" i="1" s="1"/>
  <c r="P622" i="1"/>
  <c r="P619" i="1"/>
  <c r="S619" i="1" s="1"/>
  <c r="P586" i="1"/>
  <c r="S586" i="1" s="1"/>
  <c r="P583" i="1"/>
  <c r="S583" i="1" s="1"/>
  <c r="P575" i="1"/>
  <c r="S575" i="1" s="1"/>
  <c r="P571" i="1"/>
  <c r="R571" i="1" s="1"/>
  <c r="P570" i="1"/>
  <c r="S570" i="1" s="1"/>
  <c r="P567" i="1"/>
  <c r="R567" i="1" s="1"/>
  <c r="P515" i="1"/>
  <c r="R515" i="1" s="1"/>
  <c r="P482" i="1"/>
  <c r="R482" i="1" s="1"/>
  <c r="P468" i="1"/>
  <c r="R468" i="1" s="1"/>
  <c r="P214" i="1"/>
  <c r="S214" i="1" s="1"/>
  <c r="P457" i="1"/>
  <c r="P441" i="1"/>
  <c r="S441" i="1" s="1"/>
  <c r="P421" i="1"/>
  <c r="R421" i="1" s="1"/>
  <c r="P419" i="1"/>
  <c r="S419" i="1" s="1"/>
  <c r="P409" i="1"/>
  <c r="P389" i="1"/>
  <c r="R389" i="1" s="1"/>
  <c r="P384" i="1"/>
  <c r="S384" i="1" s="1"/>
  <c r="P377" i="1"/>
  <c r="S377" i="1" s="1"/>
  <c r="P348" i="1"/>
  <c r="S348" i="1" s="1"/>
  <c r="P347" i="1"/>
  <c r="S347" i="1" s="1"/>
  <c r="P336" i="1"/>
  <c r="S336" i="1" s="1"/>
  <c r="P295" i="1"/>
  <c r="S295" i="1" s="1"/>
  <c r="P292" i="1"/>
  <c r="S292" i="1" s="1"/>
  <c r="P279" i="1"/>
  <c r="S279" i="1" s="1"/>
  <c r="P259" i="1"/>
  <c r="S259" i="1" s="1"/>
  <c r="P240" i="1"/>
  <c r="S240" i="1" s="1"/>
  <c r="P228" i="1"/>
  <c r="R228" i="1" s="1"/>
  <c r="P226" i="1"/>
  <c r="R226" i="1" s="1"/>
  <c r="P203" i="1"/>
  <c r="S203" i="1" s="1"/>
  <c r="P200" i="1"/>
  <c r="R200" i="1" s="1"/>
  <c r="P136" i="1"/>
  <c r="P126" i="1"/>
  <c r="P120" i="1"/>
  <c r="R120" i="1" s="1"/>
  <c r="P118" i="1"/>
  <c r="S118" i="1" s="1"/>
  <c r="P98" i="1"/>
  <c r="P91" i="1"/>
  <c r="R91" i="1" s="1"/>
  <c r="P86" i="1"/>
  <c r="R86" i="1" s="1"/>
  <c r="P58" i="1"/>
  <c r="R58" i="1" s="1"/>
  <c r="P30" i="1"/>
  <c r="P368" i="1"/>
  <c r="S368" i="1" s="1"/>
  <c r="P356" i="1"/>
  <c r="R356" i="1" s="1"/>
  <c r="P284" i="1"/>
  <c r="S284" i="1" s="1"/>
  <c r="P227" i="1"/>
  <c r="P185" i="1"/>
  <c r="S185" i="1" s="1"/>
  <c r="P168" i="1"/>
  <c r="R168" i="1" s="1"/>
  <c r="P152" i="1"/>
  <c r="R152" i="1" s="1"/>
  <c r="P94" i="1"/>
  <c r="R94" i="1" s="1"/>
  <c r="P82" i="1"/>
  <c r="S82" i="1" s="1"/>
  <c r="P72" i="1"/>
  <c r="R72" i="1" s="1"/>
  <c r="P69" i="1"/>
  <c r="S69" i="1" s="1"/>
  <c r="P52" i="1"/>
  <c r="P50" i="1"/>
  <c r="R50" i="1" s="1"/>
  <c r="P25" i="1"/>
  <c r="S25" i="1" s="1"/>
  <c r="P4996" i="1"/>
  <c r="P4992" i="1"/>
  <c r="R4992" i="1" s="1"/>
  <c r="P4984" i="1"/>
  <c r="P4972" i="1"/>
  <c r="P4964" i="1"/>
  <c r="S4964" i="1" s="1"/>
  <c r="P4960" i="1"/>
  <c r="R4960" i="1" s="1"/>
  <c r="P4948" i="1"/>
  <c r="P4944" i="1"/>
  <c r="P4936" i="1"/>
  <c r="R4936" i="1" s="1"/>
  <c r="P4924" i="1"/>
  <c r="R4924" i="1" s="1"/>
  <c r="P4920" i="1"/>
  <c r="S4920" i="1" s="1"/>
  <c r="P4912" i="1"/>
  <c r="R4912" i="1" s="1"/>
  <c r="P4900" i="1"/>
  <c r="R4900" i="1" s="1"/>
  <c r="P4892" i="1"/>
  <c r="S4892" i="1" s="1"/>
  <c r="P4888" i="1"/>
  <c r="P4876" i="1"/>
  <c r="R4876" i="1" s="1"/>
  <c r="P4872" i="1"/>
  <c r="P4860" i="1"/>
  <c r="P4852" i="1"/>
  <c r="P4844" i="1"/>
  <c r="P4836" i="1"/>
  <c r="R4836" i="1" s="1"/>
  <c r="P4832" i="1"/>
  <c r="R4832" i="1" s="1"/>
  <c r="P4824" i="1"/>
  <c r="P4816" i="1"/>
  <c r="S4816" i="1" s="1"/>
  <c r="P4808" i="1"/>
  <c r="P4800" i="1"/>
  <c r="S4800" i="1" s="1"/>
  <c r="P4788" i="1"/>
  <c r="P4780" i="1"/>
  <c r="P4776" i="1"/>
  <c r="S4776" i="1" s="1"/>
  <c r="P4768" i="1"/>
  <c r="R4768" i="1" s="1"/>
  <c r="P4760" i="1"/>
  <c r="P4756" i="1"/>
  <c r="R4756" i="1" s="1"/>
  <c r="P4752" i="1"/>
  <c r="S4752" i="1" s="1"/>
  <c r="P4748" i="1"/>
  <c r="S4748" i="1" s="1"/>
  <c r="P4744" i="1"/>
  <c r="P4740" i="1"/>
  <c r="S4740" i="1" s="1"/>
  <c r="P4736" i="1"/>
  <c r="R4736" i="1" s="1"/>
  <c r="P4732" i="1"/>
  <c r="P4728" i="1"/>
  <c r="P4724" i="1"/>
  <c r="R4724" i="1" s="1"/>
  <c r="P4720" i="1"/>
  <c r="S4720" i="1" s="1"/>
  <c r="P4716" i="1"/>
  <c r="P4712" i="1"/>
  <c r="S4712" i="1" s="1"/>
  <c r="P5004" i="1"/>
  <c r="S5004" i="1" s="1"/>
  <c r="P5000" i="1"/>
  <c r="P4988" i="1"/>
  <c r="S4988" i="1" s="1"/>
  <c r="P4980" i="1"/>
  <c r="P4976" i="1"/>
  <c r="P4968" i="1"/>
  <c r="S4968" i="1" s="1"/>
  <c r="P4956" i="1"/>
  <c r="P4952" i="1"/>
  <c r="R4952" i="1" s="1"/>
  <c r="P4940" i="1"/>
  <c r="P4932" i="1"/>
  <c r="P4928" i="1"/>
  <c r="P4916" i="1"/>
  <c r="P4908" i="1"/>
  <c r="P4904" i="1"/>
  <c r="S4904" i="1" s="1"/>
  <c r="P4896" i="1"/>
  <c r="S4896" i="1" s="1"/>
  <c r="P4884" i="1"/>
  <c r="P4880" i="1"/>
  <c r="P4868" i="1"/>
  <c r="S4868" i="1" s="1"/>
  <c r="P4864" i="1"/>
  <c r="P4856" i="1"/>
  <c r="P4848" i="1"/>
  <c r="P4840" i="1"/>
  <c r="S4840" i="1" s="1"/>
  <c r="P4828" i="1"/>
  <c r="R4828" i="1" s="1"/>
  <c r="P4820" i="1"/>
  <c r="P4812" i="1"/>
  <c r="R4812" i="1" s="1"/>
  <c r="P4804" i="1"/>
  <c r="S4804" i="1" s="1"/>
  <c r="P4796" i="1"/>
  <c r="R4796" i="1" s="1"/>
  <c r="P4792" i="1"/>
  <c r="R4792" i="1" s="1"/>
  <c r="P4784" i="1"/>
  <c r="P4772" i="1"/>
  <c r="P4764" i="1"/>
  <c r="S4764" i="1" s="1"/>
  <c r="P4696" i="1"/>
  <c r="S4696" i="1" s="1"/>
  <c r="P4664" i="1"/>
  <c r="R4664" i="1" s="1"/>
  <c r="P4632" i="1"/>
  <c r="S4632" i="1" s="1"/>
  <c r="P4600" i="1"/>
  <c r="P4568" i="1"/>
  <c r="P4536" i="1"/>
  <c r="P4504" i="1"/>
  <c r="P4472" i="1"/>
  <c r="P4440" i="1"/>
  <c r="S4440" i="1" s="1"/>
  <c r="P4408" i="1"/>
  <c r="S4408" i="1" s="1"/>
  <c r="P4376" i="1"/>
  <c r="P4344" i="1"/>
  <c r="S4344" i="1" s="1"/>
  <c r="P4312" i="1"/>
  <c r="R4312" i="1" s="1"/>
  <c r="P4280" i="1"/>
  <c r="R4280" i="1" s="1"/>
  <c r="P4248" i="1"/>
  <c r="P4216" i="1"/>
  <c r="P4184" i="1"/>
  <c r="P4152" i="1"/>
  <c r="P4120" i="1"/>
  <c r="P4088" i="1"/>
  <c r="P4062" i="1"/>
  <c r="S4062" i="1" s="1"/>
  <c r="P4044" i="1"/>
  <c r="P4043" i="1"/>
  <c r="P4042" i="1"/>
  <c r="P4039" i="1"/>
  <c r="P4037" i="1"/>
  <c r="P4035" i="1"/>
  <c r="P4034" i="1"/>
  <c r="R4034" i="1" s="1"/>
  <c r="P4997" i="1"/>
  <c r="P4990" i="1"/>
  <c r="P4982" i="1"/>
  <c r="R4982" i="1" s="1"/>
  <c r="P4973" i="1"/>
  <c r="P4966" i="1"/>
  <c r="P4957" i="1"/>
  <c r="R4957" i="1" s="1"/>
  <c r="P4950" i="1"/>
  <c r="P4942" i="1"/>
  <c r="R4942" i="1" s="1"/>
  <c r="P4934" i="1"/>
  <c r="P4925" i="1"/>
  <c r="R4925" i="1" s="1"/>
  <c r="P4917" i="1"/>
  <c r="S4917" i="1" s="1"/>
  <c r="P4910" i="1"/>
  <c r="P4901" i="1"/>
  <c r="P4894" i="1"/>
  <c r="P4885" i="1"/>
  <c r="R4885" i="1" s="1"/>
  <c r="P4877" i="1"/>
  <c r="R4877" i="1" s="1"/>
  <c r="P4870" i="1"/>
  <c r="P4861" i="1"/>
  <c r="R4861" i="1" s="1"/>
  <c r="P4853" i="1"/>
  <c r="S4853" i="1" s="1"/>
  <c r="P4846" i="1"/>
  <c r="S4846" i="1" s="1"/>
  <c r="P4837" i="1"/>
  <c r="P4830" i="1"/>
  <c r="P4822" i="1"/>
  <c r="S4822" i="1" s="1"/>
  <c r="P4813" i="1"/>
  <c r="S4813" i="1" s="1"/>
  <c r="P4806" i="1"/>
  <c r="P4797" i="1"/>
  <c r="R4797" i="1" s="1"/>
  <c r="P4790" i="1"/>
  <c r="R4790" i="1" s="1"/>
  <c r="P4781" i="1"/>
  <c r="P4773" i="1"/>
  <c r="P4766" i="1"/>
  <c r="S4766" i="1" s="1"/>
  <c r="P4757" i="1"/>
  <c r="R4757" i="1" s="1"/>
  <c r="P4749" i="1"/>
  <c r="R4749" i="1" s="1"/>
  <c r="P4742" i="1"/>
  <c r="P4734" i="1"/>
  <c r="S4734" i="1" s="1"/>
  <c r="P4726" i="1"/>
  <c r="R4726" i="1" s="1"/>
  <c r="P4718" i="1"/>
  <c r="P4707" i="1"/>
  <c r="R4707" i="1" s="1"/>
  <c r="P4687" i="1"/>
  <c r="S4687" i="1" s="1"/>
  <c r="P4683" i="1"/>
  <c r="S4683" i="1" s="1"/>
  <c r="P4674" i="1"/>
  <c r="P4655" i="1"/>
  <c r="P4651" i="1"/>
  <c r="P4645" i="1"/>
  <c r="P4642" i="1"/>
  <c r="P4623" i="1"/>
  <c r="P4618" i="1"/>
  <c r="R4618" i="1" s="1"/>
  <c r="P4615" i="1"/>
  <c r="R4615" i="1" s="1"/>
  <c r="P4613" i="1"/>
  <c r="R4613" i="1" s="1"/>
  <c r="P4611" i="1"/>
  <c r="P4587" i="1"/>
  <c r="P4583" i="1"/>
  <c r="S4583" i="1" s="1"/>
  <c r="P4581" i="1"/>
  <c r="R4581" i="1" s="1"/>
  <c r="P4578" i="1"/>
  <c r="P4555" i="1"/>
  <c r="S4555" i="1" s="1"/>
  <c r="P4547" i="1"/>
  <c r="P4527" i="1"/>
  <c r="P4522" i="1"/>
  <c r="P4519" i="1"/>
  <c r="S4519" i="1" s="1"/>
  <c r="P4517" i="1"/>
  <c r="R4517" i="1" s="1"/>
  <c r="P4515" i="1"/>
  <c r="S4515" i="1" s="1"/>
  <c r="P4495" i="1"/>
  <c r="P4490" i="1"/>
  <c r="R4490" i="1" s="1"/>
  <c r="P4487" i="1"/>
  <c r="P4485" i="1"/>
  <c r="R4485" i="1" s="1"/>
  <c r="P4482" i="1"/>
  <c r="P4459" i="1"/>
  <c r="P4453" i="1"/>
  <c r="P4451" i="1"/>
  <c r="S4451" i="1" s="1"/>
  <c r="P4431" i="1"/>
  <c r="P4426" i="1"/>
  <c r="R4426" i="1" s="1"/>
  <c r="P4423" i="1"/>
  <c r="P4421" i="1"/>
  <c r="S4421" i="1" s="1"/>
  <c r="P4418" i="1"/>
  <c r="P4395" i="1"/>
  <c r="P4389" i="1"/>
  <c r="P4386" i="1"/>
  <c r="R4386" i="1" s="1"/>
  <c r="P4367" i="1"/>
  <c r="P4363" i="1"/>
  <c r="S4363" i="1" s="1"/>
  <c r="P4359" i="1"/>
  <c r="S4359" i="1" s="1"/>
  <c r="P4357" i="1"/>
  <c r="S4357" i="1" s="1"/>
  <c r="P4354" i="1"/>
  <c r="P4331" i="1"/>
  <c r="P4325" i="1"/>
  <c r="P4323" i="1"/>
  <c r="S4323" i="1" s="1"/>
  <c r="P4303" i="1"/>
  <c r="P4299" i="1"/>
  <c r="S4299" i="1" s="1"/>
  <c r="P4298" i="1"/>
  <c r="R4298" i="1" s="1"/>
  <c r="P4295" i="1"/>
  <c r="R4295" i="1" s="1"/>
  <c r="P4293" i="1"/>
  <c r="P4291" i="1"/>
  <c r="P4271" i="1"/>
  <c r="R4271" i="1" s="1"/>
  <c r="P4266" i="1"/>
  <c r="P4263" i="1"/>
  <c r="P4259" i="1"/>
  <c r="S4259" i="1" s="1"/>
  <c r="P4239" i="1"/>
  <c r="R4239" i="1" s="1"/>
  <c r="P4234" i="1"/>
  <c r="R4234" i="1" s="1"/>
  <c r="P4226" i="1"/>
  <c r="P4207" i="1"/>
  <c r="S4207" i="1" s="1"/>
  <c r="P4202" i="1"/>
  <c r="R4202" i="1" s="1"/>
  <c r="P4199" i="1"/>
  <c r="S4199" i="1" s="1"/>
  <c r="P4197" i="1"/>
  <c r="R4197" i="1" s="1"/>
  <c r="P4194" i="1"/>
  <c r="P4170" i="1"/>
  <c r="P4167" i="1"/>
  <c r="R4167" i="1" s="1"/>
  <c r="P4165" i="1"/>
  <c r="P4163" i="1"/>
  <c r="P4138" i="1"/>
  <c r="S4138" i="1" s="1"/>
  <c r="P4135" i="1"/>
  <c r="S4135" i="1" s="1"/>
  <c r="P4133" i="1"/>
  <c r="R4133" i="1" s="1"/>
  <c r="P4131" i="1"/>
  <c r="S4131" i="1" s="1"/>
  <c r="P4111" i="1"/>
  <c r="P4106" i="1"/>
  <c r="P4103" i="1"/>
  <c r="P4101" i="1"/>
  <c r="S4101" i="1" s="1"/>
  <c r="P4099" i="1"/>
  <c r="P4079" i="1"/>
  <c r="S4079" i="1" s="1"/>
  <c r="P4075" i="1"/>
  <c r="P4069" i="1"/>
  <c r="R4069" i="1" s="1"/>
  <c r="P4066" i="1"/>
  <c r="P4058" i="1"/>
  <c r="S4058" i="1" s="1"/>
  <c r="P4055" i="1"/>
  <c r="P4031" i="1"/>
  <c r="S4031" i="1" s="1"/>
  <c r="P4010" i="1"/>
  <c r="R4010" i="1" s="1"/>
  <c r="P4007" i="1"/>
  <c r="P3986" i="1"/>
  <c r="P3983" i="1"/>
  <c r="S3983" i="1" s="1"/>
  <c r="P3946" i="1"/>
  <c r="R3946" i="1" s="1"/>
  <c r="P3943" i="1"/>
  <c r="R3943" i="1" s="1"/>
  <c r="P3922" i="1"/>
  <c r="P3919" i="1"/>
  <c r="S3919" i="1" s="1"/>
  <c r="P3882" i="1"/>
  <c r="P3879" i="1"/>
  <c r="S3879" i="1" s="1"/>
  <c r="P3859" i="1"/>
  <c r="P3855" i="1"/>
  <c r="S3855" i="1" s="1"/>
  <c r="P4998" i="1"/>
  <c r="P4989" i="1"/>
  <c r="R4989" i="1" s="1"/>
  <c r="P4981" i="1"/>
  <c r="P4974" i="1"/>
  <c r="R4974" i="1" s="1"/>
  <c r="P4965" i="1"/>
  <c r="S4965" i="1" s="1"/>
  <c r="P4958" i="1"/>
  <c r="P4949" i="1"/>
  <c r="R4949" i="1" s="1"/>
  <c r="P4941" i="1"/>
  <c r="P4933" i="1"/>
  <c r="P4926" i="1"/>
  <c r="S4926" i="1" s="1"/>
  <c r="P4918" i="1"/>
  <c r="P4909" i="1"/>
  <c r="P4902" i="1"/>
  <c r="P4893" i="1"/>
  <c r="R4893" i="1" s="1"/>
  <c r="P4886" i="1"/>
  <c r="S4886" i="1" s="1"/>
  <c r="P4878" i="1"/>
  <c r="P4869" i="1"/>
  <c r="P4862" i="1"/>
  <c r="P4854" i="1"/>
  <c r="P4845" i="1"/>
  <c r="P4838" i="1"/>
  <c r="R4838" i="1" s="1"/>
  <c r="P4829" i="1"/>
  <c r="R4829" i="1" s="1"/>
  <c r="P4821" i="1"/>
  <c r="P4814" i="1"/>
  <c r="R4814" i="1" s="1"/>
  <c r="P4805" i="1"/>
  <c r="R4805" i="1" s="1"/>
  <c r="P4798" i="1"/>
  <c r="S4798" i="1" s="1"/>
  <c r="P4789" i="1"/>
  <c r="P4782" i="1"/>
  <c r="P4774" i="1"/>
  <c r="P4765" i="1"/>
  <c r="R4765" i="1" s="1"/>
  <c r="P4758" i="1"/>
  <c r="P4750" i="1"/>
  <c r="P4741" i="1"/>
  <c r="P4733" i="1"/>
  <c r="R4733" i="1" s="1"/>
  <c r="P4725" i="1"/>
  <c r="P4717" i="1"/>
  <c r="R4717" i="1" s="1"/>
  <c r="P4709" i="1"/>
  <c r="R4709" i="1" s="1"/>
  <c r="P4706" i="1"/>
  <c r="P4682" i="1"/>
  <c r="P4679" i="1"/>
  <c r="P4677" i="1"/>
  <c r="R4677" i="1" s="1"/>
  <c r="P4675" i="1"/>
  <c r="S4675" i="1" s="1"/>
  <c r="P4650" i="1"/>
  <c r="P4647" i="1"/>
  <c r="S4647" i="1" s="1"/>
  <c r="P4643" i="1"/>
  <c r="S4643" i="1" s="1"/>
  <c r="P4619" i="1"/>
  <c r="S4619" i="1" s="1"/>
  <c r="P4610" i="1"/>
  <c r="P4591" i="1"/>
  <c r="P4586" i="1"/>
  <c r="P4579" i="1"/>
  <c r="S4579" i="1" s="1"/>
  <c r="P4559" i="1"/>
  <c r="S4559" i="1" s="1"/>
  <c r="P4554" i="1"/>
  <c r="P4551" i="1"/>
  <c r="S4551" i="1" s="1"/>
  <c r="P4549" i="1"/>
  <c r="S4549" i="1" s="1"/>
  <c r="P4546" i="1"/>
  <c r="R4546" i="1" s="1"/>
  <c r="P4523" i="1"/>
  <c r="P4514" i="1"/>
  <c r="P4491" i="1"/>
  <c r="S4491" i="1" s="1"/>
  <c r="P4483" i="1"/>
  <c r="S4483" i="1" s="1"/>
  <c r="P4463" i="1"/>
  <c r="R4463" i="1" s="1"/>
  <c r="P4458" i="1"/>
  <c r="P4455" i="1"/>
  <c r="S4455" i="1" s="1"/>
  <c r="P4450" i="1"/>
  <c r="P4427" i="1"/>
  <c r="S4427" i="1" s="1"/>
  <c r="P4419" i="1"/>
  <c r="P4399" i="1"/>
  <c r="S4399" i="1" s="1"/>
  <c r="P4394" i="1"/>
  <c r="P4391" i="1"/>
  <c r="P4387" i="1"/>
  <c r="P4362" i="1"/>
  <c r="P4355" i="1"/>
  <c r="S4355" i="1" s="1"/>
  <c r="P4335" i="1"/>
  <c r="P4330" i="1"/>
  <c r="P4327" i="1"/>
  <c r="P4322" i="1"/>
  <c r="R4322" i="1" s="1"/>
  <c r="P4290" i="1"/>
  <c r="P4267" i="1"/>
  <c r="P4261" i="1"/>
  <c r="R4261" i="1" s="1"/>
  <c r="P4258" i="1"/>
  <c r="P4235" i="1"/>
  <c r="P4231" i="1"/>
  <c r="P4229" i="1"/>
  <c r="R4229" i="1" s="1"/>
  <c r="P4227" i="1"/>
  <c r="R4227" i="1" s="1"/>
  <c r="P4203" i="1"/>
  <c r="S4203" i="1" s="1"/>
  <c r="P4195" i="1"/>
  <c r="P4175" i="1"/>
  <c r="S4175" i="1" s="1"/>
  <c r="P4171" i="1"/>
  <c r="R4171" i="1" s="1"/>
  <c r="P4162" i="1"/>
  <c r="P4143" i="1"/>
  <c r="P4139" i="1"/>
  <c r="S4139" i="1" s="1"/>
  <c r="P4130" i="1"/>
  <c r="P4107" i="1"/>
  <c r="P4098" i="1"/>
  <c r="P4074" i="1"/>
  <c r="R4074" i="1" s="1"/>
  <c r="P4071" i="1"/>
  <c r="R4071" i="1" s="1"/>
  <c r="P4067" i="1"/>
  <c r="P4059" i="1"/>
  <c r="S4059" i="1" s="1"/>
  <c r="P4047" i="1"/>
  <c r="S4047" i="1" s="1"/>
  <c r="P4011" i="1"/>
  <c r="P3989" i="1"/>
  <c r="P3987" i="1"/>
  <c r="P3947" i="1"/>
  <c r="P3925" i="1"/>
  <c r="P3923" i="1"/>
  <c r="P3883" i="1"/>
  <c r="P3861" i="1"/>
  <c r="S3861" i="1" s="1"/>
  <c r="P3858" i="1"/>
  <c r="R3858" i="1" s="1"/>
  <c r="P4680" i="1"/>
  <c r="P4648" i="1"/>
  <c r="P4616" i="1"/>
  <c r="S4616" i="1" s="1"/>
  <c r="P4584" i="1"/>
  <c r="S4584" i="1" s="1"/>
  <c r="P4552" i="1"/>
  <c r="R4552" i="1" s="1"/>
  <c r="P4520" i="1"/>
  <c r="P4488" i="1"/>
  <c r="S4488" i="1" s="1"/>
  <c r="P4456" i="1"/>
  <c r="R4456" i="1" s="1"/>
  <c r="P4424" i="1"/>
  <c r="P4392" i="1"/>
  <c r="P4360" i="1"/>
  <c r="S4360" i="1" s="1"/>
  <c r="P4328" i="1"/>
  <c r="S4328" i="1" s="1"/>
  <c r="P4296" i="1"/>
  <c r="P4264" i="1"/>
  <c r="P4232" i="1"/>
  <c r="S4232" i="1" s="1"/>
  <c r="P4200" i="1"/>
  <c r="R4200" i="1" s="1"/>
  <c r="P4168" i="1"/>
  <c r="P4136" i="1"/>
  <c r="R4136" i="1" s="1"/>
  <c r="P4104" i="1"/>
  <c r="S4104" i="1" s="1"/>
  <c r="P4072" i="1"/>
  <c r="P4063" i="1"/>
  <c r="P4056" i="1"/>
  <c r="P3995" i="1"/>
  <c r="P3994" i="1"/>
  <c r="S3994" i="1" s="1"/>
  <c r="P3991" i="1"/>
  <c r="R3991" i="1" s="1"/>
  <c r="P3973" i="1"/>
  <c r="P3971" i="1"/>
  <c r="P3970" i="1"/>
  <c r="P3967" i="1"/>
  <c r="P3931" i="1"/>
  <c r="P3930" i="1"/>
  <c r="R3930" i="1" s="1"/>
  <c r="P3927" i="1"/>
  <c r="R3927" i="1" s="1"/>
  <c r="P3909" i="1"/>
  <c r="P3907" i="1"/>
  <c r="S3907" i="1" s="1"/>
  <c r="P3906" i="1"/>
  <c r="R3906" i="1" s="1"/>
  <c r="P3903" i="1"/>
  <c r="R3903" i="1" s="1"/>
  <c r="P3867" i="1"/>
  <c r="P3866" i="1"/>
  <c r="P3863" i="1"/>
  <c r="P3992" i="1"/>
  <c r="P3960" i="1"/>
  <c r="P3928" i="1"/>
  <c r="P3896" i="1"/>
  <c r="S3896" i="1" s="1"/>
  <c r="P3864" i="1"/>
  <c r="S3864" i="1" s="1"/>
  <c r="P2946" i="1"/>
  <c r="R2946" i="1" s="1"/>
  <c r="P2850" i="1"/>
  <c r="S2850" i="1" s="1"/>
  <c r="P3463" i="1"/>
  <c r="P3462" i="1"/>
  <c r="P3455" i="1"/>
  <c r="S3455" i="1" s="1"/>
  <c r="P3454" i="1"/>
  <c r="R3454" i="1" s="1"/>
  <c r="P3447" i="1"/>
  <c r="S3447" i="1" s="1"/>
  <c r="P3446" i="1"/>
  <c r="P3439" i="1"/>
  <c r="S3439" i="1" s="1"/>
  <c r="P3438" i="1"/>
  <c r="R3438" i="1" s="1"/>
  <c r="P3431" i="1"/>
  <c r="P3430" i="1"/>
  <c r="P3423" i="1"/>
  <c r="S3423" i="1" s="1"/>
  <c r="P3422" i="1"/>
  <c r="R3422" i="1" s="1"/>
  <c r="P3415" i="1"/>
  <c r="S3415" i="1" s="1"/>
  <c r="P3414" i="1"/>
  <c r="P3407" i="1"/>
  <c r="S3407" i="1" s="1"/>
  <c r="P3406" i="1"/>
  <c r="R3406" i="1" s="1"/>
  <c r="P3399" i="1"/>
  <c r="P3398" i="1"/>
  <c r="P3391" i="1"/>
  <c r="S3391" i="1" s="1"/>
  <c r="P3390" i="1"/>
  <c r="R3390" i="1" s="1"/>
  <c r="P3383" i="1"/>
  <c r="S3383" i="1" s="1"/>
  <c r="P3382" i="1"/>
  <c r="P3375" i="1"/>
  <c r="S3375" i="1" s="1"/>
  <c r="P3374" i="1"/>
  <c r="R3374" i="1" s="1"/>
  <c r="P3367" i="1"/>
  <c r="P3366" i="1"/>
  <c r="P3359" i="1"/>
  <c r="S3359" i="1" s="1"/>
  <c r="P3358" i="1"/>
  <c r="R3358" i="1" s="1"/>
  <c r="P3351" i="1"/>
  <c r="S3351" i="1" s="1"/>
  <c r="P3350" i="1"/>
  <c r="P3343" i="1"/>
  <c r="S3343" i="1" s="1"/>
  <c r="P3342" i="1"/>
  <c r="R3342" i="1" s="1"/>
  <c r="P3335" i="1"/>
  <c r="P3334" i="1"/>
  <c r="P3327" i="1"/>
  <c r="S3327" i="1" s="1"/>
  <c r="P3326" i="1"/>
  <c r="R3326" i="1" s="1"/>
  <c r="P3319" i="1"/>
  <c r="S3319" i="1" s="1"/>
  <c r="P3318" i="1"/>
  <c r="R3318" i="1" s="1"/>
  <c r="P3311" i="1"/>
  <c r="S3311" i="1" s="1"/>
  <c r="P3310" i="1"/>
  <c r="R3310" i="1" s="1"/>
  <c r="P3303" i="1"/>
  <c r="P3302" i="1"/>
  <c r="P3295" i="1"/>
  <c r="S3295" i="1" s="1"/>
  <c r="P3294" i="1"/>
  <c r="R3294" i="1" s="1"/>
  <c r="P3287" i="1"/>
  <c r="S3287" i="1" s="1"/>
  <c r="P3286" i="1"/>
  <c r="P3279" i="1"/>
  <c r="S3279" i="1" s="1"/>
  <c r="P3278" i="1"/>
  <c r="R3278" i="1" s="1"/>
  <c r="P3271" i="1"/>
  <c r="P3270" i="1"/>
  <c r="P3263" i="1"/>
  <c r="S3263" i="1" s="1"/>
  <c r="P3262" i="1"/>
  <c r="R3262" i="1" s="1"/>
  <c r="P3255" i="1"/>
  <c r="S3255" i="1" s="1"/>
  <c r="P3254" i="1"/>
  <c r="P3247" i="1"/>
  <c r="S3247" i="1" s="1"/>
  <c r="P3246" i="1"/>
  <c r="R3246" i="1" s="1"/>
  <c r="P3239" i="1"/>
  <c r="P3238" i="1"/>
  <c r="P3231" i="1"/>
  <c r="S3231" i="1" s="1"/>
  <c r="P3230" i="1"/>
  <c r="R3230" i="1" s="1"/>
  <c r="P3223" i="1"/>
  <c r="S3223" i="1" s="1"/>
  <c r="P3222" i="1"/>
  <c r="P3215" i="1"/>
  <c r="S3215" i="1" s="1"/>
  <c r="P3214" i="1"/>
  <c r="R3214" i="1" s="1"/>
  <c r="P3207" i="1"/>
  <c r="P3206" i="1"/>
  <c r="P3199" i="1"/>
  <c r="S3199" i="1" s="1"/>
  <c r="P3198" i="1"/>
  <c r="R3198" i="1" s="1"/>
  <c r="P3191" i="1"/>
  <c r="S3191" i="1" s="1"/>
  <c r="P3190" i="1"/>
  <c r="P3183" i="1"/>
  <c r="S3183" i="1" s="1"/>
  <c r="P3182" i="1"/>
  <c r="R3182" i="1" s="1"/>
  <c r="P3175" i="1"/>
  <c r="P3174" i="1"/>
  <c r="P3167" i="1"/>
  <c r="S3167" i="1" s="1"/>
  <c r="P3166" i="1"/>
  <c r="R3166" i="1" s="1"/>
  <c r="P3159" i="1"/>
  <c r="S3159" i="1" s="1"/>
  <c r="P3158" i="1"/>
  <c r="P3151" i="1"/>
  <c r="S3151" i="1" s="1"/>
  <c r="P3150" i="1"/>
  <c r="R3150" i="1" s="1"/>
  <c r="P3143" i="1"/>
  <c r="P3142" i="1"/>
  <c r="P3135" i="1"/>
  <c r="S3135" i="1" s="1"/>
  <c r="P3134" i="1"/>
  <c r="R3134" i="1" s="1"/>
  <c r="P3127" i="1"/>
  <c r="S3127" i="1" s="1"/>
  <c r="P3126" i="1"/>
  <c r="P3119" i="1"/>
  <c r="S3119" i="1" s="1"/>
  <c r="P3118" i="1"/>
  <c r="R3118" i="1" s="1"/>
  <c r="P3111" i="1"/>
  <c r="P3110" i="1"/>
  <c r="P3103" i="1"/>
  <c r="S3103" i="1" s="1"/>
  <c r="P3102" i="1"/>
  <c r="R3102" i="1" s="1"/>
  <c r="P3095" i="1"/>
  <c r="S3095" i="1" s="1"/>
  <c r="P3094" i="1"/>
  <c r="P3087" i="1"/>
  <c r="S3087" i="1" s="1"/>
  <c r="P3086" i="1"/>
  <c r="R3086" i="1" s="1"/>
  <c r="P3079" i="1"/>
  <c r="P3078" i="1"/>
  <c r="P3071" i="1"/>
  <c r="S3071" i="1" s="1"/>
  <c r="P3070" i="1"/>
  <c r="R3070" i="1" s="1"/>
  <c r="P3063" i="1"/>
  <c r="S3063" i="1" s="1"/>
  <c r="P3062" i="1"/>
  <c r="P3055" i="1"/>
  <c r="S3055" i="1" s="1"/>
  <c r="P3054" i="1"/>
  <c r="R3054" i="1" s="1"/>
  <c r="P3047" i="1"/>
  <c r="P3046" i="1"/>
  <c r="R3046" i="1" s="1"/>
  <c r="P3039" i="1"/>
  <c r="S3039" i="1" s="1"/>
  <c r="P3038" i="1"/>
  <c r="R3038" i="1" s="1"/>
  <c r="P3031" i="1"/>
  <c r="S3031" i="1" s="1"/>
  <c r="P3030" i="1"/>
  <c r="P3023" i="1"/>
  <c r="S3023" i="1" s="1"/>
  <c r="P3022" i="1"/>
  <c r="R3022" i="1" s="1"/>
  <c r="P3015" i="1"/>
  <c r="P3014" i="1"/>
  <c r="P3007" i="1"/>
  <c r="S3007" i="1" s="1"/>
  <c r="P3006" i="1"/>
  <c r="R3006" i="1" s="1"/>
  <c r="P2999" i="1"/>
  <c r="S2999" i="1" s="1"/>
  <c r="P2998" i="1"/>
  <c r="P2991" i="1"/>
  <c r="S2991" i="1" s="1"/>
  <c r="P2990" i="1"/>
  <c r="R2990" i="1" s="1"/>
  <c r="P2983" i="1"/>
  <c r="P2982" i="1"/>
  <c r="P2975" i="1"/>
  <c r="S2975" i="1" s="1"/>
  <c r="P2974" i="1"/>
  <c r="R2974" i="1" s="1"/>
  <c r="P2967" i="1"/>
  <c r="S2967" i="1" s="1"/>
  <c r="P2966" i="1"/>
  <c r="P2959" i="1"/>
  <c r="S2959" i="1" s="1"/>
  <c r="P2958" i="1"/>
  <c r="R2958" i="1" s="1"/>
  <c r="P2943" i="1"/>
  <c r="P2942" i="1"/>
  <c r="P2939" i="1"/>
  <c r="P2938" i="1"/>
  <c r="R2938" i="1" s="1"/>
  <c r="P2935" i="1"/>
  <c r="R2935" i="1" s="1"/>
  <c r="P2934" i="1"/>
  <c r="P2931" i="1"/>
  <c r="S2931" i="1" s="1"/>
  <c r="P2930" i="1"/>
  <c r="S2930" i="1" s="1"/>
  <c r="P2927" i="1"/>
  <c r="P2926" i="1"/>
  <c r="P2923" i="1"/>
  <c r="P2922" i="1"/>
  <c r="P2919" i="1"/>
  <c r="R2919" i="1" s="1"/>
  <c r="P2918" i="1"/>
  <c r="P2915" i="1"/>
  <c r="P2914" i="1"/>
  <c r="S2914" i="1" s="1"/>
  <c r="P2911" i="1"/>
  <c r="P2910" i="1"/>
  <c r="P2907" i="1"/>
  <c r="P2906" i="1"/>
  <c r="P2903" i="1"/>
  <c r="R2903" i="1" s="1"/>
  <c r="P2902" i="1"/>
  <c r="P2899" i="1"/>
  <c r="S2899" i="1" s="1"/>
  <c r="P2898" i="1"/>
  <c r="S2898" i="1" s="1"/>
  <c r="P2895" i="1"/>
  <c r="P2894" i="1"/>
  <c r="P2891" i="1"/>
  <c r="P2890" i="1"/>
  <c r="R2890" i="1" s="1"/>
  <c r="P2887" i="1"/>
  <c r="R2887" i="1" s="1"/>
  <c r="P2886" i="1"/>
  <c r="P2883" i="1"/>
  <c r="S2883" i="1" s="1"/>
  <c r="P2882" i="1"/>
  <c r="S2882" i="1" s="1"/>
  <c r="P2879" i="1"/>
  <c r="P2878" i="1"/>
  <c r="P2875" i="1"/>
  <c r="P2874" i="1"/>
  <c r="R2874" i="1" s="1"/>
  <c r="P2871" i="1"/>
  <c r="R2871" i="1" s="1"/>
  <c r="P2870" i="1"/>
  <c r="P2832" i="1"/>
  <c r="R2832" i="1" s="1"/>
  <c r="P2830" i="1"/>
  <c r="S2830" i="1" s="1"/>
  <c r="P2829" i="1"/>
  <c r="S2829" i="1" s="1"/>
  <c r="P4040" i="1"/>
  <c r="S4040" i="1" s="1"/>
  <c r="P4008" i="1"/>
  <c r="S4008" i="1" s="1"/>
  <c r="P3976" i="1"/>
  <c r="S3976" i="1" s="1"/>
  <c r="P3944" i="1"/>
  <c r="P3912" i="1"/>
  <c r="S3912" i="1" s="1"/>
  <c r="P3880" i="1"/>
  <c r="S3880" i="1" s="1"/>
  <c r="P3848" i="1"/>
  <c r="S3848" i="1" s="1"/>
  <c r="P2864" i="1"/>
  <c r="R2864" i="1" s="1"/>
  <c r="P2862" i="1"/>
  <c r="S2862" i="1" s="1"/>
  <c r="P2652" i="1"/>
  <c r="R2652" i="1" s="1"/>
  <c r="P2643" i="1"/>
  <c r="R2643" i="1" s="1"/>
  <c r="P2635" i="1"/>
  <c r="P2595" i="1"/>
  <c r="P2524" i="1"/>
  <c r="P2515" i="1"/>
  <c r="R2515" i="1" s="1"/>
  <c r="P2507" i="1"/>
  <c r="P2467" i="1"/>
  <c r="R2467" i="1" s="1"/>
  <c r="P2378" i="1"/>
  <c r="S2378" i="1" s="1"/>
  <c r="P2284" i="1"/>
  <c r="R2284" i="1" s="1"/>
  <c r="P2276" i="1"/>
  <c r="R2276" i="1" s="1"/>
  <c r="P896" i="1"/>
  <c r="P2861" i="1"/>
  <c r="P2858" i="1"/>
  <c r="P2816" i="1"/>
  <c r="R2816" i="1" s="1"/>
  <c r="P2814" i="1"/>
  <c r="S2814" i="1" s="1"/>
  <c r="P2790" i="1"/>
  <c r="R2790" i="1" s="1"/>
  <c r="P2789" i="1"/>
  <c r="R2789" i="1" s="1"/>
  <c r="P2786" i="1"/>
  <c r="S2786" i="1" s="1"/>
  <c r="P2778" i="1"/>
  <c r="S2778" i="1" s="1"/>
  <c r="P2773" i="1"/>
  <c r="S2773" i="1" s="1"/>
  <c r="P2770" i="1"/>
  <c r="P2753" i="1"/>
  <c r="R2753" i="1" s="1"/>
  <c r="P2751" i="1"/>
  <c r="P2736" i="1"/>
  <c r="R2736" i="1" s="1"/>
  <c r="P2734" i="1"/>
  <c r="P2733" i="1"/>
  <c r="R2733" i="1" s="1"/>
  <c r="P2730" i="1"/>
  <c r="S2730" i="1" s="1"/>
  <c r="P2680" i="1"/>
  <c r="P2678" i="1"/>
  <c r="P2666" i="1"/>
  <c r="R2666" i="1" s="1"/>
  <c r="P2658" i="1"/>
  <c r="R2658" i="1" s="1"/>
  <c r="P2655" i="1"/>
  <c r="P2626" i="1"/>
  <c r="P2622" i="1"/>
  <c r="P2619" i="1"/>
  <c r="S2619" i="1" s="1"/>
  <c r="P2571" i="1"/>
  <c r="R2571" i="1" s="1"/>
  <c r="P2562" i="1"/>
  <c r="P2558" i="1"/>
  <c r="P2555" i="1"/>
  <c r="P2531" i="1"/>
  <c r="P2498" i="1"/>
  <c r="R2498" i="1" s="1"/>
  <c r="P2494" i="1"/>
  <c r="S2494" i="1" s="1"/>
  <c r="P2491" i="1"/>
  <c r="P2428" i="1"/>
  <c r="R2428" i="1" s="1"/>
  <c r="P2402" i="1"/>
  <c r="S2402" i="1" s="1"/>
  <c r="P2338" i="1"/>
  <c r="S2338" i="1" s="1"/>
  <c r="P2314" i="1"/>
  <c r="P2313" i="1"/>
  <c r="R2313" i="1" s="1"/>
  <c r="P2304" i="1"/>
  <c r="P2290" i="1"/>
  <c r="P2251" i="1"/>
  <c r="P2231" i="1"/>
  <c r="P2180" i="1"/>
  <c r="P2147" i="1"/>
  <c r="R2147" i="1" s="1"/>
  <c r="P2106" i="1"/>
  <c r="R2106" i="1" s="1"/>
  <c r="P2100" i="1"/>
  <c r="P2088" i="1"/>
  <c r="S2088" i="1" s="1"/>
  <c r="P2053" i="1"/>
  <c r="S2053" i="1" s="1"/>
  <c r="P2019" i="1"/>
  <c r="S2019" i="1" s="1"/>
  <c r="P1955" i="1"/>
  <c r="R1955" i="1" s="1"/>
  <c r="P1891" i="1"/>
  <c r="R1891" i="1" s="1"/>
  <c r="P1827" i="1"/>
  <c r="R1827" i="1" s="1"/>
  <c r="P1763" i="1"/>
  <c r="S1763" i="1" s="1"/>
  <c r="P1403" i="1"/>
  <c r="P1232" i="1"/>
  <c r="R1232" i="1" s="1"/>
  <c r="P992" i="1"/>
  <c r="R992" i="1" s="1"/>
  <c r="P2826" i="1"/>
  <c r="P2758" i="1"/>
  <c r="S2758" i="1" s="1"/>
  <c r="P2757" i="1"/>
  <c r="R2757" i="1" s="1"/>
  <c r="P2746" i="1"/>
  <c r="S2746" i="1" s="1"/>
  <c r="P2741" i="1"/>
  <c r="P2738" i="1"/>
  <c r="S2738" i="1" s="1"/>
  <c r="P2721" i="1"/>
  <c r="R2721" i="1" s="1"/>
  <c r="P2704" i="1"/>
  <c r="P2702" i="1"/>
  <c r="P2701" i="1"/>
  <c r="S2701" i="1" s="1"/>
  <c r="P2698" i="1"/>
  <c r="P2646" i="1"/>
  <c r="S2646" i="1" s="1"/>
  <c r="P2620" i="1"/>
  <c r="P2580" i="1"/>
  <c r="R2580" i="1" s="1"/>
  <c r="P2577" i="1"/>
  <c r="P2556" i="1"/>
  <c r="R2556" i="1" s="1"/>
  <c r="P2538" i="1"/>
  <c r="S2538" i="1" s="1"/>
  <c r="P2537" i="1"/>
  <c r="R2537" i="1" s="1"/>
  <c r="P2518" i="1"/>
  <c r="P2492" i="1"/>
  <c r="R2492" i="1" s="1"/>
  <c r="P2452" i="1"/>
  <c r="P2449" i="1"/>
  <c r="R2449" i="1" s="1"/>
  <c r="P2410" i="1"/>
  <c r="S2410" i="1" s="1"/>
  <c r="P2409" i="1"/>
  <c r="P2271" i="1"/>
  <c r="R2271" i="1" s="1"/>
  <c r="P2198" i="1"/>
  <c r="S2198" i="1" s="1"/>
  <c r="P2161" i="1"/>
  <c r="P2158" i="1"/>
  <c r="P2123" i="1"/>
  <c r="R2123" i="1" s="1"/>
  <c r="P2116" i="1"/>
  <c r="P2111" i="1"/>
  <c r="R2111" i="1" s="1"/>
  <c r="P2109" i="1"/>
  <c r="P2086" i="1"/>
  <c r="R2086" i="1" s="1"/>
  <c r="P2003" i="1"/>
  <c r="R2003" i="1" s="1"/>
  <c r="P1939" i="1"/>
  <c r="S1939" i="1" s="1"/>
  <c r="P1875" i="1"/>
  <c r="P1811" i="1"/>
  <c r="S1811" i="1" s="1"/>
  <c r="P1363" i="1"/>
  <c r="P1332" i="1"/>
  <c r="P1152" i="1"/>
  <c r="S1152" i="1" s="1"/>
  <c r="P2835" i="1"/>
  <c r="S2835" i="1" s="1"/>
  <c r="P2771" i="1"/>
  <c r="S2771" i="1" s="1"/>
  <c r="P2707" i="1"/>
  <c r="P2673" i="1"/>
  <c r="R2673" i="1" s="1"/>
  <c r="P2654" i="1"/>
  <c r="P2614" i="1"/>
  <c r="R2614" i="1" s="1"/>
  <c r="P2582" i="1"/>
  <c r="P2559" i="1"/>
  <c r="S2559" i="1" s="1"/>
  <c r="P2550" i="1"/>
  <c r="R2550" i="1" s="1"/>
  <c r="P2541" i="1"/>
  <c r="S2541" i="1" s="1"/>
  <c r="P2526" i="1"/>
  <c r="P2486" i="1"/>
  <c r="S2486" i="1" s="1"/>
  <c r="P2435" i="1"/>
  <c r="P2434" i="1"/>
  <c r="S2434" i="1" s="1"/>
  <c r="P2430" i="1"/>
  <c r="S2430" i="1" s="1"/>
  <c r="P2427" i="1"/>
  <c r="R2427" i="1" s="1"/>
  <c r="P2407" i="1"/>
  <c r="S2407" i="1" s="1"/>
  <c r="P2403" i="1"/>
  <c r="P2381" i="1"/>
  <c r="P2311" i="1"/>
  <c r="R2311" i="1" s="1"/>
  <c r="P2305" i="1"/>
  <c r="R2305" i="1" s="1"/>
  <c r="P2293" i="1"/>
  <c r="P2265" i="1"/>
  <c r="P2245" i="1"/>
  <c r="P2244" i="1"/>
  <c r="P2232" i="1"/>
  <c r="P2224" i="1"/>
  <c r="P2156" i="1"/>
  <c r="S2156" i="1" s="1"/>
  <c r="P2135" i="1"/>
  <c r="S2135" i="1" s="1"/>
  <c r="P2113" i="1"/>
  <c r="P2085" i="1"/>
  <c r="P2056" i="1"/>
  <c r="S2056" i="1" s="1"/>
  <c r="P2045" i="1"/>
  <c r="P2020" i="1"/>
  <c r="R2020" i="1" s="1"/>
  <c r="P2013" i="1"/>
  <c r="P1988" i="1"/>
  <c r="R1988" i="1" s="1"/>
  <c r="P1981" i="1"/>
  <c r="P1956" i="1"/>
  <c r="S1956" i="1" s="1"/>
  <c r="P1949" i="1"/>
  <c r="P1924" i="1"/>
  <c r="R1924" i="1" s="1"/>
  <c r="P1917" i="1"/>
  <c r="P1892" i="1"/>
  <c r="R1892" i="1" s="1"/>
  <c r="P1885" i="1"/>
  <c r="P1860" i="1"/>
  <c r="R1860" i="1" s="1"/>
  <c r="P1853" i="1"/>
  <c r="P1828" i="1"/>
  <c r="S1828" i="1" s="1"/>
  <c r="P1821" i="1"/>
  <c r="P1796" i="1"/>
  <c r="R1796" i="1" s="1"/>
  <c r="P1789" i="1"/>
  <c r="P1764" i="1"/>
  <c r="R1764" i="1" s="1"/>
  <c r="P1757" i="1"/>
  <c r="P1395" i="1"/>
  <c r="R1395" i="1" s="1"/>
  <c r="P1383" i="1"/>
  <c r="R1383" i="1" s="1"/>
  <c r="P1375" i="1"/>
  <c r="P1371" i="1"/>
  <c r="P1347" i="1"/>
  <c r="R1347" i="1" s="1"/>
  <c r="P1300" i="1"/>
  <c r="P1208" i="1"/>
  <c r="R1208" i="1" s="1"/>
  <c r="P1184" i="1"/>
  <c r="R1184" i="1" s="1"/>
  <c r="P1088" i="1"/>
  <c r="S1088" i="1" s="1"/>
  <c r="P928" i="1"/>
  <c r="P2867" i="1"/>
  <c r="R2867" i="1" s="1"/>
  <c r="P2803" i="1"/>
  <c r="S2803" i="1" s="1"/>
  <c r="P2739" i="1"/>
  <c r="S2739" i="1" s="1"/>
  <c r="P2690" i="1"/>
  <c r="S2690" i="1" s="1"/>
  <c r="P2670" i="1"/>
  <c r="R2670" i="1" s="1"/>
  <c r="P2661" i="1"/>
  <c r="P2645" i="1"/>
  <c r="R2645" i="1" s="1"/>
  <c r="P2641" i="1"/>
  <c r="R2641" i="1" s="1"/>
  <c r="P2633" i="1"/>
  <c r="R2633" i="1" s="1"/>
  <c r="P2630" i="1"/>
  <c r="P2599" i="1"/>
  <c r="S2599" i="1" s="1"/>
  <c r="P2590" i="1"/>
  <c r="R2590" i="1" s="1"/>
  <c r="P2567" i="1"/>
  <c r="R2567" i="1" s="1"/>
  <c r="P2545" i="1"/>
  <c r="P2535" i="1"/>
  <c r="S2535" i="1" s="1"/>
  <c r="P2517" i="1"/>
  <c r="P2513" i="1"/>
  <c r="P2505" i="1"/>
  <c r="S2505" i="1" s="1"/>
  <c r="P2502" i="1"/>
  <c r="S2502" i="1" s="1"/>
  <c r="P2471" i="1"/>
  <c r="S2471" i="1" s="1"/>
  <c r="P2462" i="1"/>
  <c r="P2441" i="1"/>
  <c r="R2441" i="1" s="1"/>
  <c r="P2438" i="1"/>
  <c r="S2438" i="1" s="1"/>
  <c r="P2429" i="1"/>
  <c r="R2429" i="1" s="1"/>
  <c r="P2414" i="1"/>
  <c r="P2390" i="1"/>
  <c r="P2382" i="1"/>
  <c r="P2357" i="1"/>
  <c r="P2353" i="1"/>
  <c r="P2325" i="1"/>
  <c r="R2325" i="1" s="1"/>
  <c r="P2321" i="1"/>
  <c r="R2321" i="1" s="1"/>
  <c r="P2306" i="1"/>
  <c r="R2306" i="1" s="1"/>
  <c r="P2299" i="1"/>
  <c r="R2299" i="1" s="1"/>
  <c r="P2274" i="1"/>
  <c r="P2263" i="1"/>
  <c r="R2263" i="1" s="1"/>
  <c r="P2248" i="1"/>
  <c r="S2248" i="1" s="1"/>
  <c r="P2237" i="1"/>
  <c r="P2222" i="1"/>
  <c r="P2190" i="1"/>
  <c r="P2157" i="1"/>
  <c r="P2155" i="1"/>
  <c r="S2155" i="1" s="1"/>
  <c r="P2152" i="1"/>
  <c r="R2152" i="1" s="1"/>
  <c r="P2136" i="1"/>
  <c r="R2136" i="1" s="1"/>
  <c r="P2133" i="1"/>
  <c r="P2090" i="1"/>
  <c r="S2090" i="1" s="1"/>
  <c r="P2087" i="1"/>
  <c r="P2081" i="1"/>
  <c r="S2081" i="1" s="1"/>
  <c r="P2061" i="1"/>
  <c r="P2043" i="1"/>
  <c r="R2043" i="1" s="1"/>
  <c r="P2036" i="1"/>
  <c r="P2029" i="1"/>
  <c r="P2011" i="1"/>
  <c r="R2011" i="1" s="1"/>
  <c r="P2004" i="1"/>
  <c r="P1997" i="1"/>
  <c r="P1979" i="1"/>
  <c r="R1979" i="1" s="1"/>
  <c r="P1972" i="1"/>
  <c r="S1972" i="1" s="1"/>
  <c r="P1965" i="1"/>
  <c r="P1947" i="1"/>
  <c r="R1947" i="1" s="1"/>
  <c r="P1940" i="1"/>
  <c r="S1940" i="1" s="1"/>
  <c r="P1933" i="1"/>
  <c r="P1908" i="1"/>
  <c r="R1908" i="1" s="1"/>
  <c r="P1901" i="1"/>
  <c r="P1883" i="1"/>
  <c r="R1883" i="1" s="1"/>
  <c r="P1876" i="1"/>
  <c r="S1876" i="1" s="1"/>
  <c r="P1869" i="1"/>
  <c r="P1851" i="1"/>
  <c r="P1844" i="1"/>
  <c r="S1844" i="1" s="1"/>
  <c r="P1837" i="1"/>
  <c r="P1819" i="1"/>
  <c r="S1819" i="1" s="1"/>
  <c r="P1812" i="1"/>
  <c r="S1812" i="1" s="1"/>
  <c r="P1805" i="1"/>
  <c r="P1787" i="1"/>
  <c r="R1787" i="1" s="1"/>
  <c r="P1780" i="1"/>
  <c r="R1780" i="1" s="1"/>
  <c r="P1773" i="1"/>
  <c r="P1755" i="1"/>
  <c r="R1755" i="1" s="1"/>
  <c r="P1739" i="1"/>
  <c r="P1723" i="1"/>
  <c r="R1723" i="1" s="1"/>
  <c r="P1707" i="1"/>
  <c r="R1707" i="1" s="1"/>
  <c r="P1691" i="1"/>
  <c r="R1691" i="1" s="1"/>
  <c r="P1675" i="1"/>
  <c r="S1675" i="1" s="1"/>
  <c r="P1659" i="1"/>
  <c r="R1659" i="1" s="1"/>
  <c r="P1643" i="1"/>
  <c r="S1643" i="1" s="1"/>
  <c r="P1627" i="1"/>
  <c r="R1627" i="1" s="1"/>
  <c r="P1611" i="1"/>
  <c r="S1611" i="1" s="1"/>
  <c r="P1595" i="1"/>
  <c r="R1595" i="1" s="1"/>
  <c r="P1579" i="1"/>
  <c r="S1579" i="1" s="1"/>
  <c r="P1563" i="1"/>
  <c r="R1563" i="1" s="1"/>
  <c r="P1547" i="1"/>
  <c r="S1547" i="1" s="1"/>
  <c r="P1531" i="1"/>
  <c r="R1531" i="1" s="1"/>
  <c r="P1515" i="1"/>
  <c r="S1515" i="1" s="1"/>
  <c r="P1499" i="1"/>
  <c r="R1499" i="1" s="1"/>
  <c r="P1483" i="1"/>
  <c r="S1483" i="1" s="1"/>
  <c r="P1467" i="1"/>
  <c r="R1467" i="1" s="1"/>
  <c r="P1451" i="1"/>
  <c r="R1451" i="1" s="1"/>
  <c r="P1435" i="1"/>
  <c r="R1435" i="1" s="1"/>
  <c r="P1419" i="1"/>
  <c r="P1392" i="1"/>
  <c r="R1392" i="1" s="1"/>
  <c r="P1344" i="1"/>
  <c r="R1344" i="1" s="1"/>
  <c r="P1261" i="1"/>
  <c r="S1261" i="1" s="1"/>
  <c r="P1748" i="1"/>
  <c r="R1748" i="1" s="1"/>
  <c r="P1740" i="1"/>
  <c r="P1732" i="1"/>
  <c r="R1732" i="1" s="1"/>
  <c r="P1724" i="1"/>
  <c r="S1724" i="1" s="1"/>
  <c r="P1716" i="1"/>
  <c r="S1716" i="1" s="1"/>
  <c r="P1708" i="1"/>
  <c r="S1708" i="1" s="1"/>
  <c r="P1700" i="1"/>
  <c r="S1700" i="1" s="1"/>
  <c r="P1692" i="1"/>
  <c r="S1692" i="1" s="1"/>
  <c r="P1684" i="1"/>
  <c r="S1684" i="1" s="1"/>
  <c r="P1676" i="1"/>
  <c r="S1676" i="1" s="1"/>
  <c r="P1668" i="1"/>
  <c r="R1668" i="1" s="1"/>
  <c r="P1660" i="1"/>
  <c r="S1660" i="1" s="1"/>
  <c r="P1652" i="1"/>
  <c r="S1652" i="1" s="1"/>
  <c r="P1644" i="1"/>
  <c r="P1636" i="1"/>
  <c r="S1636" i="1" s="1"/>
  <c r="P1628" i="1"/>
  <c r="S1628" i="1" s="1"/>
  <c r="P1620" i="1"/>
  <c r="R1620" i="1" s="1"/>
  <c r="P1612" i="1"/>
  <c r="S1612" i="1" s="1"/>
  <c r="P1604" i="1"/>
  <c r="R1604" i="1" s="1"/>
  <c r="P1596" i="1"/>
  <c r="R1596" i="1" s="1"/>
  <c r="P1588" i="1"/>
  <c r="R1588" i="1" s="1"/>
  <c r="P1580" i="1"/>
  <c r="S1580" i="1" s="1"/>
  <c r="P1572" i="1"/>
  <c r="S1572" i="1" s="1"/>
  <c r="P1564" i="1"/>
  <c r="S1564" i="1" s="1"/>
  <c r="P1556" i="1"/>
  <c r="P1548" i="1"/>
  <c r="S1548" i="1" s="1"/>
  <c r="P1540" i="1"/>
  <c r="R1540" i="1" s="1"/>
  <c r="P1532" i="1"/>
  <c r="P1524" i="1"/>
  <c r="R1524" i="1" s="1"/>
  <c r="P1516" i="1"/>
  <c r="S1516" i="1" s="1"/>
  <c r="P1508" i="1"/>
  <c r="S1508" i="1" s="1"/>
  <c r="P1500" i="1"/>
  <c r="S1500" i="1" s="1"/>
  <c r="P1492" i="1"/>
  <c r="R1492" i="1" s="1"/>
  <c r="P1484" i="1"/>
  <c r="S1484" i="1" s="1"/>
  <c r="P1476" i="1"/>
  <c r="R1476" i="1" s="1"/>
  <c r="P1468" i="1"/>
  <c r="R1468" i="1" s="1"/>
  <c r="P1460" i="1"/>
  <c r="S1460" i="1" s="1"/>
  <c r="P1452" i="1"/>
  <c r="S1452" i="1" s="1"/>
  <c r="P1444" i="1"/>
  <c r="S1444" i="1" s="1"/>
  <c r="P1436" i="1"/>
  <c r="S1436" i="1" s="1"/>
  <c r="P1428" i="1"/>
  <c r="S1428" i="1" s="1"/>
  <c r="P1420" i="1"/>
  <c r="S1420" i="1" s="1"/>
  <c r="P1387" i="1"/>
  <c r="R1387" i="1" s="1"/>
  <c r="P1379" i="1"/>
  <c r="S1379" i="1" s="1"/>
  <c r="P1364" i="1"/>
  <c r="R1364" i="1" s="1"/>
  <c r="P1348" i="1"/>
  <c r="R1348" i="1" s="1"/>
  <c r="P1329" i="1"/>
  <c r="S1329" i="1" s="1"/>
  <c r="P1316" i="1"/>
  <c r="R1316" i="1" s="1"/>
  <c r="P1313" i="1"/>
  <c r="R1313" i="1" s="1"/>
  <c r="P1297" i="1"/>
  <c r="S1297" i="1" s="1"/>
  <c r="P1264" i="1"/>
  <c r="R1264" i="1" s="1"/>
  <c r="P1153" i="1"/>
  <c r="S1153" i="1" s="1"/>
  <c r="P1089" i="1"/>
  <c r="S1089" i="1" s="1"/>
  <c r="P1025" i="1"/>
  <c r="S1025" i="1" s="1"/>
  <c r="P961" i="1"/>
  <c r="S961" i="1" s="1"/>
  <c r="P897" i="1"/>
  <c r="S897" i="1" s="1"/>
  <c r="P832" i="1"/>
  <c r="R832" i="1" s="1"/>
  <c r="P819" i="1"/>
  <c r="R819" i="1" s="1"/>
  <c r="P792" i="1"/>
  <c r="S792" i="1" s="1"/>
  <c r="P744" i="1"/>
  <c r="S744" i="1" s="1"/>
  <c r="P741" i="1"/>
  <c r="P826" i="1"/>
  <c r="S826" i="1" s="1"/>
  <c r="P815" i="1"/>
  <c r="S815" i="1" s="1"/>
  <c r="P807" i="1"/>
  <c r="P793" i="1"/>
  <c r="P790" i="1"/>
  <c r="P751" i="1"/>
  <c r="R751" i="1" s="1"/>
  <c r="P626" i="1"/>
  <c r="R626" i="1" s="1"/>
  <c r="P522" i="1"/>
  <c r="R522" i="1" s="1"/>
  <c r="P519" i="1"/>
  <c r="S519" i="1" s="1"/>
  <c r="P511" i="1"/>
  <c r="R511" i="1" s="1"/>
  <c r="P451" i="1"/>
  <c r="S451" i="1" s="1"/>
  <c r="P428" i="1"/>
  <c r="S428" i="1" s="1"/>
  <c r="P386" i="1"/>
  <c r="P375" i="1"/>
  <c r="S375" i="1" s="1"/>
  <c r="P372" i="1"/>
  <c r="R372" i="1" s="1"/>
  <c r="P16" i="1"/>
  <c r="S16" i="1" s="1"/>
  <c r="P2454" i="1"/>
  <c r="S2454" i="1" s="1"/>
  <c r="P2431" i="1"/>
  <c r="R2431" i="1" s="1"/>
  <c r="P2422" i="1"/>
  <c r="P2413" i="1"/>
  <c r="P2398" i="1"/>
  <c r="S2398" i="1" s="1"/>
  <c r="P2358" i="1"/>
  <c r="S2358" i="1" s="1"/>
  <c r="P2326" i="1"/>
  <c r="P2280" i="1"/>
  <c r="S2280" i="1" s="1"/>
  <c r="P2272" i="1"/>
  <c r="S2272" i="1" s="1"/>
  <c r="P2234" i="1"/>
  <c r="P2230" i="1"/>
  <c r="P2208" i="1"/>
  <c r="P2176" i="1"/>
  <c r="R2176" i="1" s="1"/>
  <c r="P2140" i="1"/>
  <c r="R2140" i="1" s="1"/>
  <c r="P2126" i="1"/>
  <c r="P2119" i="1"/>
  <c r="R2119" i="1" s="1"/>
  <c r="P2103" i="1"/>
  <c r="R2103" i="1" s="1"/>
  <c r="P2074" i="1"/>
  <c r="P2070" i="1"/>
  <c r="P2062" i="1"/>
  <c r="P2058" i="1"/>
  <c r="S2058" i="1" s="1"/>
  <c r="P2054" i="1"/>
  <c r="R2054" i="1" s="1"/>
  <c r="P1412" i="1"/>
  <c r="R1412" i="1" s="1"/>
  <c r="P1396" i="1"/>
  <c r="P1386" i="1"/>
  <c r="R1386" i="1" s="1"/>
  <c r="P1376" i="1"/>
  <c r="S1376" i="1" s="1"/>
  <c r="P1320" i="1"/>
  <c r="R1320" i="1" s="1"/>
  <c r="P1303" i="1"/>
  <c r="R1303" i="1" s="1"/>
  <c r="P1298" i="1"/>
  <c r="P1295" i="1"/>
  <c r="P1289" i="1"/>
  <c r="P1283" i="1"/>
  <c r="R1283" i="1" s="1"/>
  <c r="P1276" i="1"/>
  <c r="S1276" i="1" s="1"/>
  <c r="P1253" i="1"/>
  <c r="S1253" i="1" s="1"/>
  <c r="P1225" i="1"/>
  <c r="S1225" i="1" s="1"/>
  <c r="P1185" i="1"/>
  <c r="S1185" i="1" s="1"/>
  <c r="P1168" i="1"/>
  <c r="R1168" i="1" s="1"/>
  <c r="P1121" i="1"/>
  <c r="R1121" i="1" s="1"/>
  <c r="P1104" i="1"/>
  <c r="R1104" i="1" s="1"/>
  <c r="P1057" i="1"/>
  <c r="S1057" i="1" s="1"/>
  <c r="P1040" i="1"/>
  <c r="R1040" i="1" s="1"/>
  <c r="P993" i="1"/>
  <c r="S993" i="1" s="1"/>
  <c r="P976" i="1"/>
  <c r="R976" i="1" s="1"/>
  <c r="P929" i="1"/>
  <c r="S929" i="1" s="1"/>
  <c r="P912" i="1"/>
  <c r="R912" i="1" s="1"/>
  <c r="P868" i="1"/>
  <c r="P855" i="1"/>
  <c r="P851" i="1"/>
  <c r="R851" i="1" s="1"/>
  <c r="P843" i="1"/>
  <c r="R843" i="1" s="1"/>
  <c r="P829" i="1"/>
  <c r="R829" i="1" s="1"/>
  <c r="P820" i="1"/>
  <c r="P805" i="1"/>
  <c r="R805" i="1" s="1"/>
  <c r="P803" i="1"/>
  <c r="P794" i="1"/>
  <c r="S794" i="1" s="1"/>
  <c r="P785" i="1"/>
  <c r="S785" i="1" s="1"/>
  <c r="P759" i="1"/>
  <c r="R759" i="1" s="1"/>
  <c r="P757" i="1"/>
  <c r="S757" i="1" s="1"/>
  <c r="P740" i="1"/>
  <c r="R740" i="1" s="1"/>
  <c r="P719" i="1"/>
  <c r="S719" i="1" s="1"/>
  <c r="P687" i="1"/>
  <c r="S687" i="1" s="1"/>
  <c r="P646" i="1"/>
  <c r="S646" i="1" s="1"/>
  <c r="P591" i="1"/>
  <c r="S591" i="1" s="1"/>
  <c r="P550" i="1"/>
  <c r="S550" i="1" s="1"/>
  <c r="P542" i="1"/>
  <c r="R542" i="1" s="1"/>
  <c r="P539" i="1"/>
  <c r="R539" i="1" s="1"/>
  <c r="P498" i="1"/>
  <c r="R498" i="1" s="1"/>
  <c r="P464" i="1"/>
  <c r="R464" i="1" s="1"/>
  <c r="P402" i="1"/>
  <c r="P396" i="1"/>
  <c r="R396" i="1" s="1"/>
  <c r="P311" i="1"/>
  <c r="R311" i="1" s="1"/>
  <c r="P308" i="1"/>
  <c r="S308" i="1" s="1"/>
  <c r="P273" i="1"/>
  <c r="S273" i="1" s="1"/>
  <c r="P266" i="1"/>
  <c r="S266" i="1" s="1"/>
  <c r="P241" i="1"/>
  <c r="R241" i="1" s="1"/>
  <c r="P238" i="1"/>
  <c r="R238" i="1" s="1"/>
  <c r="P127" i="1"/>
  <c r="S127" i="1" s="1"/>
  <c r="P105" i="1"/>
  <c r="R105" i="1" s="1"/>
  <c r="P870" i="1"/>
  <c r="S870" i="1" s="1"/>
  <c r="P831" i="1"/>
  <c r="R831" i="1" s="1"/>
  <c r="P774" i="1"/>
  <c r="R774" i="1" s="1"/>
  <c r="P766" i="1"/>
  <c r="P732" i="1"/>
  <c r="P725" i="1"/>
  <c r="S725" i="1" s="1"/>
  <c r="P712" i="1"/>
  <c r="R712" i="1" s="1"/>
  <c r="P693" i="1"/>
  <c r="S693" i="1" s="1"/>
  <c r="P676" i="1"/>
  <c r="R676" i="1" s="1"/>
  <c r="P420" i="1"/>
  <c r="P417" i="1"/>
  <c r="S417" i="1" s="1"/>
  <c r="P1305" i="1"/>
  <c r="P1291" i="1"/>
  <c r="S1291" i="1" s="1"/>
  <c r="P830" i="1"/>
  <c r="S830" i="1" s="1"/>
  <c r="P816" i="1"/>
  <c r="P810" i="1"/>
  <c r="P808" i="1"/>
  <c r="R808" i="1" s="1"/>
  <c r="P763" i="1"/>
  <c r="R763" i="1" s="1"/>
  <c r="P755" i="1"/>
  <c r="R755" i="1" s="1"/>
  <c r="P734" i="1"/>
  <c r="R734" i="1" s="1"/>
  <c r="P724" i="1"/>
  <c r="S724" i="1" s="1"/>
  <c r="P722" i="1"/>
  <c r="R722" i="1" s="1"/>
  <c r="P709" i="1"/>
  <c r="P680" i="1"/>
  <c r="S680" i="1" s="1"/>
  <c r="P677" i="1"/>
  <c r="P666" i="1"/>
  <c r="R666" i="1" s="1"/>
  <c r="P658" i="1"/>
  <c r="P655" i="1"/>
  <c r="S655" i="1" s="1"/>
  <c r="P610" i="1"/>
  <c r="S610" i="1" s="1"/>
  <c r="P579" i="1"/>
  <c r="R579" i="1" s="1"/>
  <c r="P562" i="1"/>
  <c r="S562" i="1" s="1"/>
  <c r="P534" i="1"/>
  <c r="R534" i="1" s="1"/>
  <c r="P531" i="1"/>
  <c r="S531" i="1" s="1"/>
  <c r="P506" i="1"/>
  <c r="R506" i="1" s="1"/>
  <c r="P503" i="1"/>
  <c r="R503" i="1" s="1"/>
  <c r="P486" i="1"/>
  <c r="R486" i="1" s="1"/>
  <c r="P478" i="1"/>
  <c r="R478" i="1" s="1"/>
  <c r="P475" i="1"/>
  <c r="R475" i="1" s="1"/>
  <c r="P455" i="1"/>
  <c r="R455" i="1" s="1"/>
  <c r="P450" i="1"/>
  <c r="P435" i="1"/>
  <c r="R435" i="1" s="1"/>
  <c r="P418" i="1"/>
  <c r="P412" i="1"/>
  <c r="S412" i="1" s="1"/>
  <c r="P404" i="1"/>
  <c r="R404" i="1" s="1"/>
  <c r="P388" i="1"/>
  <c r="P359" i="1"/>
  <c r="S359" i="1" s="1"/>
  <c r="P343" i="1"/>
  <c r="R343" i="1" s="1"/>
  <c r="P340" i="1"/>
  <c r="S340" i="1" s="1"/>
  <c r="P283" i="1"/>
  <c r="S283" i="1" s="1"/>
  <c r="P224" i="1"/>
  <c r="P222" i="1"/>
  <c r="R222" i="1" s="1"/>
  <c r="P192" i="1"/>
  <c r="S192" i="1" s="1"/>
  <c r="P61" i="1"/>
  <c r="R61" i="1" s="1"/>
  <c r="P663" i="1"/>
  <c r="S663" i="1" s="1"/>
  <c r="P659" i="1"/>
  <c r="R659" i="1" s="1"/>
  <c r="P654" i="1"/>
  <c r="S654" i="1" s="1"/>
  <c r="P630" i="1"/>
  <c r="S630" i="1" s="1"/>
  <c r="P611" i="1"/>
  <c r="S611" i="1" s="1"/>
  <c r="P607" i="1"/>
  <c r="R607" i="1" s="1"/>
  <c r="P602" i="1"/>
  <c r="S602" i="1" s="1"/>
  <c r="P582" i="1"/>
  <c r="S582" i="1" s="1"/>
  <c r="P578" i="1"/>
  <c r="R578" i="1" s="1"/>
  <c r="P574" i="1"/>
  <c r="S574" i="1" s="1"/>
  <c r="P559" i="1"/>
  <c r="R559" i="1" s="1"/>
  <c r="P554" i="1"/>
  <c r="S554" i="1" s="1"/>
  <c r="P530" i="1"/>
  <c r="R530" i="1" s="1"/>
  <c r="P526" i="1"/>
  <c r="R526" i="1" s="1"/>
  <c r="P502" i="1"/>
  <c r="S502" i="1" s="1"/>
  <c r="P483" i="1"/>
  <c r="R483" i="1" s="1"/>
  <c r="P479" i="1"/>
  <c r="R479" i="1" s="1"/>
  <c r="P474" i="1"/>
  <c r="R474" i="1" s="1"/>
  <c r="P449" i="1"/>
  <c r="R449" i="1" s="1"/>
  <c r="P437" i="1"/>
  <c r="P400" i="1"/>
  <c r="R400" i="1" s="1"/>
  <c r="P385" i="1"/>
  <c r="S385" i="1" s="1"/>
  <c r="P731" i="1"/>
  <c r="R731" i="1" s="1"/>
  <c r="P706" i="1"/>
  <c r="R706" i="1" s="1"/>
  <c r="P691" i="1"/>
  <c r="S691" i="1" s="1"/>
  <c r="P670" i="1"/>
  <c r="S670" i="1" s="1"/>
  <c r="P647" i="1"/>
  <c r="S647" i="1" s="1"/>
  <c r="P643" i="1"/>
  <c r="S643" i="1" s="1"/>
  <c r="P638" i="1"/>
  <c r="R638" i="1" s="1"/>
  <c r="P623" i="1"/>
  <c r="R623" i="1" s="1"/>
  <c r="P618" i="1"/>
  <c r="R618" i="1" s="1"/>
  <c r="P594" i="1"/>
  <c r="S594" i="1" s="1"/>
  <c r="P590" i="1"/>
  <c r="R590" i="1" s="1"/>
  <c r="P566" i="1"/>
  <c r="P547" i="1"/>
  <c r="S547" i="1" s="1"/>
  <c r="P543" i="1"/>
  <c r="S543" i="1" s="1"/>
  <c r="P538" i="1"/>
  <c r="R538" i="1" s="1"/>
  <c r="P518" i="1"/>
  <c r="R518" i="1" s="1"/>
  <c r="P514" i="1"/>
  <c r="S514" i="1" s="1"/>
  <c r="P510" i="1"/>
  <c r="R510" i="1" s="1"/>
  <c r="P495" i="1"/>
  <c r="S495" i="1" s="1"/>
  <c r="P490" i="1"/>
  <c r="R490" i="1" s="1"/>
  <c r="P433" i="1"/>
  <c r="R433" i="1" s="1"/>
  <c r="P416" i="1"/>
  <c r="R416" i="1" s="1"/>
  <c r="P405" i="1"/>
  <c r="P392" i="1"/>
  <c r="R392" i="1" s="1"/>
  <c r="P373" i="1"/>
  <c r="P352" i="1"/>
  <c r="R352" i="1" s="1"/>
  <c r="P327" i="1"/>
  <c r="R327" i="1" s="1"/>
  <c r="P324" i="1"/>
  <c r="R324" i="1" s="1"/>
  <c r="P299" i="1"/>
  <c r="R299" i="1" s="1"/>
  <c r="P288" i="1"/>
  <c r="R288" i="1" s="1"/>
  <c r="P274" i="1"/>
  <c r="P271" i="1"/>
  <c r="R271" i="1" s="1"/>
  <c r="P270" i="1"/>
  <c r="S270" i="1" s="1"/>
  <c r="P260" i="1"/>
  <c r="S260" i="1" s="1"/>
  <c r="P258" i="1"/>
  <c r="S258" i="1" s="1"/>
  <c r="P167" i="1"/>
  <c r="P164" i="1"/>
  <c r="R164" i="1" s="1"/>
  <c r="P144" i="1"/>
  <c r="R144" i="1" s="1"/>
  <c r="P89" i="1"/>
  <c r="R89" i="1" s="1"/>
  <c r="P77" i="1"/>
  <c r="P41" i="1"/>
  <c r="R41" i="1" s="1"/>
  <c r="P33" i="1"/>
  <c r="P355" i="1"/>
  <c r="S355" i="1" s="1"/>
  <c r="P351" i="1"/>
  <c r="S351" i="1" s="1"/>
  <c r="P328" i="1"/>
  <c r="R328" i="1" s="1"/>
  <c r="P323" i="1"/>
  <c r="R323" i="1" s="1"/>
  <c r="P319" i="1"/>
  <c r="R319" i="1" s="1"/>
  <c r="P296" i="1"/>
  <c r="P291" i="1"/>
  <c r="S291" i="1" s="1"/>
  <c r="P287" i="1"/>
  <c r="R287" i="1" s="1"/>
  <c r="P206" i="1"/>
  <c r="P198" i="1"/>
  <c r="S198" i="1" s="1"/>
  <c r="P174" i="1"/>
  <c r="R174" i="1" s="1"/>
  <c r="P158" i="1"/>
  <c r="P150" i="1"/>
  <c r="R150" i="1" s="1"/>
  <c r="P134" i="1"/>
  <c r="P54" i="1"/>
  <c r="P26" i="1"/>
  <c r="P22" i="1"/>
  <c r="R22" i="1" s="1"/>
  <c r="P369" i="1"/>
  <c r="S369" i="1" s="1"/>
  <c r="P367" i="1"/>
  <c r="R367" i="1" s="1"/>
  <c r="P363" i="1"/>
  <c r="S363" i="1" s="1"/>
  <c r="P344" i="1"/>
  <c r="R344" i="1" s="1"/>
  <c r="P339" i="1"/>
  <c r="S339" i="1" s="1"/>
  <c r="P335" i="1"/>
  <c r="R335" i="1" s="1"/>
  <c r="P312" i="1"/>
  <c r="S312" i="1" s="1"/>
  <c r="P307" i="1"/>
  <c r="S307" i="1" s="1"/>
  <c r="P303" i="1"/>
  <c r="S303" i="1" s="1"/>
  <c r="P280" i="1"/>
  <c r="R280" i="1" s="1"/>
  <c r="P263" i="1"/>
  <c r="P261" i="1"/>
  <c r="P246" i="1"/>
  <c r="P242" i="1"/>
  <c r="P196" i="1"/>
  <c r="R196" i="1" s="1"/>
  <c r="P172" i="1"/>
  <c r="R172" i="1" s="1"/>
  <c r="P159" i="1"/>
  <c r="S159" i="1" s="1"/>
  <c r="P135" i="1"/>
  <c r="P132" i="1"/>
  <c r="S132" i="1" s="1"/>
  <c r="P112" i="1"/>
  <c r="R112" i="1" s="1"/>
  <c r="P110" i="1"/>
  <c r="S110" i="1" s="1"/>
  <c r="P108" i="1"/>
  <c r="S108" i="1" s="1"/>
  <c r="P73" i="1"/>
  <c r="P56" i="1"/>
  <c r="S56" i="1" s="1"/>
  <c r="P48" i="1"/>
  <c r="P45" i="1"/>
  <c r="P36" i="1"/>
  <c r="R36" i="1" s="1"/>
  <c r="P34" i="1"/>
  <c r="P29" i="1"/>
  <c r="P21" i="1"/>
  <c r="S21" i="1" s="1"/>
  <c r="P234" i="1"/>
  <c r="S234" i="1" s="1"/>
  <c r="P215" i="1"/>
  <c r="R215" i="1" s="1"/>
  <c r="P211" i="1"/>
  <c r="P209" i="1"/>
  <c r="S209" i="1" s="1"/>
  <c r="P208" i="1"/>
  <c r="R208" i="1" s="1"/>
  <c r="P201" i="1"/>
  <c r="S201" i="1" s="1"/>
  <c r="P193" i="1"/>
  <c r="P175" i="1"/>
  <c r="P160" i="1"/>
  <c r="R160" i="1" s="1"/>
  <c r="P153" i="1"/>
  <c r="R153" i="1" s="1"/>
  <c r="P119" i="1"/>
  <c r="S119" i="1" s="1"/>
  <c r="P111" i="1"/>
  <c r="R111" i="1" s="1"/>
  <c r="P93" i="1"/>
  <c r="R93" i="1" s="1"/>
  <c r="P68" i="1"/>
  <c r="R68" i="1" s="1"/>
  <c r="P62" i="1"/>
  <c r="S62" i="1" s="1"/>
  <c r="P57" i="1"/>
  <c r="R57" i="1" s="1"/>
  <c r="P17" i="1"/>
  <c r="S17" i="1" s="1"/>
  <c r="P253" i="1"/>
  <c r="S253" i="1" s="1"/>
  <c r="P249" i="1"/>
  <c r="P239" i="1"/>
  <c r="S239" i="1" s="1"/>
  <c r="P231" i="1"/>
  <c r="P229" i="1"/>
  <c r="P221" i="1"/>
  <c r="P217" i="1"/>
  <c r="S217" i="1" s="1"/>
  <c r="P199" i="1"/>
  <c r="R199" i="1" s="1"/>
  <c r="P195" i="1"/>
  <c r="S195" i="1" s="1"/>
  <c r="P191" i="1"/>
  <c r="P184" i="1"/>
  <c r="R184" i="1" s="1"/>
  <c r="P151" i="1"/>
  <c r="S151" i="1" s="1"/>
  <c r="P143" i="1"/>
  <c r="R143" i="1" s="1"/>
  <c r="P128" i="1"/>
  <c r="R128" i="1" s="1"/>
  <c r="P121" i="1"/>
  <c r="S121" i="1" s="1"/>
  <c r="P74" i="1"/>
  <c r="R74" i="1" s="1"/>
  <c r="P53" i="1"/>
  <c r="R53" i="1" s="1"/>
  <c r="P24" i="1"/>
  <c r="R24" i="1" s="1"/>
  <c r="P4681" i="1"/>
  <c r="P4665" i="1"/>
  <c r="P4633" i="1"/>
  <c r="P4617" i="1"/>
  <c r="P4601" i="1"/>
  <c r="P4553" i="1"/>
  <c r="P4537" i="1"/>
  <c r="P4505" i="1"/>
  <c r="P4473" i="1"/>
  <c r="P4425" i="1"/>
  <c r="P4377" i="1"/>
  <c r="P4345" i="1"/>
  <c r="P4329" i="1"/>
  <c r="P4281" i="1"/>
  <c r="P4249" i="1"/>
  <c r="P4233" i="1"/>
  <c r="P4217" i="1"/>
  <c r="P4169" i="1"/>
  <c r="P4105" i="1"/>
  <c r="P4089" i="1"/>
  <c r="P4073" i="1"/>
  <c r="P4009" i="1"/>
  <c r="P3977" i="1"/>
  <c r="P3945" i="1"/>
  <c r="P3929" i="1"/>
  <c r="P3913" i="1"/>
  <c r="P3897" i="1"/>
  <c r="P3865" i="1"/>
  <c r="P3849" i="1"/>
  <c r="P2852" i="1"/>
  <c r="P2820" i="1"/>
  <c r="P2788" i="1"/>
  <c r="P2756" i="1"/>
  <c r="P2692" i="1"/>
  <c r="P2675" i="1"/>
  <c r="P2591" i="1"/>
  <c r="P2335" i="1"/>
  <c r="P4685" i="1"/>
  <c r="P4637" i="1"/>
  <c r="P4621" i="1"/>
  <c r="P4605" i="1"/>
  <c r="P4589" i="1"/>
  <c r="P4557" i="1"/>
  <c r="P4541" i="1"/>
  <c r="P4493" i="1"/>
  <c r="P4461" i="1"/>
  <c r="P4445" i="1"/>
  <c r="P4413" i="1"/>
  <c r="P4365" i="1"/>
  <c r="P4301" i="1"/>
  <c r="P4285" i="1"/>
  <c r="P4269" i="1"/>
  <c r="P4253" i="1"/>
  <c r="P4221" i="1"/>
  <c r="P4157" i="1"/>
  <c r="P4125" i="1"/>
  <c r="P4109" i="1"/>
  <c r="P4093" i="1"/>
  <c r="P4045" i="1"/>
  <c r="P3965" i="1"/>
  <c r="P3933" i="1"/>
  <c r="P3869" i="1"/>
  <c r="P3853" i="1"/>
  <c r="P3845" i="1"/>
  <c r="P3833" i="1"/>
  <c r="P3817" i="1"/>
  <c r="P3813" i="1"/>
  <c r="P3793" i="1"/>
  <c r="P3785" i="1"/>
  <c r="P3781" i="1"/>
  <c r="P3773" i="1"/>
  <c r="P3765" i="1"/>
  <c r="P3761" i="1"/>
  <c r="P3757" i="1"/>
  <c r="P3749" i="1"/>
  <c r="P3745" i="1"/>
  <c r="P3737" i="1"/>
  <c r="P3725" i="1"/>
  <c r="P3717" i="1"/>
  <c r="P3709" i="1"/>
  <c r="P3697" i="1"/>
  <c r="P3693" i="1"/>
  <c r="P3685" i="1"/>
  <c r="P3681" i="1"/>
  <c r="P3677" i="1"/>
  <c r="P3669" i="1"/>
  <c r="P3665" i="1"/>
  <c r="P3661" i="1"/>
  <c r="P3657" i="1"/>
  <c r="P3653" i="1"/>
  <c r="P3645" i="1"/>
  <c r="P3641" i="1"/>
  <c r="P3637" i="1"/>
  <c r="P3633" i="1"/>
  <c r="P3625" i="1"/>
  <c r="P3621" i="1"/>
  <c r="P3617" i="1"/>
  <c r="P3613" i="1"/>
  <c r="P3609" i="1"/>
  <c r="P3597" i="1"/>
  <c r="P3593" i="1"/>
  <c r="P3589" i="1"/>
  <c r="P3585" i="1"/>
  <c r="P3581" i="1"/>
  <c r="P3577" i="1"/>
  <c r="P3565" i="1"/>
  <c r="P3557" i="1"/>
  <c r="P3553" i="1"/>
  <c r="P3549" i="1"/>
  <c r="P3537" i="1"/>
  <c r="P3529" i="1"/>
  <c r="P3513" i="1"/>
  <c r="P3509" i="1"/>
  <c r="P3505" i="1"/>
  <c r="P3501" i="1"/>
  <c r="P3493" i="1"/>
  <c r="P3485" i="1"/>
  <c r="P3481" i="1"/>
  <c r="P3473" i="1"/>
  <c r="P3465" i="1"/>
  <c r="P3457" i="1"/>
  <c r="P3445" i="1"/>
  <c r="P3441" i="1"/>
  <c r="P3437" i="1"/>
  <c r="P3433" i="1"/>
  <c r="P3425" i="1"/>
  <c r="P3409" i="1"/>
  <c r="P3405" i="1"/>
  <c r="P3401" i="1"/>
  <c r="P3397" i="1"/>
  <c r="P3393" i="1"/>
  <c r="P3373" i="1"/>
  <c r="P3369" i="1"/>
  <c r="P3365" i="1"/>
  <c r="P3361" i="1"/>
  <c r="P3353" i="1"/>
  <c r="P3349" i="1"/>
  <c r="P3345" i="1"/>
  <c r="P3341" i="1"/>
  <c r="P3337" i="1"/>
  <c r="P3333" i="1"/>
  <c r="P3329" i="1"/>
  <c r="P3325" i="1"/>
  <c r="P3309" i="1"/>
  <c r="P3305" i="1"/>
  <c r="P3301" i="1"/>
  <c r="P3297" i="1"/>
  <c r="P3289" i="1"/>
  <c r="P3285" i="1"/>
  <c r="P3277" i="1"/>
  <c r="P3261" i="1"/>
  <c r="P3257" i="1"/>
  <c r="P3245" i="1"/>
  <c r="P3209" i="1"/>
  <c r="P3201" i="1"/>
  <c r="P3197" i="1"/>
  <c r="P3193" i="1"/>
  <c r="P3185" i="1"/>
  <c r="P3181" i="1"/>
  <c r="P3177" i="1"/>
  <c r="P3173" i="1"/>
  <c r="P3169" i="1"/>
  <c r="P3165" i="1"/>
  <c r="P3153" i="1"/>
  <c r="P3149" i="1"/>
  <c r="P3145" i="1"/>
  <c r="P3129" i="1"/>
  <c r="P3125" i="1"/>
  <c r="P3121" i="1"/>
  <c r="P3117" i="1"/>
  <c r="P3109" i="1"/>
  <c r="P3101" i="1"/>
  <c r="P3097" i="1"/>
  <c r="P3089" i="1"/>
  <c r="P3081" i="1"/>
  <c r="P3073" i="1"/>
  <c r="P3069" i="1"/>
  <c r="P3057" i="1"/>
  <c r="P3053" i="1"/>
  <c r="P3049" i="1"/>
  <c r="P3045" i="1"/>
  <c r="P3041" i="1"/>
  <c r="P3037" i="1"/>
  <c r="P3029" i="1"/>
  <c r="P3025" i="1"/>
  <c r="P3021" i="1"/>
  <c r="P3013" i="1"/>
  <c r="P3009" i="1"/>
  <c r="P3005" i="1"/>
  <c r="P2965" i="1"/>
  <c r="P2961" i="1"/>
  <c r="P2957" i="1"/>
  <c r="P2949" i="1"/>
  <c r="P2945" i="1"/>
  <c r="P2937" i="1"/>
  <c r="P2897" i="1"/>
  <c r="P2881" i="1"/>
  <c r="P2873" i="1"/>
  <c r="P2843" i="1"/>
  <c r="P2838" i="1"/>
  <c r="P2813" i="1"/>
  <c r="P2809" i="1"/>
  <c r="P2779" i="1"/>
  <c r="P2774" i="1"/>
  <c r="P2749" i="1"/>
  <c r="P2745" i="1"/>
  <c r="P2715" i="1"/>
  <c r="P2710" i="1"/>
  <c r="P4697" i="1"/>
  <c r="P4649" i="1"/>
  <c r="P4585" i="1"/>
  <c r="P4569" i="1"/>
  <c r="P4521" i="1"/>
  <c r="P4489" i="1"/>
  <c r="P4457" i="1"/>
  <c r="P4441" i="1"/>
  <c r="P4409" i="1"/>
  <c r="P4393" i="1"/>
  <c r="P4361" i="1"/>
  <c r="P4313" i="1"/>
  <c r="P4297" i="1"/>
  <c r="P4265" i="1"/>
  <c r="P4201" i="1"/>
  <c r="P4185" i="1"/>
  <c r="P4153" i="1"/>
  <c r="P4137" i="1"/>
  <c r="P4121" i="1"/>
  <c r="P4057" i="1"/>
  <c r="P4041" i="1"/>
  <c r="P4025" i="1"/>
  <c r="P3993" i="1"/>
  <c r="P3961" i="1"/>
  <c r="P3881" i="1"/>
  <c r="P2724" i="1"/>
  <c r="P2679" i="1"/>
  <c r="P2671" i="1"/>
  <c r="P2463" i="1"/>
  <c r="P4701" i="1"/>
  <c r="P4669" i="1"/>
  <c r="P4653" i="1"/>
  <c r="P4573" i="1"/>
  <c r="P4525" i="1"/>
  <c r="P4509" i="1"/>
  <c r="P4477" i="1"/>
  <c r="P4429" i="1"/>
  <c r="P4397" i="1"/>
  <c r="P4381" i="1"/>
  <c r="P4349" i="1"/>
  <c r="P4333" i="1"/>
  <c r="P4317" i="1"/>
  <c r="P4237" i="1"/>
  <c r="P4205" i="1"/>
  <c r="P4189" i="1"/>
  <c r="P4173" i="1"/>
  <c r="P4141" i="1"/>
  <c r="P4077" i="1"/>
  <c r="P4061" i="1"/>
  <c r="P4029" i="1"/>
  <c r="P4013" i="1"/>
  <c r="P3997" i="1"/>
  <c r="P3981" i="1"/>
  <c r="P3949" i="1"/>
  <c r="P3917" i="1"/>
  <c r="P3901" i="1"/>
  <c r="P3885" i="1"/>
  <c r="P3841" i="1"/>
  <c r="P3837" i="1"/>
  <c r="P3829" i="1"/>
  <c r="P3825" i="1"/>
  <c r="P3821" i="1"/>
  <c r="P3809" i="1"/>
  <c r="P3805" i="1"/>
  <c r="P3801" i="1"/>
  <c r="P3797" i="1"/>
  <c r="P3789" i="1"/>
  <c r="P3777" i="1"/>
  <c r="P3769" i="1"/>
  <c r="P3753" i="1"/>
  <c r="P3741" i="1"/>
  <c r="P3733" i="1"/>
  <c r="P3729" i="1"/>
  <c r="P3721" i="1"/>
  <c r="P3713" i="1"/>
  <c r="P3705" i="1"/>
  <c r="P3701" i="1"/>
  <c r="P3689" i="1"/>
  <c r="P3673" i="1"/>
  <c r="P3649" i="1"/>
  <c r="P3629" i="1"/>
  <c r="P3605" i="1"/>
  <c r="P3601" i="1"/>
  <c r="P3573" i="1"/>
  <c r="P3569" i="1"/>
  <c r="P3561" i="1"/>
  <c r="P3545" i="1"/>
  <c r="P3541" i="1"/>
  <c r="P3533" i="1"/>
  <c r="P3525" i="1"/>
  <c r="P3521" i="1"/>
  <c r="P3517" i="1"/>
  <c r="P3497" i="1"/>
  <c r="P3489" i="1"/>
  <c r="P3477" i="1"/>
  <c r="P3469" i="1"/>
  <c r="P3461" i="1"/>
  <c r="P3453" i="1"/>
  <c r="P3449" i="1"/>
  <c r="P3429" i="1"/>
  <c r="P3421" i="1"/>
  <c r="P3417" i="1"/>
  <c r="P3413" i="1"/>
  <c r="P3389" i="1"/>
  <c r="P3385" i="1"/>
  <c r="P3381" i="1"/>
  <c r="P3377" i="1"/>
  <c r="P3357" i="1"/>
  <c r="P3321" i="1"/>
  <c r="P3317" i="1"/>
  <c r="P3313" i="1"/>
  <c r="P3293" i="1"/>
  <c r="P3281" i="1"/>
  <c r="P3273" i="1"/>
  <c r="P3269" i="1"/>
  <c r="P3265" i="1"/>
  <c r="P3253" i="1"/>
  <c r="P3249" i="1"/>
  <c r="P3241" i="1"/>
  <c r="P3237" i="1"/>
  <c r="P3233" i="1"/>
  <c r="P3229" i="1"/>
  <c r="P3225" i="1"/>
  <c r="P3221" i="1"/>
  <c r="P3217" i="1"/>
  <c r="P3213" i="1"/>
  <c r="P3205" i="1"/>
  <c r="P3189" i="1"/>
  <c r="P3161" i="1"/>
  <c r="P3157" i="1"/>
  <c r="P3141" i="1"/>
  <c r="P3137" i="1"/>
  <c r="P3133" i="1"/>
  <c r="P3113" i="1"/>
  <c r="P3105" i="1"/>
  <c r="P3093" i="1"/>
  <c r="P3085" i="1"/>
  <c r="P3077" i="1"/>
  <c r="P3065" i="1"/>
  <c r="P3061" i="1"/>
  <c r="P3033" i="1"/>
  <c r="P3017" i="1"/>
  <c r="P3001" i="1"/>
  <c r="P2997" i="1"/>
  <c r="P2993" i="1"/>
  <c r="P2989" i="1"/>
  <c r="P2985" i="1"/>
  <c r="P2981" i="1"/>
  <c r="P2977" i="1"/>
  <c r="P2973" i="1"/>
  <c r="P2969" i="1"/>
  <c r="P2953" i="1"/>
  <c r="P2941" i="1"/>
  <c r="P2933" i="1"/>
  <c r="P2929" i="1"/>
  <c r="P2925" i="1"/>
  <c r="P2921" i="1"/>
  <c r="P2917" i="1"/>
  <c r="P2913" i="1"/>
  <c r="P2909" i="1"/>
  <c r="P2905" i="1"/>
  <c r="P2901" i="1"/>
  <c r="P2893" i="1"/>
  <c r="P2889" i="1"/>
  <c r="P2885" i="1"/>
  <c r="P2877" i="1"/>
  <c r="P2869" i="1"/>
  <c r="P2845" i="1"/>
  <c r="P2841" i="1"/>
  <c r="P2811" i="1"/>
  <c r="P2806" i="1"/>
  <c r="P2781" i="1"/>
  <c r="P2777" i="1"/>
  <c r="P2747" i="1"/>
  <c r="P2742" i="1"/>
  <c r="P2717" i="1"/>
  <c r="P2713" i="1"/>
  <c r="P2689" i="1"/>
  <c r="P2623" i="1"/>
  <c r="P2495" i="1"/>
  <c r="P2367" i="1"/>
  <c r="P4705" i="1"/>
  <c r="P4689" i="1"/>
  <c r="P4673" i="1"/>
  <c r="P4657" i="1"/>
  <c r="P4641" i="1"/>
  <c r="P4625" i="1"/>
  <c r="P4609" i="1"/>
  <c r="P4593" i="1"/>
  <c r="P4577" i="1"/>
  <c r="P4561" i="1"/>
  <c r="P4545" i="1"/>
  <c r="P4529" i="1"/>
  <c r="P4513" i="1"/>
  <c r="P4497" i="1"/>
  <c r="P4481" i="1"/>
  <c r="P4465" i="1"/>
  <c r="P4449" i="1"/>
  <c r="P4433" i="1"/>
  <c r="P4417" i="1"/>
  <c r="P4401" i="1"/>
  <c r="P4385" i="1"/>
  <c r="P4369" i="1"/>
  <c r="P4353" i="1"/>
  <c r="P4337" i="1"/>
  <c r="P4321" i="1"/>
  <c r="P4305" i="1"/>
  <c r="P4289" i="1"/>
  <c r="P4273" i="1"/>
  <c r="P4257" i="1"/>
  <c r="P4241" i="1"/>
  <c r="P4225" i="1"/>
  <c r="P4209" i="1"/>
  <c r="P4193" i="1"/>
  <c r="P4177" i="1"/>
  <c r="P4161" i="1"/>
  <c r="P4145" i="1"/>
  <c r="P4129" i="1"/>
  <c r="P4113" i="1"/>
  <c r="P4097" i="1"/>
  <c r="P4081" i="1"/>
  <c r="P4065" i="1"/>
  <c r="P4049" i="1"/>
  <c r="P4033" i="1"/>
  <c r="P4017" i="1"/>
  <c r="P4001" i="1"/>
  <c r="P3985" i="1"/>
  <c r="P3969" i="1"/>
  <c r="P3953" i="1"/>
  <c r="P3937" i="1"/>
  <c r="P3921" i="1"/>
  <c r="P3905" i="1"/>
  <c r="P3889" i="1"/>
  <c r="P3873" i="1"/>
  <c r="P3857" i="1"/>
  <c r="P3844" i="1"/>
  <c r="P3840" i="1"/>
  <c r="P3836" i="1"/>
  <c r="P3832" i="1"/>
  <c r="P3828" i="1"/>
  <c r="P3824" i="1"/>
  <c r="P3820" i="1"/>
  <c r="P3816" i="1"/>
  <c r="P3812" i="1"/>
  <c r="P3808" i="1"/>
  <c r="P3804" i="1"/>
  <c r="P3800" i="1"/>
  <c r="P3796" i="1"/>
  <c r="P3792" i="1"/>
  <c r="P3788" i="1"/>
  <c r="P3784" i="1"/>
  <c r="P3780" i="1"/>
  <c r="P3776" i="1"/>
  <c r="P3772" i="1"/>
  <c r="P3768" i="1"/>
  <c r="P3764" i="1"/>
  <c r="P3760" i="1"/>
  <c r="P3756" i="1"/>
  <c r="P3752" i="1"/>
  <c r="P3748" i="1"/>
  <c r="P3744" i="1"/>
  <c r="P3740" i="1"/>
  <c r="P3736" i="1"/>
  <c r="P3732" i="1"/>
  <c r="P3728" i="1"/>
  <c r="P3724" i="1"/>
  <c r="P3720" i="1"/>
  <c r="P3716" i="1"/>
  <c r="P3712" i="1"/>
  <c r="P3708" i="1"/>
  <c r="P3704" i="1"/>
  <c r="P3700" i="1"/>
  <c r="P3696" i="1"/>
  <c r="P3692" i="1"/>
  <c r="P3688" i="1"/>
  <c r="P3684" i="1"/>
  <c r="P3680" i="1"/>
  <c r="P3676" i="1"/>
  <c r="P3672" i="1"/>
  <c r="P3668" i="1"/>
  <c r="P3664" i="1"/>
  <c r="P3660" i="1"/>
  <c r="P3656" i="1"/>
  <c r="P3652" i="1"/>
  <c r="P3648" i="1"/>
  <c r="P3644" i="1"/>
  <c r="P3640" i="1"/>
  <c r="P3636" i="1"/>
  <c r="P3632" i="1"/>
  <c r="P3628" i="1"/>
  <c r="P3624" i="1"/>
  <c r="P3620" i="1"/>
  <c r="P3616" i="1"/>
  <c r="P3612" i="1"/>
  <c r="P3608" i="1"/>
  <c r="P3604" i="1"/>
  <c r="P3600" i="1"/>
  <c r="P3596" i="1"/>
  <c r="P3592" i="1"/>
  <c r="P3588" i="1"/>
  <c r="P3584" i="1"/>
  <c r="P3580" i="1"/>
  <c r="P3576" i="1"/>
  <c r="P3572" i="1"/>
  <c r="P3568" i="1"/>
  <c r="P3564" i="1"/>
  <c r="P3560" i="1"/>
  <c r="P3556" i="1"/>
  <c r="P3552" i="1"/>
  <c r="P3548" i="1"/>
  <c r="P3544" i="1"/>
  <c r="P3540" i="1"/>
  <c r="P3536" i="1"/>
  <c r="P3532" i="1"/>
  <c r="P3528" i="1"/>
  <c r="P3524" i="1"/>
  <c r="P3520" i="1"/>
  <c r="P3516" i="1"/>
  <c r="P3512" i="1"/>
  <c r="P3508" i="1"/>
  <c r="P3504" i="1"/>
  <c r="P3500" i="1"/>
  <c r="P3496" i="1"/>
  <c r="P3492" i="1"/>
  <c r="P3488" i="1"/>
  <c r="P3484" i="1"/>
  <c r="P3480" i="1"/>
  <c r="P3476" i="1"/>
  <c r="P3472" i="1"/>
  <c r="P3468" i="1"/>
  <c r="P3464" i="1"/>
  <c r="P3460" i="1"/>
  <c r="P3456" i="1"/>
  <c r="P3452" i="1"/>
  <c r="P3448" i="1"/>
  <c r="P3444" i="1"/>
  <c r="P3440" i="1"/>
  <c r="P3436" i="1"/>
  <c r="P3432" i="1"/>
  <c r="P3428" i="1"/>
  <c r="P3424" i="1"/>
  <c r="P3420" i="1"/>
  <c r="P3416" i="1"/>
  <c r="P3412" i="1"/>
  <c r="P3408" i="1"/>
  <c r="P3404" i="1"/>
  <c r="P3400" i="1"/>
  <c r="P3396" i="1"/>
  <c r="P3392" i="1"/>
  <c r="P3388" i="1"/>
  <c r="P3384" i="1"/>
  <c r="P3380" i="1"/>
  <c r="P3376" i="1"/>
  <c r="P3372" i="1"/>
  <c r="P3368" i="1"/>
  <c r="P3364" i="1"/>
  <c r="P3360" i="1"/>
  <c r="P3356" i="1"/>
  <c r="P3352" i="1"/>
  <c r="P3348" i="1"/>
  <c r="P3344" i="1"/>
  <c r="P3340" i="1"/>
  <c r="P3336" i="1"/>
  <c r="P3332" i="1"/>
  <c r="P3328" i="1"/>
  <c r="P3324" i="1"/>
  <c r="P3320" i="1"/>
  <c r="P3316" i="1"/>
  <c r="P3312" i="1"/>
  <c r="P3308" i="1"/>
  <c r="P3304" i="1"/>
  <c r="P3300" i="1"/>
  <c r="P3296" i="1"/>
  <c r="P3292" i="1"/>
  <c r="P3288" i="1"/>
  <c r="P3284" i="1"/>
  <c r="P3280" i="1"/>
  <c r="P3276" i="1"/>
  <c r="P3272" i="1"/>
  <c r="P3268" i="1"/>
  <c r="P3264" i="1"/>
  <c r="P3260" i="1"/>
  <c r="P3256" i="1"/>
  <c r="P3252" i="1"/>
  <c r="P3248" i="1"/>
  <c r="P3244" i="1"/>
  <c r="P3240" i="1"/>
  <c r="P3236" i="1"/>
  <c r="P3232" i="1"/>
  <c r="P3228" i="1"/>
  <c r="P3224" i="1"/>
  <c r="P3220" i="1"/>
  <c r="P3216" i="1"/>
  <c r="P3212" i="1"/>
  <c r="P3208" i="1"/>
  <c r="P3204" i="1"/>
  <c r="P3200" i="1"/>
  <c r="P3196" i="1"/>
  <c r="P3192" i="1"/>
  <c r="P3188" i="1"/>
  <c r="P3184" i="1"/>
  <c r="P3180" i="1"/>
  <c r="P3176" i="1"/>
  <c r="P3172" i="1"/>
  <c r="P3168" i="1"/>
  <c r="P3164" i="1"/>
  <c r="P3160" i="1"/>
  <c r="P3156" i="1"/>
  <c r="P3152" i="1"/>
  <c r="P3148" i="1"/>
  <c r="P3144" i="1"/>
  <c r="P3140" i="1"/>
  <c r="P3136" i="1"/>
  <c r="P3132" i="1"/>
  <c r="P3128" i="1"/>
  <c r="P3124" i="1"/>
  <c r="P3120" i="1"/>
  <c r="P3116" i="1"/>
  <c r="P3112" i="1"/>
  <c r="P3108" i="1"/>
  <c r="P3104" i="1"/>
  <c r="P3100" i="1"/>
  <c r="P3096" i="1"/>
  <c r="P3092" i="1"/>
  <c r="P3088" i="1"/>
  <c r="P3084" i="1"/>
  <c r="P3080" i="1"/>
  <c r="P3076" i="1"/>
  <c r="P3072" i="1"/>
  <c r="P3068" i="1"/>
  <c r="P3064" i="1"/>
  <c r="P3060" i="1"/>
  <c r="P3056" i="1"/>
  <c r="P3052" i="1"/>
  <c r="P3048" i="1"/>
  <c r="P3044" i="1"/>
  <c r="P3040" i="1"/>
  <c r="P3036" i="1"/>
  <c r="P3032" i="1"/>
  <c r="P3028" i="1"/>
  <c r="P3024" i="1"/>
  <c r="P3020" i="1"/>
  <c r="P3016" i="1"/>
  <c r="P3012" i="1"/>
  <c r="P3008" i="1"/>
  <c r="P3004" i="1"/>
  <c r="P3000" i="1"/>
  <c r="P2996" i="1"/>
  <c r="P2992" i="1"/>
  <c r="P2988" i="1"/>
  <c r="P2984" i="1"/>
  <c r="P2980" i="1"/>
  <c r="P2976" i="1"/>
  <c r="P2972" i="1"/>
  <c r="P2968" i="1"/>
  <c r="P2964" i="1"/>
  <c r="P2960" i="1"/>
  <c r="P2956" i="1"/>
  <c r="P2952" i="1"/>
  <c r="P2948" i="1"/>
  <c r="P2944" i="1"/>
  <c r="P2940" i="1"/>
  <c r="P2936" i="1"/>
  <c r="P2932" i="1"/>
  <c r="P2928" i="1"/>
  <c r="P2924" i="1"/>
  <c r="P2920" i="1"/>
  <c r="P2916" i="1"/>
  <c r="P2912" i="1"/>
  <c r="P2908" i="1"/>
  <c r="P2904" i="1"/>
  <c r="P2900" i="1"/>
  <c r="P2896" i="1"/>
  <c r="P2892" i="1"/>
  <c r="P2888" i="1"/>
  <c r="P2884" i="1"/>
  <c r="P2880" i="1"/>
  <c r="P2876" i="1"/>
  <c r="P2872" i="1"/>
  <c r="P2868" i="1"/>
  <c r="P2836" i="1"/>
  <c r="P2804" i="1"/>
  <c r="P2772" i="1"/>
  <c r="P2740" i="1"/>
  <c r="P2708" i="1"/>
  <c r="P2527" i="1"/>
  <c r="P2399" i="1"/>
  <c r="P2124" i="1"/>
  <c r="P2064" i="1"/>
  <c r="P2856" i="1"/>
  <c r="P2840" i="1"/>
  <c r="P2824" i="1"/>
  <c r="P2808" i="1"/>
  <c r="P2792" i="1"/>
  <c r="P2776" i="1"/>
  <c r="P2760" i="1"/>
  <c r="P2744" i="1"/>
  <c r="P2728" i="1"/>
  <c r="P2712" i="1"/>
  <c r="P2696" i="1"/>
  <c r="P2687" i="1"/>
  <c r="P2682" i="1"/>
  <c r="P2668" i="1"/>
  <c r="P2650" i="1"/>
  <c r="P2647" i="1"/>
  <c r="P2636" i="1"/>
  <c r="P2625" i="1"/>
  <c r="P2618" i="1"/>
  <c r="P2615" i="1"/>
  <c r="P2604" i="1"/>
  <c r="P2593" i="1"/>
  <c r="P2586" i="1"/>
  <c r="P2583" i="1"/>
  <c r="P2572" i="1"/>
  <c r="P2561" i="1"/>
  <c r="P2554" i="1"/>
  <c r="P2551" i="1"/>
  <c r="P2540" i="1"/>
  <c r="P2529" i="1"/>
  <c r="P2522" i="1"/>
  <c r="P2519" i="1"/>
  <c r="P2508" i="1"/>
  <c r="P2497" i="1"/>
  <c r="P2490" i="1"/>
  <c r="P2487" i="1"/>
  <c r="P2476" i="1"/>
  <c r="P2465" i="1"/>
  <c r="P2458" i="1"/>
  <c r="P2455" i="1"/>
  <c r="P2444" i="1"/>
  <c r="P2433" i="1"/>
  <c r="P2426" i="1"/>
  <c r="P2423" i="1"/>
  <c r="P2412" i="1"/>
  <c r="P2401" i="1"/>
  <c r="P2394" i="1"/>
  <c r="P2391" i="1"/>
  <c r="P2380" i="1"/>
  <c r="P2369" i="1"/>
  <c r="P2362" i="1"/>
  <c r="P2359" i="1"/>
  <c r="P2348" i="1"/>
  <c r="P2337" i="1"/>
  <c r="P2330" i="1"/>
  <c r="P2327" i="1"/>
  <c r="P2316" i="1"/>
  <c r="P2308" i="1"/>
  <c r="P2296" i="1"/>
  <c r="P2279" i="1"/>
  <c r="P2270" i="1"/>
  <c r="P2266" i="1"/>
  <c r="P2243" i="1"/>
  <c r="P2236" i="1"/>
  <c r="P2220" i="1"/>
  <c r="P2199" i="1"/>
  <c r="P2183" i="1"/>
  <c r="P2170" i="1"/>
  <c r="P2166" i="1"/>
  <c r="P2160" i="1"/>
  <c r="P2154" i="1"/>
  <c r="P2150" i="1"/>
  <c r="P2131" i="1"/>
  <c r="P2115" i="1"/>
  <c r="P2108" i="1"/>
  <c r="P2092" i="1"/>
  <c r="P2071" i="1"/>
  <c r="P2055" i="1"/>
  <c r="P2860" i="1"/>
  <c r="P2844" i="1"/>
  <c r="P2828" i="1"/>
  <c r="P2812" i="1"/>
  <c r="P2796" i="1"/>
  <c r="P2780" i="1"/>
  <c r="P2764" i="1"/>
  <c r="P2748" i="1"/>
  <c r="P2732" i="1"/>
  <c r="P2716" i="1"/>
  <c r="P2700" i="1"/>
  <c r="P2684" i="1"/>
  <c r="P2664" i="1"/>
  <c r="P2660" i="1"/>
  <c r="P2657" i="1"/>
  <c r="P2649" i="1"/>
  <c r="P2642" i="1"/>
  <c r="P2639" i="1"/>
  <c r="P2628" i="1"/>
  <c r="P2617" i="1"/>
  <c r="P2610" i="1"/>
  <c r="P2607" i="1"/>
  <c r="P2596" i="1"/>
  <c r="P2585" i="1"/>
  <c r="P2578" i="1"/>
  <c r="P2575" i="1"/>
  <c r="P2564" i="1"/>
  <c r="P2553" i="1"/>
  <c r="P2546" i="1"/>
  <c r="P2543" i="1"/>
  <c r="P2532" i="1"/>
  <c r="P2521" i="1"/>
  <c r="P2514" i="1"/>
  <c r="P2511" i="1"/>
  <c r="P2500" i="1"/>
  <c r="P2489" i="1"/>
  <c r="P2482" i="1"/>
  <c r="P2479" i="1"/>
  <c r="P2468" i="1"/>
  <c r="P2457" i="1"/>
  <c r="P2450" i="1"/>
  <c r="P2447" i="1"/>
  <c r="P2436" i="1"/>
  <c r="P2425" i="1"/>
  <c r="P2418" i="1"/>
  <c r="P2415" i="1"/>
  <c r="P2404" i="1"/>
  <c r="P2393" i="1"/>
  <c r="P2386" i="1"/>
  <c r="P2383" i="1"/>
  <c r="P2372" i="1"/>
  <c r="P2361" i="1"/>
  <c r="P2354" i="1"/>
  <c r="P2351" i="1"/>
  <c r="P2340" i="1"/>
  <c r="P2329" i="1"/>
  <c r="P2322" i="1"/>
  <c r="P2319" i="1"/>
  <c r="P2309" i="1"/>
  <c r="P2286" i="1"/>
  <c r="P2267" i="1"/>
  <c r="P2227" i="1"/>
  <c r="P2211" i="1"/>
  <c r="P2204" i="1"/>
  <c r="P2188" i="1"/>
  <c r="P2167" i="1"/>
  <c r="P2151" i="1"/>
  <c r="P2138" i="1"/>
  <c r="P2134" i="1"/>
  <c r="P2128" i="1"/>
  <c r="P2122" i="1"/>
  <c r="P2118" i="1"/>
  <c r="P2099" i="1"/>
  <c r="P2083" i="1"/>
  <c r="P2076" i="1"/>
  <c r="P2060" i="1"/>
  <c r="P2648" i="1"/>
  <c r="P2632" i="1"/>
  <c r="P2616" i="1"/>
  <c r="P2600" i="1"/>
  <c r="P2584" i="1"/>
  <c r="P2568" i="1"/>
  <c r="P2552" i="1"/>
  <c r="P2536" i="1"/>
  <c r="P2520" i="1"/>
  <c r="P2504" i="1"/>
  <c r="P2488" i="1"/>
  <c r="P2472" i="1"/>
  <c r="P2456" i="1"/>
  <c r="P2440" i="1"/>
  <c r="P2424" i="1"/>
  <c r="P2408" i="1"/>
  <c r="P2392" i="1"/>
  <c r="P2376" i="1"/>
  <c r="P2360" i="1"/>
  <c r="P2344" i="1"/>
  <c r="P2328" i="1"/>
  <c r="P2312" i="1"/>
  <c r="P2289" i="1"/>
  <c r="P2233" i="1"/>
  <c r="P2226" i="1"/>
  <c r="P2201" i="1"/>
  <c r="P2194" i="1"/>
  <c r="P2169" i="1"/>
  <c r="P2162" i="1"/>
  <c r="P2137" i="1"/>
  <c r="P2130" i="1"/>
  <c r="P2105" i="1"/>
  <c r="P2098" i="1"/>
  <c r="P2073" i="1"/>
  <c r="P2066" i="1"/>
  <c r="P2042" i="1"/>
  <c r="P2034" i="1"/>
  <c r="P2026" i="1"/>
  <c r="P2018" i="1"/>
  <c r="P2010" i="1"/>
  <c r="P2002" i="1"/>
  <c r="P1994" i="1"/>
  <c r="P1986" i="1"/>
  <c r="P1978" i="1"/>
  <c r="P1970" i="1"/>
  <c r="P1962" i="1"/>
  <c r="P1954" i="1"/>
  <c r="P1946" i="1"/>
  <c r="P1938" i="1"/>
  <c r="P1930" i="1"/>
  <c r="P1922" i="1"/>
  <c r="P1914" i="1"/>
  <c r="P1906" i="1"/>
  <c r="P1898" i="1"/>
  <c r="P1890" i="1"/>
  <c r="P1882" i="1"/>
  <c r="P1874" i="1"/>
  <c r="P1866" i="1"/>
  <c r="P1858" i="1"/>
  <c r="P1850" i="1"/>
  <c r="P1842" i="1"/>
  <c r="P1834" i="1"/>
  <c r="P1826" i="1"/>
  <c r="P1818" i="1"/>
  <c r="P1810" i="1"/>
  <c r="P1802" i="1"/>
  <c r="P1794" i="1"/>
  <c r="P1786" i="1"/>
  <c r="P1778" i="1"/>
  <c r="P1770" i="1"/>
  <c r="P1762" i="1"/>
  <c r="P1754" i="1"/>
  <c r="P1746" i="1"/>
  <c r="P1738" i="1"/>
  <c r="P1730" i="1"/>
  <c r="P1722" i="1"/>
  <c r="P1714" i="1"/>
  <c r="P1706" i="1"/>
  <c r="P1698" i="1"/>
  <c r="P1690" i="1"/>
  <c r="P1682" i="1"/>
  <c r="P1674" i="1"/>
  <c r="P1666" i="1"/>
  <c r="P1658" i="1"/>
  <c r="P1650" i="1"/>
  <c r="P1642" i="1"/>
  <c r="P1634" i="1"/>
  <c r="P1626" i="1"/>
  <c r="P1618" i="1"/>
  <c r="P1610" i="1"/>
  <c r="P1602" i="1"/>
  <c r="P1594" i="1"/>
  <c r="P1586" i="1"/>
  <c r="P1578" i="1"/>
  <c r="P1570" i="1"/>
  <c r="P1562" i="1"/>
  <c r="P1554" i="1"/>
  <c r="P1546" i="1"/>
  <c r="P1538" i="1"/>
  <c r="P1530" i="1"/>
  <c r="P1522" i="1"/>
  <c r="P1514" i="1"/>
  <c r="P1506" i="1"/>
  <c r="P1498" i="1"/>
  <c r="P1490" i="1"/>
  <c r="P1482" i="1"/>
  <c r="P1474" i="1"/>
  <c r="P1466" i="1"/>
  <c r="P1458" i="1"/>
  <c r="P1450" i="1"/>
  <c r="P1442" i="1"/>
  <c r="P1434" i="1"/>
  <c r="P1426" i="1"/>
  <c r="P1418" i="1"/>
  <c r="P1410" i="1"/>
  <c r="P1393" i="1"/>
  <c r="P1378" i="1"/>
  <c r="P1361" i="1"/>
  <c r="P1346" i="1"/>
  <c r="P1323" i="1"/>
  <c r="P1319" i="1"/>
  <c r="P2688" i="1"/>
  <c r="P2672" i="1"/>
  <c r="P2656" i="1"/>
  <c r="P2640" i="1"/>
  <c r="P2624" i="1"/>
  <c r="P2608" i="1"/>
  <c r="P2592" i="1"/>
  <c r="P2576" i="1"/>
  <c r="P2560" i="1"/>
  <c r="P2544" i="1"/>
  <c r="P2528" i="1"/>
  <c r="P2512" i="1"/>
  <c r="P2496" i="1"/>
  <c r="P2480" i="1"/>
  <c r="P2464" i="1"/>
  <c r="P2448" i="1"/>
  <c r="P2432" i="1"/>
  <c r="P2416" i="1"/>
  <c r="P2400" i="1"/>
  <c r="P2384" i="1"/>
  <c r="P2368" i="1"/>
  <c r="P2352" i="1"/>
  <c r="P2336" i="1"/>
  <c r="P2320" i="1"/>
  <c r="P2302" i="1"/>
  <c r="P2298" i="1"/>
  <c r="P2295" i="1"/>
  <c r="P2282" i="1"/>
  <c r="P2281" i="1"/>
  <c r="P2269" i="1"/>
  <c r="P2262" i="1"/>
  <c r="P2258" i="1"/>
  <c r="P2242" i="1"/>
  <c r="P2238" i="1"/>
  <c r="P2235" i="1"/>
  <c r="P2217" i="1"/>
  <c r="P2210" i="1"/>
  <c r="P2206" i="1"/>
  <c r="P2203" i="1"/>
  <c r="P2185" i="1"/>
  <c r="P2178" i="1"/>
  <c r="P2174" i="1"/>
  <c r="P2171" i="1"/>
  <c r="P2153" i="1"/>
  <c r="P2146" i="1"/>
  <c r="P2142" i="1"/>
  <c r="P2139" i="1"/>
  <c r="P2121" i="1"/>
  <c r="P2114" i="1"/>
  <c r="P2110" i="1"/>
  <c r="P2107" i="1"/>
  <c r="P2089" i="1"/>
  <c r="P2082" i="1"/>
  <c r="P2078" i="1"/>
  <c r="P2075" i="1"/>
  <c r="P2057" i="1"/>
  <c r="P2050" i="1"/>
  <c r="P2046" i="1"/>
  <c r="P2041" i="1"/>
  <c r="P2033" i="1"/>
  <c r="P2025" i="1"/>
  <c r="P2017" i="1"/>
  <c r="P2009" i="1"/>
  <c r="P2001" i="1"/>
  <c r="P1993" i="1"/>
  <c r="P1985" i="1"/>
  <c r="P1977" i="1"/>
  <c r="P1969" i="1"/>
  <c r="P1961" i="1"/>
  <c r="P1953" i="1"/>
  <c r="P1945" i="1"/>
  <c r="P1937" i="1"/>
  <c r="P1929" i="1"/>
  <c r="P1921" i="1"/>
  <c r="P1913" i="1"/>
  <c r="P1905" i="1"/>
  <c r="P1897" i="1"/>
  <c r="S1891" i="1"/>
  <c r="P1889" i="1"/>
  <c r="P1881" i="1"/>
  <c r="P1873" i="1"/>
  <c r="P1865" i="1"/>
  <c r="P1857" i="1"/>
  <c r="P1849" i="1"/>
  <c r="P1841" i="1"/>
  <c r="P1833" i="1"/>
  <c r="P1825" i="1"/>
  <c r="P1817" i="1"/>
  <c r="P1809" i="1"/>
  <c r="P1801" i="1"/>
  <c r="P1793" i="1"/>
  <c r="P1785" i="1"/>
  <c r="P1777" i="1"/>
  <c r="P1769" i="1"/>
  <c r="P1761" i="1"/>
  <c r="P1753" i="1"/>
  <c r="P1745" i="1"/>
  <c r="P1737" i="1"/>
  <c r="P1729" i="1"/>
  <c r="P1721" i="1"/>
  <c r="P1713" i="1"/>
  <c r="S1707" i="1"/>
  <c r="P1705" i="1"/>
  <c r="P1697" i="1"/>
  <c r="P1689" i="1"/>
  <c r="P1681" i="1"/>
  <c r="P1673" i="1"/>
  <c r="P1665" i="1"/>
  <c r="P1657" i="1"/>
  <c r="P1649" i="1"/>
  <c r="P1641" i="1"/>
  <c r="P1633" i="1"/>
  <c r="P1625" i="1"/>
  <c r="P1617" i="1"/>
  <c r="P1609" i="1"/>
  <c r="P1601" i="1"/>
  <c r="P1593" i="1"/>
  <c r="P1585" i="1"/>
  <c r="P1577" i="1"/>
  <c r="P1569" i="1"/>
  <c r="P1561" i="1"/>
  <c r="P1553" i="1"/>
  <c r="P1545" i="1"/>
  <c r="P1537" i="1"/>
  <c r="P1529" i="1"/>
  <c r="P1521" i="1"/>
  <c r="P1513" i="1"/>
  <c r="P1505" i="1"/>
  <c r="P1497" i="1"/>
  <c r="P1489" i="1"/>
  <c r="P1481" i="1"/>
  <c r="P1473" i="1"/>
  <c r="P1465" i="1"/>
  <c r="P1457" i="1"/>
  <c r="P1449" i="1"/>
  <c r="P1441" i="1"/>
  <c r="P1433" i="1"/>
  <c r="P1425" i="1"/>
  <c r="P1417" i="1"/>
  <c r="P1409" i="1"/>
  <c r="P1394" i="1"/>
  <c r="P1377" i="1"/>
  <c r="P1362" i="1"/>
  <c r="P1345" i="1"/>
  <c r="P1325" i="1"/>
  <c r="P1324" i="1"/>
  <c r="P2310" i="1"/>
  <c r="P2294" i="1"/>
  <c r="P2254" i="1"/>
  <c r="P2250" i="1"/>
  <c r="P2246" i="1"/>
  <c r="P1334" i="1"/>
  <c r="P1314" i="1"/>
  <c r="P1302" i="1"/>
  <c r="P1294" i="1"/>
  <c r="P2038" i="1"/>
  <c r="P2030" i="1"/>
  <c r="P2022" i="1"/>
  <c r="P2014" i="1"/>
  <c r="P2006" i="1"/>
  <c r="P1998" i="1"/>
  <c r="P1990" i="1"/>
  <c r="P1982" i="1"/>
  <c r="P1974" i="1"/>
  <c r="P1966" i="1"/>
  <c r="P1958" i="1"/>
  <c r="P1950" i="1"/>
  <c r="P1942" i="1"/>
  <c r="P1934" i="1"/>
  <c r="P1926" i="1"/>
  <c r="P1918" i="1"/>
  <c r="P1910" i="1"/>
  <c r="P1902" i="1"/>
  <c r="P1894" i="1"/>
  <c r="P1886" i="1"/>
  <c r="P1878" i="1"/>
  <c r="P1870" i="1"/>
  <c r="P1862" i="1"/>
  <c r="P1854" i="1"/>
  <c r="P1846" i="1"/>
  <c r="P1838" i="1"/>
  <c r="P1830" i="1"/>
  <c r="P1822" i="1"/>
  <c r="P1814" i="1"/>
  <c r="P1806" i="1"/>
  <c r="P1798" i="1"/>
  <c r="P1790" i="1"/>
  <c r="P1782" i="1"/>
  <c r="P1774" i="1"/>
  <c r="P1766" i="1"/>
  <c r="P1758" i="1"/>
  <c r="P1750" i="1"/>
  <c r="P1742" i="1"/>
  <c r="P1734" i="1"/>
  <c r="P1726" i="1"/>
  <c r="P1718" i="1"/>
  <c r="P1710" i="1"/>
  <c r="P1702" i="1"/>
  <c r="P1694" i="1"/>
  <c r="P1686" i="1"/>
  <c r="P1678" i="1"/>
  <c r="P1670" i="1"/>
  <c r="P1662" i="1"/>
  <c r="P1654" i="1"/>
  <c r="P1646" i="1"/>
  <c r="P1638" i="1"/>
  <c r="P1630" i="1"/>
  <c r="P1622" i="1"/>
  <c r="P1614" i="1"/>
  <c r="P1606" i="1"/>
  <c r="P1598" i="1"/>
  <c r="P1590" i="1"/>
  <c r="P1582" i="1"/>
  <c r="P1574" i="1"/>
  <c r="P1566" i="1"/>
  <c r="P1558" i="1"/>
  <c r="P1550" i="1"/>
  <c r="P1542" i="1"/>
  <c r="P1534" i="1"/>
  <c r="P1526" i="1"/>
  <c r="P1518" i="1"/>
  <c r="P1510" i="1"/>
  <c r="P1502" i="1"/>
  <c r="P1494" i="1"/>
  <c r="P1486" i="1"/>
  <c r="P1478" i="1"/>
  <c r="P1470" i="1"/>
  <c r="P1462" i="1"/>
  <c r="P1454" i="1"/>
  <c r="P1446" i="1"/>
  <c r="P1438" i="1"/>
  <c r="P1430" i="1"/>
  <c r="P1422" i="1"/>
  <c r="P1414" i="1"/>
  <c r="P1413" i="1"/>
  <c r="P1406" i="1"/>
  <c r="P1405" i="1"/>
  <c r="P1398" i="1"/>
  <c r="P1397" i="1"/>
  <c r="P1390" i="1"/>
  <c r="P1389" i="1"/>
  <c r="P1382" i="1"/>
  <c r="P1381" i="1"/>
  <c r="P1374" i="1"/>
  <c r="P1373" i="1"/>
  <c r="P1366" i="1"/>
  <c r="P1365" i="1"/>
  <c r="P1358" i="1"/>
  <c r="P1357" i="1"/>
  <c r="P1350" i="1"/>
  <c r="P1349" i="1"/>
  <c r="P1342" i="1"/>
  <c r="P1341" i="1"/>
  <c r="P1339" i="1"/>
  <c r="P1336" i="1"/>
  <c r="P1309" i="1"/>
  <c r="P1307" i="1"/>
  <c r="P1304" i="1"/>
  <c r="P1338" i="1"/>
  <c r="P1322" i="1"/>
  <c r="P1306" i="1"/>
  <c r="P1286" i="1"/>
  <c r="P1275" i="1"/>
  <c r="P1326" i="1"/>
  <c r="P1310" i="1"/>
  <c r="P1292" i="1"/>
  <c r="P1278" i="1"/>
  <c r="P867" i="1"/>
  <c r="P835" i="1"/>
  <c r="P1282" i="1"/>
  <c r="P1271" i="1"/>
  <c r="P1270" i="1"/>
  <c r="P1263" i="1"/>
  <c r="P1262" i="1"/>
  <c r="P1255" i="1"/>
  <c r="P1254" i="1"/>
  <c r="P1247" i="1"/>
  <c r="P1246" i="1"/>
  <c r="P1239" i="1"/>
  <c r="P1238" i="1"/>
  <c r="P1231" i="1"/>
  <c r="P1230" i="1"/>
  <c r="P1223" i="1"/>
  <c r="P1222" i="1"/>
  <c r="P1215" i="1"/>
  <c r="P1214" i="1"/>
  <c r="P1207" i="1"/>
  <c r="P1206" i="1"/>
  <c r="P1199" i="1"/>
  <c r="P1198" i="1"/>
  <c r="P1191" i="1"/>
  <c r="P1190" i="1"/>
  <c r="P1183" i="1"/>
  <c r="P1182" i="1"/>
  <c r="P1175" i="1"/>
  <c r="P1174" i="1"/>
  <c r="P1167" i="1"/>
  <c r="P1166" i="1"/>
  <c r="P1159" i="1"/>
  <c r="P1158" i="1"/>
  <c r="P1151" i="1"/>
  <c r="P1150" i="1"/>
  <c r="P1143" i="1"/>
  <c r="P1142" i="1"/>
  <c r="P1135" i="1"/>
  <c r="P1134" i="1"/>
  <c r="P1127" i="1"/>
  <c r="P1126" i="1"/>
  <c r="P1119" i="1"/>
  <c r="P1118" i="1"/>
  <c r="P1111" i="1"/>
  <c r="P1110" i="1"/>
  <c r="P1103" i="1"/>
  <c r="P1102" i="1"/>
  <c r="P1095" i="1"/>
  <c r="P1094" i="1"/>
  <c r="P1087" i="1"/>
  <c r="P1086" i="1"/>
  <c r="P1079" i="1"/>
  <c r="P1078" i="1"/>
  <c r="P1071" i="1"/>
  <c r="P1070" i="1"/>
  <c r="P1063" i="1"/>
  <c r="P1062" i="1"/>
  <c r="P1055" i="1"/>
  <c r="P1054" i="1"/>
  <c r="P1047" i="1"/>
  <c r="P1046" i="1"/>
  <c r="P1039" i="1"/>
  <c r="P1038" i="1"/>
  <c r="P1031" i="1"/>
  <c r="P1030" i="1"/>
  <c r="P1023" i="1"/>
  <c r="P1022" i="1"/>
  <c r="P1015" i="1"/>
  <c r="P1014" i="1"/>
  <c r="P1007" i="1"/>
  <c r="P1006" i="1"/>
  <c r="P999" i="1"/>
  <c r="P998" i="1"/>
  <c r="P991" i="1"/>
  <c r="P990" i="1"/>
  <c r="P983" i="1"/>
  <c r="P982" i="1"/>
  <c r="P975" i="1"/>
  <c r="P974" i="1"/>
  <c r="P967" i="1"/>
  <c r="P966" i="1"/>
  <c r="P959" i="1"/>
  <c r="P958" i="1"/>
  <c r="P951" i="1"/>
  <c r="P950" i="1"/>
  <c r="P943" i="1"/>
  <c r="P942" i="1"/>
  <c r="P935" i="1"/>
  <c r="P934" i="1"/>
  <c r="P927" i="1"/>
  <c r="P926" i="1"/>
  <c r="P919" i="1"/>
  <c r="P918" i="1"/>
  <c r="P911" i="1"/>
  <c r="P910" i="1"/>
  <c r="P903" i="1"/>
  <c r="P902" i="1"/>
  <c r="P895" i="1"/>
  <c r="P894" i="1"/>
  <c r="P887" i="1"/>
  <c r="P886" i="1"/>
  <c r="P879" i="1"/>
  <c r="P878" i="1"/>
  <c r="P800" i="1"/>
  <c r="P745" i="1"/>
  <c r="P1290" i="1"/>
  <c r="P1274" i="1"/>
  <c r="P1267" i="1"/>
  <c r="P1266" i="1"/>
  <c r="P1259" i="1"/>
  <c r="P1258" i="1"/>
  <c r="P1251" i="1"/>
  <c r="P1250" i="1"/>
  <c r="P1243" i="1"/>
  <c r="P1242" i="1"/>
  <c r="P1235" i="1"/>
  <c r="P1234" i="1"/>
  <c r="P1227" i="1"/>
  <c r="P1226" i="1"/>
  <c r="P1219" i="1"/>
  <c r="P1218" i="1"/>
  <c r="P1211" i="1"/>
  <c r="P1210" i="1"/>
  <c r="P1203" i="1"/>
  <c r="P1202" i="1"/>
  <c r="P1195" i="1"/>
  <c r="P1194" i="1"/>
  <c r="P1187" i="1"/>
  <c r="P1186" i="1"/>
  <c r="P1179" i="1"/>
  <c r="P1178" i="1"/>
  <c r="P1171" i="1"/>
  <c r="P1170" i="1"/>
  <c r="P1163" i="1"/>
  <c r="P1162" i="1"/>
  <c r="P1155" i="1"/>
  <c r="P1154" i="1"/>
  <c r="P1147" i="1"/>
  <c r="P1146" i="1"/>
  <c r="P1139" i="1"/>
  <c r="P1138" i="1"/>
  <c r="P1131" i="1"/>
  <c r="P1130" i="1"/>
  <c r="P1123" i="1"/>
  <c r="P1122" i="1"/>
  <c r="P1115" i="1"/>
  <c r="P1114" i="1"/>
  <c r="P1107" i="1"/>
  <c r="P1106" i="1"/>
  <c r="P1099" i="1"/>
  <c r="P1098" i="1"/>
  <c r="P1091" i="1"/>
  <c r="P1090" i="1"/>
  <c r="P1083" i="1"/>
  <c r="P1082" i="1"/>
  <c r="P1075" i="1"/>
  <c r="P1074" i="1"/>
  <c r="P1067" i="1"/>
  <c r="P1066" i="1"/>
  <c r="P1059" i="1"/>
  <c r="P1058" i="1"/>
  <c r="P1051" i="1"/>
  <c r="P1050" i="1"/>
  <c r="P1043" i="1"/>
  <c r="P1042" i="1"/>
  <c r="P1035" i="1"/>
  <c r="P1034" i="1"/>
  <c r="P1027" i="1"/>
  <c r="P1026" i="1"/>
  <c r="P1019" i="1"/>
  <c r="P1018" i="1"/>
  <c r="P1011" i="1"/>
  <c r="P1010" i="1"/>
  <c r="P1003" i="1"/>
  <c r="P1002" i="1"/>
  <c r="P995" i="1"/>
  <c r="P994" i="1"/>
  <c r="P987" i="1"/>
  <c r="P986" i="1"/>
  <c r="P979" i="1"/>
  <c r="P978" i="1"/>
  <c r="P971" i="1"/>
  <c r="P970" i="1"/>
  <c r="P963" i="1"/>
  <c r="P962" i="1"/>
  <c r="P955" i="1"/>
  <c r="P954" i="1"/>
  <c r="P947" i="1"/>
  <c r="P946" i="1"/>
  <c r="P939" i="1"/>
  <c r="P938" i="1"/>
  <c r="P931" i="1"/>
  <c r="P930" i="1"/>
  <c r="P923" i="1"/>
  <c r="P922" i="1"/>
  <c r="P915" i="1"/>
  <c r="P914" i="1"/>
  <c r="P907" i="1"/>
  <c r="P906" i="1"/>
  <c r="P899" i="1"/>
  <c r="P898" i="1"/>
  <c r="P891" i="1"/>
  <c r="P890" i="1"/>
  <c r="P883" i="1"/>
  <c r="P882" i="1"/>
  <c r="P875" i="1"/>
  <c r="P874" i="1"/>
  <c r="P865" i="1"/>
  <c r="P864" i="1"/>
  <c r="P856" i="1"/>
  <c r="P809" i="1"/>
  <c r="P802" i="1"/>
  <c r="P783" i="1"/>
  <c r="P780" i="1"/>
  <c r="P772" i="1"/>
  <c r="P681" i="1"/>
  <c r="P869" i="1"/>
  <c r="P859" i="1"/>
  <c r="P845" i="1"/>
  <c r="P825" i="1"/>
  <c r="P821" i="1"/>
  <c r="P818" i="1"/>
  <c r="P795" i="1"/>
  <c r="P782" i="1"/>
  <c r="P761" i="1"/>
  <c r="P736" i="1"/>
  <c r="P735" i="1"/>
  <c r="P730" i="1"/>
  <c r="P704" i="1"/>
  <c r="P703" i="1"/>
  <c r="P698" i="1"/>
  <c r="P672" i="1"/>
  <c r="P671" i="1"/>
  <c r="P873" i="1"/>
  <c r="P861" i="1"/>
  <c r="P837" i="1"/>
  <c r="P834" i="1"/>
  <c r="P811" i="1"/>
  <c r="P797" i="1"/>
  <c r="P775" i="1"/>
  <c r="P769" i="1"/>
  <c r="P454" i="1"/>
  <c r="P390" i="1"/>
  <c r="P849" i="1"/>
  <c r="P833" i="1"/>
  <c r="P817" i="1"/>
  <c r="P801" i="1"/>
  <c r="P791" i="1"/>
  <c r="P777" i="1"/>
  <c r="P752" i="1"/>
  <c r="P750" i="1"/>
  <c r="P747" i="1"/>
  <c r="P720" i="1"/>
  <c r="P718" i="1"/>
  <c r="P715" i="1"/>
  <c r="P688" i="1"/>
  <c r="P686" i="1"/>
  <c r="P683" i="1"/>
  <c r="P669" i="1"/>
  <c r="P665" i="1"/>
  <c r="P463" i="1"/>
  <c r="P399" i="1"/>
  <c r="P15" i="1"/>
  <c r="P661" i="1"/>
  <c r="P657" i="1"/>
  <c r="P653" i="1"/>
  <c r="P649" i="1"/>
  <c r="P645" i="1"/>
  <c r="P641" i="1"/>
  <c r="P637" i="1"/>
  <c r="P633" i="1"/>
  <c r="P629" i="1"/>
  <c r="P625" i="1"/>
  <c r="P621" i="1"/>
  <c r="P617" i="1"/>
  <c r="P613" i="1"/>
  <c r="P609" i="1"/>
  <c r="P605" i="1"/>
  <c r="P601" i="1"/>
  <c r="P597" i="1"/>
  <c r="P593" i="1"/>
  <c r="P589" i="1"/>
  <c r="P585" i="1"/>
  <c r="P581" i="1"/>
  <c r="P577" i="1"/>
  <c r="P573" i="1"/>
  <c r="P569" i="1"/>
  <c r="P565" i="1"/>
  <c r="P561" i="1"/>
  <c r="P557" i="1"/>
  <c r="P553" i="1"/>
  <c r="P549" i="1"/>
  <c r="P545" i="1"/>
  <c r="P541" i="1"/>
  <c r="P537" i="1"/>
  <c r="P533" i="1"/>
  <c r="P529" i="1"/>
  <c r="P525" i="1"/>
  <c r="P521" i="1"/>
  <c r="P517" i="1"/>
  <c r="P513" i="1"/>
  <c r="P509" i="1"/>
  <c r="P505" i="1"/>
  <c r="P501" i="1"/>
  <c r="P497" i="1"/>
  <c r="P493" i="1"/>
  <c r="P489" i="1"/>
  <c r="P485" i="1"/>
  <c r="P481" i="1"/>
  <c r="P477" i="1"/>
  <c r="P473" i="1"/>
  <c r="P422" i="1"/>
  <c r="P781" i="1"/>
  <c r="P765" i="1"/>
  <c r="P749" i="1"/>
  <c r="P733" i="1"/>
  <c r="P717" i="1"/>
  <c r="P701" i="1"/>
  <c r="P685" i="1"/>
  <c r="P668" i="1"/>
  <c r="P664" i="1"/>
  <c r="P660" i="1"/>
  <c r="P656" i="1"/>
  <c r="P652" i="1"/>
  <c r="P648" i="1"/>
  <c r="P644" i="1"/>
  <c r="P640" i="1"/>
  <c r="P636" i="1"/>
  <c r="P632" i="1"/>
  <c r="P628" i="1"/>
  <c r="P624" i="1"/>
  <c r="P620" i="1"/>
  <c r="P616" i="1"/>
  <c r="P612" i="1"/>
  <c r="P608" i="1"/>
  <c r="P604" i="1"/>
  <c r="P600" i="1"/>
  <c r="P596" i="1"/>
  <c r="P592" i="1"/>
  <c r="P588" i="1"/>
  <c r="P584" i="1"/>
  <c r="P580" i="1"/>
  <c r="P576" i="1"/>
  <c r="P572" i="1"/>
  <c r="P568" i="1"/>
  <c r="P564" i="1"/>
  <c r="P560" i="1"/>
  <c r="P556" i="1"/>
  <c r="P552" i="1"/>
  <c r="P548" i="1"/>
  <c r="P544" i="1"/>
  <c r="P540" i="1"/>
  <c r="P536" i="1"/>
  <c r="P532" i="1"/>
  <c r="P528" i="1"/>
  <c r="P524" i="1"/>
  <c r="P520" i="1"/>
  <c r="P516" i="1"/>
  <c r="P512" i="1"/>
  <c r="P508" i="1"/>
  <c r="P504" i="1"/>
  <c r="P500" i="1"/>
  <c r="P496" i="1"/>
  <c r="P492" i="1"/>
  <c r="P488" i="1"/>
  <c r="P484" i="1"/>
  <c r="P480" i="1"/>
  <c r="P476" i="1"/>
  <c r="P472" i="1"/>
  <c r="P447" i="1"/>
  <c r="P445" i="1"/>
  <c r="P443" i="1"/>
  <c r="P440" i="1"/>
  <c r="P415" i="1"/>
  <c r="P413" i="1"/>
  <c r="P411" i="1"/>
  <c r="P408" i="1"/>
  <c r="P383" i="1"/>
  <c r="P381" i="1"/>
  <c r="P379" i="1"/>
  <c r="P376" i="1"/>
  <c r="P366" i="1"/>
  <c r="P362" i="1"/>
  <c r="P358" i="1"/>
  <c r="P354" i="1"/>
  <c r="P350" i="1"/>
  <c r="P346" i="1"/>
  <c r="P342" i="1"/>
  <c r="P338" i="1"/>
  <c r="P334" i="1"/>
  <c r="P330" i="1"/>
  <c r="P326" i="1"/>
  <c r="P322" i="1"/>
  <c r="P318" i="1"/>
  <c r="P314" i="1"/>
  <c r="P310" i="1"/>
  <c r="P306" i="1"/>
  <c r="P302" i="1"/>
  <c r="P298" i="1"/>
  <c r="P294" i="1"/>
  <c r="P290" i="1"/>
  <c r="P286" i="1"/>
  <c r="P282" i="1"/>
  <c r="P278" i="1"/>
  <c r="P251" i="1"/>
  <c r="P250" i="1"/>
  <c r="S247" i="1"/>
  <c r="P219" i="1"/>
  <c r="P218" i="1"/>
  <c r="P753" i="1"/>
  <c r="P737" i="1"/>
  <c r="P721" i="1"/>
  <c r="P705" i="1"/>
  <c r="P689" i="1"/>
  <c r="P673" i="1"/>
  <c r="P458" i="1"/>
  <c r="P442" i="1"/>
  <c r="P426" i="1"/>
  <c r="P410" i="1"/>
  <c r="P394" i="1"/>
  <c r="P378" i="1"/>
  <c r="P365" i="1"/>
  <c r="P361" i="1"/>
  <c r="P357" i="1"/>
  <c r="P353" i="1"/>
  <c r="P349" i="1"/>
  <c r="P345" i="1"/>
  <c r="P341" i="1"/>
  <c r="P337" i="1"/>
  <c r="P333" i="1"/>
  <c r="P329" i="1"/>
  <c r="P325" i="1"/>
  <c r="P321" i="1"/>
  <c r="P317" i="1"/>
  <c r="P313" i="1"/>
  <c r="P309" i="1"/>
  <c r="P305" i="1"/>
  <c r="P301" i="1"/>
  <c r="P297" i="1"/>
  <c r="P293" i="1"/>
  <c r="P289" i="1"/>
  <c r="P285" i="1"/>
  <c r="P281" i="1"/>
  <c r="P276" i="1"/>
  <c r="P244" i="1"/>
  <c r="P133" i="1"/>
  <c r="P462" i="1"/>
  <c r="P446" i="1"/>
  <c r="P430" i="1"/>
  <c r="P414" i="1"/>
  <c r="P398" i="1"/>
  <c r="P382" i="1"/>
  <c r="P269" i="1"/>
  <c r="P267" i="1"/>
  <c r="P265" i="1"/>
  <c r="P262" i="1"/>
  <c r="P237" i="1"/>
  <c r="P235" i="1"/>
  <c r="P233" i="1"/>
  <c r="P230" i="1"/>
  <c r="P165" i="1"/>
  <c r="P264" i="1"/>
  <c r="P248" i="1"/>
  <c r="P232" i="1"/>
  <c r="P216" i="1"/>
  <c r="P207" i="1"/>
  <c r="P205" i="1"/>
  <c r="P204" i="1"/>
  <c r="P189" i="1"/>
  <c r="P188" i="1"/>
  <c r="P157" i="1"/>
  <c r="P156" i="1"/>
  <c r="P125" i="1"/>
  <c r="P124" i="1"/>
  <c r="P84" i="1"/>
  <c r="P268" i="1"/>
  <c r="P252" i="1"/>
  <c r="P236" i="1"/>
  <c r="P220" i="1"/>
  <c r="P212" i="1"/>
  <c r="P194" i="1"/>
  <c r="P181" i="1"/>
  <c r="P180" i="1"/>
  <c r="P149" i="1"/>
  <c r="P148" i="1"/>
  <c r="P117" i="1"/>
  <c r="P116" i="1"/>
  <c r="P92" i="1"/>
  <c r="P187" i="1"/>
  <c r="P186" i="1"/>
  <c r="P179" i="1"/>
  <c r="P178" i="1"/>
  <c r="P171" i="1"/>
  <c r="P170" i="1"/>
  <c r="P163" i="1"/>
  <c r="P162" i="1"/>
  <c r="P155" i="1"/>
  <c r="P154" i="1"/>
  <c r="P147" i="1"/>
  <c r="P146" i="1"/>
  <c r="P139" i="1"/>
  <c r="P138" i="1"/>
  <c r="P131" i="1"/>
  <c r="P130" i="1"/>
  <c r="P123" i="1"/>
  <c r="P122" i="1"/>
  <c r="P115" i="1"/>
  <c r="P114" i="1"/>
  <c r="P107" i="1"/>
  <c r="P70" i="1"/>
  <c r="P23" i="1"/>
  <c r="P102" i="1"/>
  <c r="P100" i="1"/>
  <c r="P90" i="1"/>
  <c r="P64" i="1"/>
  <c r="P99" i="1"/>
  <c r="P96" i="1"/>
  <c r="P95" i="1"/>
  <c r="P88" i="1"/>
  <c r="P87" i="1"/>
  <c r="P80" i="1"/>
  <c r="P79" i="1"/>
  <c r="P59" i="1"/>
  <c r="P47" i="1"/>
  <c r="P103" i="1"/>
  <c r="P49" i="1"/>
  <c r="P67" i="1"/>
  <c r="P51" i="1"/>
  <c r="P43" i="1"/>
  <c r="P39" i="1"/>
  <c r="P35" i="1"/>
  <c r="P31" i="1"/>
  <c r="P27" i="1"/>
  <c r="P71" i="1"/>
  <c r="P55" i="1"/>
  <c r="P19" i="1"/>
  <c r="P11" i="1"/>
  <c r="E12" i="3"/>
  <c r="E6" i="3"/>
  <c r="V11" i="3" s="1"/>
  <c r="E5" i="3"/>
  <c r="R283" i="1" l="1"/>
  <c r="S1232" i="1"/>
  <c r="S1507" i="1"/>
  <c r="R1544" i="1"/>
  <c r="S200" i="1"/>
  <c r="S2515" i="1"/>
  <c r="S144" i="1"/>
  <c r="R610" i="1"/>
  <c r="S808" i="1"/>
  <c r="R1515" i="1"/>
  <c r="R1963" i="1"/>
  <c r="R1096" i="1"/>
  <c r="S2498" i="1"/>
  <c r="S423" i="1"/>
  <c r="S241" i="1"/>
  <c r="S300" i="1"/>
  <c r="R1643" i="1"/>
  <c r="S448" i="1"/>
  <c r="R726" i="1"/>
  <c r="R3059" i="1"/>
  <c r="R279" i="1"/>
  <c r="R1872" i="1"/>
  <c r="R2402" i="1"/>
  <c r="S542" i="1"/>
  <c r="S1188" i="1"/>
  <c r="R397" i="1"/>
  <c r="S759" i="1"/>
  <c r="R1152" i="1"/>
  <c r="S4295" i="1"/>
  <c r="S471" i="1"/>
  <c r="R1240" i="1"/>
  <c r="S805" i="1"/>
  <c r="S1760" i="1"/>
  <c r="R4946" i="1"/>
  <c r="R82" i="1"/>
  <c r="S522" i="1"/>
  <c r="R929" i="1"/>
  <c r="S1303" i="1"/>
  <c r="S2370" i="1"/>
  <c r="S2782" i="1"/>
  <c r="R76" i="1"/>
  <c r="S638" i="1"/>
  <c r="R1535" i="1"/>
  <c r="S4284" i="1"/>
  <c r="S1960" i="1"/>
  <c r="S1964" i="1"/>
  <c r="S86" i="1"/>
  <c r="R1112" i="1"/>
  <c r="R948" i="1"/>
  <c r="S1073" i="1"/>
  <c r="R852" i="1"/>
  <c r="R1783" i="1"/>
  <c r="R2148" i="1"/>
  <c r="R1369" i="1"/>
  <c r="R4608" i="1"/>
  <c r="R60" i="1"/>
  <c r="R255" i="1"/>
  <c r="R754" i="1"/>
  <c r="R693" i="1"/>
  <c r="S984" i="1"/>
  <c r="R551" i="1"/>
  <c r="S1257" i="1"/>
  <c r="S1408" i="1"/>
  <c r="R1639" i="1"/>
  <c r="S4092" i="1"/>
  <c r="R266" i="1"/>
  <c r="R558" i="1"/>
  <c r="S539" i="1"/>
  <c r="S449" i="1"/>
  <c r="S404" i="1"/>
  <c r="R941" i="1"/>
  <c r="S831" i="1"/>
  <c r="S2291" i="1"/>
  <c r="S2371" i="1"/>
  <c r="S2633" i="1"/>
  <c r="S4974" i="1"/>
  <c r="R502" i="1"/>
  <c r="R602" i="1"/>
  <c r="R655" i="1"/>
  <c r="S2119" i="1"/>
  <c r="S4912" i="1"/>
  <c r="R4160" i="1"/>
  <c r="S202" i="1"/>
  <c r="R13" i="1"/>
  <c r="S478" i="1"/>
  <c r="R554" i="1"/>
  <c r="S634" i="1"/>
  <c r="S435" i="1"/>
  <c r="R348" i="1"/>
  <c r="S1224" i="1"/>
  <c r="R1060" i="1"/>
  <c r="S676" i="1"/>
  <c r="S1068" i="1"/>
  <c r="S667" i="1"/>
  <c r="R1225" i="1"/>
  <c r="S1104" i="1"/>
  <c r="R543" i="1"/>
  <c r="R1291" i="1"/>
  <c r="R1828" i="1"/>
  <c r="S1412" i="1"/>
  <c r="S2172" i="1"/>
  <c r="S2023" i="1"/>
  <c r="R1624" i="1"/>
  <c r="R4360" i="1"/>
  <c r="R4688" i="1"/>
  <c r="S406" i="1"/>
  <c r="R28" i="1"/>
  <c r="R63" i="1"/>
  <c r="R101" i="1"/>
  <c r="R132" i="1"/>
  <c r="R106" i="1"/>
  <c r="S129" i="1"/>
  <c r="S332" i="1"/>
  <c r="R273" i="1"/>
  <c r="R535" i="1"/>
  <c r="R724" i="1"/>
  <c r="R916" i="1"/>
  <c r="R1252" i="1"/>
  <c r="S1265" i="1"/>
  <c r="R1523" i="1"/>
  <c r="R1667" i="1"/>
  <c r="R1779" i="1"/>
  <c r="S863" i="1"/>
  <c r="R1628" i="1"/>
  <c r="S2666" i="1"/>
  <c r="R870" i="1"/>
  <c r="R3823" i="1"/>
  <c r="S3803" i="1"/>
  <c r="S4270" i="1"/>
  <c r="S4698" i="1"/>
  <c r="R142" i="1"/>
  <c r="R197" i="1"/>
  <c r="R453" i="1"/>
  <c r="R315" i="1"/>
  <c r="R401" i="1"/>
  <c r="S635" i="1"/>
  <c r="S599" i="1"/>
  <c r="R757" i="1"/>
  <c r="S444" i="1"/>
  <c r="S499" i="1"/>
  <c r="S846" i="1"/>
  <c r="S692" i="1"/>
  <c r="S840" i="1"/>
  <c r="R1161" i="1"/>
  <c r="R945" i="1"/>
  <c r="S2043" i="1"/>
  <c r="R647" i="1"/>
  <c r="R2155" i="1"/>
  <c r="S2299" i="1"/>
  <c r="R1567" i="1"/>
  <c r="R2589" i="1"/>
  <c r="S1927" i="1"/>
  <c r="S105" i="1"/>
  <c r="R1632" i="1"/>
  <c r="R3487" i="1"/>
  <c r="S3459" i="1"/>
  <c r="S4096" i="1"/>
  <c r="S3123" i="1"/>
  <c r="R38" i="1"/>
  <c r="R14" i="1"/>
  <c r="S173" i="1"/>
  <c r="R277" i="1"/>
  <c r="R742" i="1"/>
  <c r="S969" i="1"/>
  <c r="S1008" i="1"/>
  <c r="S729" i="1"/>
  <c r="R1608" i="1"/>
  <c r="S2020" i="1"/>
  <c r="R1612" i="1"/>
  <c r="R2301" i="1"/>
  <c r="R563" i="1"/>
  <c r="S2052" i="1"/>
  <c r="S2867" i="1"/>
  <c r="R3575" i="1"/>
  <c r="R4496" i="1"/>
  <c r="R4543" i="1"/>
  <c r="R4882" i="1"/>
  <c r="R2979" i="1"/>
  <c r="S22" i="1"/>
  <c r="S380" i="1"/>
  <c r="S1061" i="1"/>
  <c r="R1285" i="1"/>
  <c r="S1443" i="1"/>
  <c r="S1971" i="1"/>
  <c r="R1516" i="1"/>
  <c r="S1360" i="1"/>
  <c r="R3679" i="1"/>
  <c r="R4915" i="1"/>
  <c r="S44" i="1"/>
  <c r="R359" i="1"/>
  <c r="R555" i="1"/>
  <c r="R495" i="1"/>
  <c r="R646" i="1"/>
  <c r="S304" i="1"/>
  <c r="R519" i="1"/>
  <c r="S702" i="1"/>
  <c r="R1228" i="1"/>
  <c r="S1892" i="1"/>
  <c r="R1407" i="1"/>
  <c r="R1676" i="1"/>
  <c r="R2090" i="1"/>
  <c r="R2378" i="1"/>
  <c r="S2614" i="1"/>
  <c r="S1780" i="1"/>
  <c r="S4615" i="1"/>
  <c r="S1765" i="1"/>
  <c r="S36" i="1"/>
  <c r="S319" i="1"/>
  <c r="R258" i="1"/>
  <c r="R151" i="1"/>
  <c r="S327" i="1"/>
  <c r="S538" i="1"/>
  <c r="S590" i="1"/>
  <c r="R467" i="1"/>
  <c r="S603" i="1"/>
  <c r="S238" i="1"/>
  <c r="R826" i="1"/>
  <c r="R904" i="1"/>
  <c r="S1208" i="1"/>
  <c r="R691" i="1"/>
  <c r="S1764" i="1"/>
  <c r="R1956" i="1"/>
  <c r="R1548" i="1"/>
  <c r="R1744" i="1"/>
  <c r="S2653" i="1"/>
  <c r="R2434" i="1"/>
  <c r="R2754" i="1"/>
  <c r="R1487" i="1"/>
  <c r="S1895" i="1"/>
  <c r="S2670" i="1"/>
  <c r="S3935" i="1"/>
  <c r="S152" i="1"/>
  <c r="R56" i="1"/>
  <c r="S150" i="1"/>
  <c r="R307" i="1"/>
  <c r="R491" i="1"/>
  <c r="S843" i="1"/>
  <c r="S567" i="1"/>
  <c r="R822" i="1"/>
  <c r="S1092" i="1"/>
  <c r="S973" i="1"/>
  <c r="S1683" i="1"/>
  <c r="R1819" i="1"/>
  <c r="R1931" i="1"/>
  <c r="S2159" i="1"/>
  <c r="R1484" i="1"/>
  <c r="R2058" i="1"/>
  <c r="S2176" i="1"/>
  <c r="S1908" i="1"/>
  <c r="S2567" i="1"/>
  <c r="R185" i="1"/>
  <c r="S141" i="1"/>
  <c r="S53" i="1"/>
  <c r="R303" i="1"/>
  <c r="S387" i="1"/>
  <c r="S571" i="1"/>
  <c r="R823" i="1"/>
  <c r="R1037" i="1"/>
  <c r="S1571" i="1"/>
  <c r="S1695" i="1"/>
  <c r="S2385" i="1"/>
  <c r="S2182" i="1"/>
  <c r="R3874" i="1"/>
  <c r="S389" i="1"/>
  <c r="R347" i="1"/>
  <c r="S183" i="1"/>
  <c r="S482" i="1"/>
  <c r="R441" i="1"/>
  <c r="R1064" i="1"/>
  <c r="R977" i="1"/>
  <c r="R1555" i="1"/>
  <c r="S1860" i="1"/>
  <c r="R4667" i="1"/>
  <c r="S3010" i="1"/>
  <c r="R1677" i="1"/>
  <c r="S50" i="1"/>
  <c r="R201" i="1"/>
  <c r="R110" i="1"/>
  <c r="R368" i="1"/>
  <c r="S1220" i="1"/>
  <c r="R881" i="1"/>
  <c r="S1803" i="1"/>
  <c r="R1416" i="1"/>
  <c r="R1943" i="1"/>
  <c r="R2669" i="1"/>
  <c r="S2849" i="1"/>
  <c r="S2318" i="1"/>
  <c r="R2821" i="1"/>
  <c r="R4559" i="1"/>
  <c r="S3234" i="1"/>
  <c r="R2978" i="1"/>
  <c r="S174" i="1"/>
  <c r="S559" i="1"/>
  <c r="S964" i="1"/>
  <c r="R1261" i="1"/>
  <c r="S4565" i="1"/>
  <c r="S4002" i="1"/>
  <c r="S4114" i="1"/>
  <c r="R570" i="1"/>
  <c r="S734" i="1"/>
  <c r="S627" i="1"/>
  <c r="R908" i="1"/>
  <c r="S1867" i="1"/>
  <c r="R1552" i="1"/>
  <c r="R2612" i="1"/>
  <c r="R2342" i="1"/>
  <c r="S3991" i="1"/>
  <c r="R291" i="1"/>
  <c r="S396" i="1"/>
  <c r="R550" i="1"/>
  <c r="R360" i="1"/>
  <c r="R680" i="1"/>
  <c r="R1016" i="1"/>
  <c r="S511" i="1"/>
  <c r="S976" i="1"/>
  <c r="S1451" i="1"/>
  <c r="R1331" i="1"/>
  <c r="R2461" i="1"/>
  <c r="S1935" i="1"/>
  <c r="R2478" i="1"/>
  <c r="R4094" i="1"/>
  <c r="S4538" i="1"/>
  <c r="R3090" i="1"/>
  <c r="S113" i="1"/>
  <c r="S335" i="1"/>
  <c r="S486" i="1"/>
  <c r="R654" i="1"/>
  <c r="S468" i="1"/>
  <c r="R2606" i="1"/>
  <c r="S72" i="1"/>
  <c r="R25" i="1"/>
  <c r="R119" i="1"/>
  <c r="S68" i="1"/>
  <c r="S367" i="1"/>
  <c r="S534" i="1"/>
  <c r="R507" i="1"/>
  <c r="S128" i="1"/>
  <c r="S356" i="1"/>
  <c r="R719" i="1"/>
  <c r="S842" i="1"/>
  <c r="S1144" i="1"/>
  <c r="S751" i="1"/>
  <c r="R1044" i="1"/>
  <c r="R682" i="1"/>
  <c r="R1009" i="1"/>
  <c r="R1109" i="1"/>
  <c r="R1699" i="1"/>
  <c r="R1448" i="1"/>
  <c r="S2681" i="1"/>
  <c r="S164" i="1"/>
  <c r="S153" i="1"/>
  <c r="R159" i="1"/>
  <c r="S41" i="1"/>
  <c r="S299" i="1"/>
  <c r="R161" i="1"/>
  <c r="R375" i="1"/>
  <c r="S494" i="1"/>
  <c r="S372" i="1"/>
  <c r="S674" i="1"/>
  <c r="R639" i="1"/>
  <c r="S787" i="1"/>
  <c r="R932" i="1"/>
  <c r="R1133" i="1"/>
  <c r="R1217" i="1"/>
  <c r="S1169" i="1"/>
  <c r="S1320" i="1"/>
  <c r="S1411" i="1"/>
  <c r="S1827" i="1"/>
  <c r="S2276" i="1"/>
  <c r="R1772" i="1"/>
  <c r="R1564" i="1"/>
  <c r="R2287" i="1"/>
  <c r="S2048" i="1"/>
  <c r="S2466" i="1"/>
  <c r="R2505" i="1"/>
  <c r="S3046" i="1"/>
  <c r="R4690" i="1"/>
  <c r="S1557" i="1"/>
  <c r="R191" i="1"/>
  <c r="S191" i="1"/>
  <c r="S221" i="1"/>
  <c r="R221" i="1"/>
  <c r="R249" i="1"/>
  <c r="S249" i="1"/>
  <c r="S1739" i="1"/>
  <c r="R1739" i="1"/>
  <c r="R2452" i="1"/>
  <c r="S2452" i="1"/>
  <c r="R2741" i="1"/>
  <c r="S2741" i="1"/>
  <c r="S2826" i="1"/>
  <c r="R2826" i="1"/>
  <c r="S4168" i="1"/>
  <c r="R4168" i="1"/>
  <c r="R4296" i="1"/>
  <c r="S4296" i="1"/>
  <c r="S4424" i="1"/>
  <c r="R4424" i="1"/>
  <c r="S4680" i="1"/>
  <c r="R4680" i="1"/>
  <c r="S3923" i="1"/>
  <c r="R3923" i="1"/>
  <c r="R4067" i="1"/>
  <c r="S4067" i="1"/>
  <c r="R4107" i="1"/>
  <c r="S4107" i="1"/>
  <c r="R4162" i="1"/>
  <c r="S4162" i="1"/>
  <c r="S4235" i="1"/>
  <c r="R4235" i="1"/>
  <c r="S4290" i="1"/>
  <c r="R4290" i="1"/>
  <c r="S4335" i="1"/>
  <c r="R4335" i="1"/>
  <c r="S4391" i="1"/>
  <c r="R4391" i="1"/>
  <c r="R4523" i="1"/>
  <c r="S4523" i="1"/>
  <c r="R4554" i="1"/>
  <c r="S4554" i="1"/>
  <c r="R4591" i="1"/>
  <c r="S4591" i="1"/>
  <c r="R4679" i="1"/>
  <c r="S4679" i="1"/>
  <c r="R4750" i="1"/>
  <c r="S4750" i="1"/>
  <c r="R4782" i="1"/>
  <c r="S4782" i="1"/>
  <c r="R4845" i="1"/>
  <c r="S4845" i="1"/>
  <c r="R4878" i="1"/>
  <c r="S4878" i="1"/>
  <c r="R4941" i="1"/>
  <c r="S4941" i="1"/>
  <c r="S4163" i="1"/>
  <c r="R4163" i="1"/>
  <c r="R4037" i="1"/>
  <c r="S4037" i="1"/>
  <c r="S4152" i="1"/>
  <c r="R4152" i="1"/>
  <c r="S4784" i="1"/>
  <c r="R4784" i="1"/>
  <c r="S4848" i="1"/>
  <c r="R4848" i="1"/>
  <c r="R4880" i="1"/>
  <c r="S4880" i="1"/>
  <c r="R4976" i="1"/>
  <c r="S4976" i="1"/>
  <c r="R4944" i="1"/>
  <c r="S4944" i="1"/>
  <c r="S374" i="1"/>
  <c r="R374" i="1"/>
  <c r="S1343" i="1"/>
  <c r="R1343" i="1"/>
  <c r="R1455" i="1"/>
  <c r="S1455" i="1"/>
  <c r="R1511" i="1"/>
  <c r="S1511" i="1"/>
  <c r="S1711" i="1"/>
  <c r="R1711" i="1"/>
  <c r="S606" i="1"/>
  <c r="R606" i="1"/>
  <c r="R1136" i="1"/>
  <c r="S1136" i="1"/>
  <c r="R1607" i="1"/>
  <c r="S1607" i="1"/>
  <c r="S1704" i="1"/>
  <c r="R1704" i="1"/>
  <c r="S1012" i="1"/>
  <c r="R1012" i="1"/>
  <c r="S1747" i="1"/>
  <c r="R1747" i="1"/>
  <c r="S2051" i="1"/>
  <c r="R2051" i="1"/>
  <c r="R2120" i="1"/>
  <c r="S2120" i="1"/>
  <c r="R2195" i="1"/>
  <c r="S2195" i="1"/>
  <c r="S2388" i="1"/>
  <c r="R2388" i="1"/>
  <c r="S2470" i="1"/>
  <c r="R2470" i="1"/>
  <c r="R2503" i="1"/>
  <c r="S2503" i="1"/>
  <c r="S1635" i="1"/>
  <c r="R1635" i="1"/>
  <c r="R395" i="1"/>
  <c r="S395" i="1"/>
  <c r="S439" i="1"/>
  <c r="R439" i="1"/>
  <c r="R1192" i="1"/>
  <c r="S1192" i="1"/>
  <c r="R429" i="1"/>
  <c r="S429" i="1"/>
  <c r="S799" i="1"/>
  <c r="R799" i="1"/>
  <c r="S1472" i="1"/>
  <c r="R1472" i="1"/>
  <c r="R1996" i="1"/>
  <c r="S1996" i="1"/>
  <c r="S2216" i="1"/>
  <c r="R2216" i="1"/>
  <c r="S1268" i="1"/>
  <c r="R1268" i="1"/>
  <c r="S2275" i="1"/>
  <c r="R2275" i="1"/>
  <c r="R2822" i="1"/>
  <c r="S2822" i="1"/>
  <c r="R2863" i="1"/>
  <c r="S2863" i="1"/>
  <c r="S2212" i="1"/>
  <c r="R2212" i="1"/>
  <c r="S2866" i="1"/>
  <c r="R2866" i="1"/>
  <c r="S3941" i="1"/>
  <c r="R3941" i="1"/>
  <c r="R2971" i="1"/>
  <c r="S2971" i="1"/>
  <c r="S3035" i="1"/>
  <c r="R3035" i="1"/>
  <c r="R3163" i="1"/>
  <c r="S3163" i="1"/>
  <c r="R3227" i="1"/>
  <c r="S3227" i="1"/>
  <c r="R4038" i="1"/>
  <c r="S4038" i="1"/>
  <c r="R4294" i="1"/>
  <c r="S4294" i="1"/>
  <c r="R4324" i="1"/>
  <c r="S4324" i="1"/>
  <c r="R4366" i="1"/>
  <c r="S4366" i="1"/>
  <c r="R4614" i="1"/>
  <c r="S4614" i="1"/>
  <c r="S3638" i="1"/>
  <c r="R3638" i="1"/>
  <c r="S788" i="1"/>
  <c r="R788" i="1"/>
  <c r="R1280" i="1"/>
  <c r="S1280" i="1"/>
  <c r="R1359" i="1"/>
  <c r="S1359" i="1"/>
  <c r="S2581" i="1"/>
  <c r="R2581" i="1"/>
  <c r="S1368" i="1"/>
  <c r="R1368" i="1"/>
  <c r="S1911" i="1"/>
  <c r="R1911" i="1"/>
  <c r="S1992" i="1"/>
  <c r="R1992" i="1"/>
  <c r="S2117" i="1"/>
  <c r="R2117" i="1"/>
  <c r="R2365" i="1"/>
  <c r="S2365" i="1"/>
  <c r="R2810" i="1"/>
  <c r="S2810" i="1"/>
  <c r="R4612" i="1"/>
  <c r="S4612" i="1"/>
  <c r="S4731" i="1"/>
  <c r="R4731" i="1"/>
  <c r="R4763" i="1"/>
  <c r="S4763" i="1"/>
  <c r="R316" i="1"/>
  <c r="S316" i="1"/>
  <c r="S1193" i="1"/>
  <c r="R1193" i="1"/>
  <c r="S1536" i="1"/>
  <c r="R1536" i="1"/>
  <c r="S892" i="1"/>
  <c r="R892" i="1"/>
  <c r="S1101" i="1"/>
  <c r="R1101" i="1"/>
  <c r="R1399" i="1"/>
  <c r="S1399" i="1"/>
  <c r="R1495" i="1"/>
  <c r="S1495" i="1"/>
  <c r="S1603" i="1"/>
  <c r="R1603" i="1"/>
  <c r="R1967" i="1"/>
  <c r="S1967" i="1"/>
  <c r="S2349" i="1"/>
  <c r="R2349" i="1"/>
  <c r="R4086" i="1"/>
  <c r="S4086" i="1"/>
  <c r="R3955" i="1"/>
  <c r="S3955" i="1"/>
  <c r="S2028" i="1"/>
  <c r="R2028" i="1"/>
  <c r="S2255" i="1"/>
  <c r="R2255" i="1"/>
  <c r="S933" i="1"/>
  <c r="R933" i="1"/>
  <c r="R4692" i="1"/>
  <c r="S4692" i="1"/>
  <c r="R2848" i="1"/>
  <c r="S2848" i="1"/>
  <c r="R4420" i="1"/>
  <c r="S4420" i="1"/>
  <c r="S1781" i="1"/>
  <c r="R1781" i="1"/>
  <c r="R32" i="1"/>
  <c r="S199" i="1"/>
  <c r="R62" i="1"/>
  <c r="S168" i="1"/>
  <c r="R203" i="1"/>
  <c r="R259" i="1"/>
  <c r="R465" i="1"/>
  <c r="R384" i="1"/>
  <c r="R586" i="1"/>
  <c r="S275" i="1"/>
  <c r="S728" i="1"/>
  <c r="R779" i="1"/>
  <c r="R336" i="1"/>
  <c r="R764" i="1"/>
  <c r="S515" i="1"/>
  <c r="R710" i="1"/>
  <c r="S1204" i="1"/>
  <c r="R714" i="1"/>
  <c r="S1196" i="1"/>
  <c r="S675" i="1"/>
  <c r="R806" i="1"/>
  <c r="R937" i="1"/>
  <c r="S1129" i="1"/>
  <c r="R949" i="1"/>
  <c r="S1081" i="1"/>
  <c r="S1145" i="1"/>
  <c r="S1475" i="1"/>
  <c r="R1619" i="1"/>
  <c r="R1915" i="1"/>
  <c r="S1181" i="1"/>
  <c r="S1559" i="1"/>
  <c r="R1928" i="1"/>
  <c r="S1840" i="1"/>
  <c r="S1352" i="1"/>
  <c r="S4678" i="1"/>
  <c r="S1423" i="1"/>
  <c r="S2334" i="1"/>
  <c r="S2752" i="1"/>
  <c r="R2855" i="1"/>
  <c r="S4276" i="1"/>
  <c r="R2069" i="1"/>
  <c r="R1299" i="1"/>
  <c r="S2031" i="1"/>
  <c r="R4427" i="1"/>
  <c r="S3187" i="1"/>
  <c r="R4891" i="1"/>
  <c r="R4947" i="1"/>
  <c r="S1851" i="1"/>
  <c r="R1851" i="1"/>
  <c r="S2036" i="1"/>
  <c r="R2036" i="1"/>
  <c r="S2630" i="1"/>
  <c r="R2630" i="1"/>
  <c r="R1371" i="1"/>
  <c r="S1371" i="1"/>
  <c r="R2381" i="1"/>
  <c r="S2381" i="1"/>
  <c r="R2526" i="1"/>
  <c r="S2526" i="1"/>
  <c r="S2582" i="1"/>
  <c r="R2582" i="1"/>
  <c r="S2707" i="1"/>
  <c r="R2707" i="1"/>
  <c r="S2895" i="1"/>
  <c r="R2895" i="1"/>
  <c r="S2927" i="1"/>
  <c r="R2927" i="1"/>
  <c r="R3143" i="1"/>
  <c r="S3143" i="1"/>
  <c r="R3207" i="1"/>
  <c r="S3207" i="1"/>
  <c r="S4088" i="1"/>
  <c r="R4088" i="1"/>
  <c r="S4472" i="1"/>
  <c r="R4472" i="1"/>
  <c r="R4864" i="1"/>
  <c r="S4864" i="1"/>
  <c r="R4928" i="1"/>
  <c r="S4928" i="1"/>
  <c r="S227" i="1"/>
  <c r="R227" i="1"/>
  <c r="R136" i="1"/>
  <c r="S136" i="1"/>
  <c r="S622" i="1"/>
  <c r="R622" i="1"/>
  <c r="R900" i="1"/>
  <c r="S900" i="1"/>
  <c r="R12" i="1"/>
  <c r="S12" i="1"/>
  <c r="S696" i="1"/>
  <c r="R696" i="1"/>
  <c r="R760" i="1"/>
  <c r="S760" i="1"/>
  <c r="R773" i="1"/>
  <c r="S773" i="1"/>
  <c r="R848" i="1"/>
  <c r="S848" i="1"/>
  <c r="R960" i="1"/>
  <c r="S960" i="1"/>
  <c r="S909" i="1"/>
  <c r="R909" i="1"/>
  <c r="R1105" i="1"/>
  <c r="S1105" i="1"/>
  <c r="R1424" i="1"/>
  <c r="S1424" i="1"/>
  <c r="S1680" i="1"/>
  <c r="R1680" i="1"/>
  <c r="S598" i="1"/>
  <c r="R598" i="1"/>
  <c r="R1479" i="1"/>
  <c r="S1479" i="1"/>
  <c r="S1520" i="1"/>
  <c r="R1520" i="1"/>
  <c r="R1679" i="1"/>
  <c r="S1679" i="1"/>
  <c r="R1735" i="1"/>
  <c r="S1735" i="1"/>
  <c r="R1771" i="1"/>
  <c r="S1771" i="1"/>
  <c r="S1808" i="1"/>
  <c r="R1808" i="1"/>
  <c r="S1848" i="1"/>
  <c r="R1848" i="1"/>
  <c r="S1984" i="1"/>
  <c r="R1984" i="1"/>
  <c r="S2343" i="1"/>
  <c r="R2343" i="1"/>
  <c r="S1013" i="1"/>
  <c r="R1013" i="1"/>
  <c r="R2443" i="1"/>
  <c r="S2443" i="1"/>
  <c r="S1813" i="1"/>
  <c r="R1813" i="1"/>
  <c r="S2603" i="1"/>
  <c r="R2603" i="1"/>
  <c r="R2677" i="1"/>
  <c r="S2677" i="1"/>
  <c r="S2755" i="1"/>
  <c r="R2755" i="1"/>
  <c r="S4255" i="1"/>
  <c r="R4255" i="1"/>
  <c r="R4729" i="1"/>
  <c r="S4729" i="1"/>
  <c r="S4575" i="1"/>
  <c r="R4575" i="1"/>
  <c r="R2765" i="1"/>
  <c r="S2765" i="1"/>
  <c r="S4119" i="1"/>
  <c r="R4119" i="1"/>
  <c r="S4256" i="1"/>
  <c r="R4256" i="1"/>
  <c r="S37" i="1"/>
  <c r="R37" i="1"/>
  <c r="R650" i="1"/>
  <c r="S650" i="1"/>
  <c r="R431" i="1"/>
  <c r="S431" i="1"/>
  <c r="R615" i="1"/>
  <c r="S615" i="1"/>
  <c r="S1311" i="1"/>
  <c r="R1311" i="1"/>
  <c r="R1053" i="1"/>
  <c r="S1053" i="1"/>
  <c r="R1165" i="1"/>
  <c r="S1165" i="1"/>
  <c r="R1248" i="1"/>
  <c r="S1248" i="1"/>
  <c r="R1351" i="1"/>
  <c r="S1351" i="1"/>
  <c r="R1868" i="1"/>
  <c r="S1868" i="1"/>
  <c r="R2024" i="1"/>
  <c r="S2024" i="1"/>
  <c r="S2260" i="1"/>
  <c r="R2260" i="1"/>
  <c r="S2573" i="1"/>
  <c r="R2573" i="1"/>
  <c r="S812" i="1"/>
  <c r="R812" i="1"/>
  <c r="R901" i="1"/>
  <c r="S901" i="1"/>
  <c r="R1085" i="1"/>
  <c r="S1085" i="1"/>
  <c r="S1855" i="1"/>
  <c r="R1855" i="1"/>
  <c r="R1925" i="1"/>
  <c r="S1925" i="1"/>
  <c r="S2192" i="1"/>
  <c r="R2192" i="1"/>
  <c r="R2268" i="1"/>
  <c r="S2268" i="1"/>
  <c r="S1108" i="1"/>
  <c r="R1108" i="1"/>
  <c r="S3074" i="1"/>
  <c r="R3074" i="1"/>
  <c r="S3106" i="1"/>
  <c r="R3106" i="1"/>
  <c r="R3138" i="1"/>
  <c r="S3138" i="1"/>
  <c r="R3170" i="1"/>
  <c r="S3170" i="1"/>
  <c r="S3202" i="1"/>
  <c r="R3202" i="1"/>
  <c r="R190" i="1"/>
  <c r="S190" i="1"/>
  <c r="S2722" i="1"/>
  <c r="R2722" i="1"/>
  <c r="R3926" i="1"/>
  <c r="S3926" i="1"/>
  <c r="R2726" i="1"/>
  <c r="S2726" i="1"/>
  <c r="S3951" i="1"/>
  <c r="R3951" i="1"/>
  <c r="R4222" i="1"/>
  <c r="S4222" i="1"/>
  <c r="R4475" i="1"/>
  <c r="S4475" i="1"/>
  <c r="S81" i="1"/>
  <c r="R81" i="1"/>
  <c r="R727" i="1"/>
  <c r="S727" i="1"/>
  <c r="S1117" i="1"/>
  <c r="R1117" i="1"/>
  <c r="R1229" i="1"/>
  <c r="S1229" i="1"/>
  <c r="S1317" i="1"/>
  <c r="R1317" i="1"/>
  <c r="S2374" i="1"/>
  <c r="R2374" i="1"/>
  <c r="S2439" i="1"/>
  <c r="R2439" i="1"/>
  <c r="S3911" i="1"/>
  <c r="R3911" i="1"/>
  <c r="S4986" i="1"/>
  <c r="R4986" i="1"/>
  <c r="R1077" i="1"/>
  <c r="S1077" i="1"/>
  <c r="S1421" i="1"/>
  <c r="R1421" i="1"/>
  <c r="R1591" i="1"/>
  <c r="S1591" i="1"/>
  <c r="R2686" i="1"/>
  <c r="S2686" i="1"/>
  <c r="R3963" i="1"/>
  <c r="S3963" i="1"/>
  <c r="S1656" i="1"/>
  <c r="R1656" i="1"/>
  <c r="R2317" i="1"/>
  <c r="S2317" i="1"/>
  <c r="R953" i="1"/>
  <c r="S953" i="1"/>
  <c r="R4548" i="1"/>
  <c r="S4548" i="1"/>
  <c r="S4348" i="1"/>
  <c r="R4348" i="1"/>
  <c r="S1900" i="1"/>
  <c r="R1900" i="1"/>
  <c r="S4288" i="1"/>
  <c r="R4288" i="1"/>
  <c r="S24" i="1"/>
  <c r="S93" i="1"/>
  <c r="R176" i="1"/>
  <c r="S83" i="1"/>
  <c r="S210" i="1"/>
  <c r="S120" i="1"/>
  <c r="S421" i="1"/>
  <c r="R292" i="1"/>
  <c r="R786" i="1"/>
  <c r="S996" i="1"/>
  <c r="R1124" i="1"/>
  <c r="S1236" i="1"/>
  <c r="R876" i="1"/>
  <c r="R1004" i="1"/>
  <c r="R1100" i="1"/>
  <c r="R424" i="1"/>
  <c r="S839" i="1"/>
  <c r="R1024" i="1"/>
  <c r="R1249" i="1"/>
  <c r="S889" i="1"/>
  <c r="R1041" i="1"/>
  <c r="R1651" i="1"/>
  <c r="R1795" i="1"/>
  <c r="R1907" i="1"/>
  <c r="S1947" i="1"/>
  <c r="R1384" i="1"/>
  <c r="S1527" i="1"/>
  <c r="R1736" i="1"/>
  <c r="R1370" i="1"/>
  <c r="R1600" i="1"/>
  <c r="S1440" i="1"/>
  <c r="S2594" i="1"/>
  <c r="R4816" i="1"/>
  <c r="R4203" i="1"/>
  <c r="R4519" i="1"/>
  <c r="S4814" i="1"/>
  <c r="S4352" i="1"/>
  <c r="S4811" i="1"/>
  <c r="R4929" i="1"/>
  <c r="S4812" i="1"/>
  <c r="R3042" i="1"/>
  <c r="R2074" i="1"/>
  <c r="S2074" i="1"/>
  <c r="S2234" i="1"/>
  <c r="R2234" i="1"/>
  <c r="S1875" i="1"/>
  <c r="R1875" i="1"/>
  <c r="S2558" i="1"/>
  <c r="R2558" i="1"/>
  <c r="R2622" i="1"/>
  <c r="S2622" i="1"/>
  <c r="S732" i="1"/>
  <c r="R732" i="1"/>
  <c r="S1396" i="1"/>
  <c r="R1396" i="1"/>
  <c r="R1556" i="1"/>
  <c r="S1556" i="1"/>
  <c r="S1403" i="1"/>
  <c r="R1403" i="1"/>
  <c r="R4400" i="1"/>
  <c r="S4400" i="1"/>
  <c r="R2870" i="1"/>
  <c r="S2870" i="1"/>
  <c r="R2878" i="1"/>
  <c r="S2878" i="1"/>
  <c r="R2902" i="1"/>
  <c r="S2902" i="1"/>
  <c r="R2918" i="1"/>
  <c r="S2918" i="1"/>
  <c r="R2942" i="1"/>
  <c r="S2942" i="1"/>
  <c r="R3014" i="1"/>
  <c r="S3014" i="1"/>
  <c r="R3062" i="1"/>
  <c r="S3062" i="1"/>
  <c r="R3110" i="1"/>
  <c r="S3110" i="1"/>
  <c r="R3158" i="1"/>
  <c r="S3158" i="1"/>
  <c r="R3254" i="1"/>
  <c r="S3254" i="1"/>
  <c r="R3270" i="1"/>
  <c r="S3270" i="1"/>
  <c r="R3366" i="1"/>
  <c r="S3366" i="1"/>
  <c r="R3398" i="1"/>
  <c r="S3398" i="1"/>
  <c r="R3462" i="1"/>
  <c r="S3462" i="1"/>
  <c r="S3970" i="1"/>
  <c r="R3970" i="1"/>
  <c r="S4072" i="1"/>
  <c r="R4072" i="1"/>
  <c r="R4450" i="1"/>
  <c r="S4450" i="1"/>
  <c r="S4725" i="1"/>
  <c r="R4725" i="1"/>
  <c r="S4981" i="1"/>
  <c r="R4981" i="1"/>
  <c r="R4884" i="1"/>
  <c r="S4884" i="1"/>
  <c r="S4824" i="1"/>
  <c r="R4824" i="1"/>
  <c r="R756" i="1"/>
  <c r="S756" i="1"/>
  <c r="R1459" i="1"/>
  <c r="S1459" i="1"/>
  <c r="S1616" i="1"/>
  <c r="R1616" i="1"/>
  <c r="R1237" i="1"/>
  <c r="S1237" i="1"/>
  <c r="S1385" i="1"/>
  <c r="R1385" i="1"/>
  <c r="R1615" i="1"/>
  <c r="S1615" i="1"/>
  <c r="S1712" i="1"/>
  <c r="R1712" i="1"/>
  <c r="S1756" i="1"/>
  <c r="R1756" i="1"/>
  <c r="S1944" i="1"/>
  <c r="R1944" i="1"/>
  <c r="S1980" i="1"/>
  <c r="R1980" i="1"/>
  <c r="R2163" i="1"/>
  <c r="S2163" i="1"/>
  <c r="R2364" i="1"/>
  <c r="S2364" i="1"/>
  <c r="S2587" i="1"/>
  <c r="R2587" i="1"/>
  <c r="R1328" i="1"/>
  <c r="S1328" i="1"/>
  <c r="S1871" i="1"/>
  <c r="R1871" i="1"/>
  <c r="R1987" i="1"/>
  <c r="S1987" i="1"/>
  <c r="S2068" i="1"/>
  <c r="R2068" i="1"/>
  <c r="R2179" i="1"/>
  <c r="S2179" i="1"/>
  <c r="R2421" i="1"/>
  <c r="S2421" i="1"/>
  <c r="S2225" i="1"/>
  <c r="R2225" i="1"/>
  <c r="R2547" i="1"/>
  <c r="S2547" i="1"/>
  <c r="S2674" i="1"/>
  <c r="R2674" i="1"/>
  <c r="R2853" i="1"/>
  <c r="S2853" i="1"/>
  <c r="S4446" i="1"/>
  <c r="R4446" i="1"/>
  <c r="R4753" i="1"/>
  <c r="S4753" i="1"/>
  <c r="S2762" i="1"/>
  <c r="R2762" i="1"/>
  <c r="S2785" i="1"/>
  <c r="R2785" i="1"/>
  <c r="S425" i="1"/>
  <c r="R425" i="1"/>
  <c r="R1036" i="1"/>
  <c r="S1036" i="1"/>
  <c r="S1315" i="1"/>
  <c r="R1315" i="1"/>
  <c r="R2288" i="1"/>
  <c r="S2288" i="1"/>
  <c r="S2405" i="1"/>
  <c r="R2405" i="1"/>
  <c r="R885" i="1"/>
  <c r="S885" i="1"/>
  <c r="R2096" i="1"/>
  <c r="S2096" i="1"/>
  <c r="R2223" i="1"/>
  <c r="S2223" i="1"/>
  <c r="S2533" i="1"/>
  <c r="R2533" i="1"/>
  <c r="S997" i="1"/>
  <c r="R997" i="1"/>
  <c r="R3291" i="1"/>
  <c r="S3291" i="1"/>
  <c r="R3387" i="1"/>
  <c r="S3387" i="1"/>
  <c r="R3499" i="1"/>
  <c r="S3499" i="1"/>
  <c r="R3547" i="1"/>
  <c r="S3547" i="1"/>
  <c r="S3587" i="1"/>
  <c r="R3587" i="1"/>
  <c r="R3675" i="1"/>
  <c r="S3675" i="1"/>
  <c r="S3715" i="1"/>
  <c r="R3715" i="1"/>
  <c r="R3755" i="1"/>
  <c r="S3755" i="1"/>
  <c r="S3843" i="1"/>
  <c r="R3843" i="1"/>
  <c r="R4068" i="1"/>
  <c r="S4068" i="1"/>
  <c r="R4309" i="1"/>
  <c r="S4309" i="1"/>
  <c r="S2651" i="1"/>
  <c r="R2651" i="1"/>
  <c r="S2549" i="1"/>
  <c r="R2549" i="1"/>
  <c r="S4606" i="1"/>
  <c r="R4606" i="1"/>
  <c r="R1528" i="1"/>
  <c r="S1528" i="1"/>
  <c r="R1093" i="1"/>
  <c r="S1093" i="1"/>
  <c r="S1599" i="1"/>
  <c r="R1599" i="1"/>
  <c r="R1959" i="1"/>
  <c r="S1959" i="1"/>
  <c r="S925" i="1"/>
  <c r="R925" i="1"/>
  <c r="S981" i="1"/>
  <c r="R981" i="1"/>
  <c r="R1759" i="1"/>
  <c r="S1759" i="1"/>
  <c r="S78" i="1"/>
  <c r="S91" i="1"/>
  <c r="S140" i="1"/>
  <c r="R240" i="1"/>
  <c r="R619" i="1"/>
  <c r="S245" i="1"/>
  <c r="R284" i="1"/>
  <c r="S1032" i="1"/>
  <c r="R1160" i="1"/>
  <c r="R771" i="1"/>
  <c r="R877" i="1"/>
  <c r="R940" i="1"/>
  <c r="R1164" i="1"/>
  <c r="R432" i="1"/>
  <c r="R1001" i="1"/>
  <c r="S1120" i="1"/>
  <c r="R1189" i="1"/>
  <c r="R1017" i="1"/>
  <c r="R1137" i="1"/>
  <c r="S1201" i="1"/>
  <c r="S1281" i="1"/>
  <c r="R1539" i="1"/>
  <c r="R1715" i="1"/>
  <c r="R1835" i="1"/>
  <c r="R723" i="1"/>
  <c r="S1327" i="1"/>
  <c r="S1800" i="1"/>
  <c r="R1975" i="1"/>
  <c r="S1287" i="1"/>
  <c r="R1488" i="1"/>
  <c r="S1584" i="1"/>
  <c r="S1919" i="1"/>
  <c r="R2000" i="1"/>
  <c r="S1863" i="1"/>
  <c r="S4054" i="1"/>
  <c r="R1912" i="1"/>
  <c r="S2631" i="1"/>
  <c r="S2218" i="1"/>
  <c r="R2815" i="1"/>
  <c r="S2611" i="1"/>
  <c r="R4085" i="1"/>
  <c r="S2446" i="1"/>
  <c r="R4328" i="1"/>
  <c r="R4712" i="1"/>
  <c r="R4920" i="1"/>
  <c r="S4952" i="1"/>
  <c r="R2566" i="1"/>
  <c r="R3519" i="1"/>
  <c r="R3735" i="1"/>
  <c r="S4202" i="1"/>
  <c r="R4355" i="1"/>
  <c r="R4428" i="1"/>
  <c r="R4807" i="1"/>
  <c r="S4885" i="1"/>
  <c r="S4722" i="1"/>
  <c r="S4836" i="1"/>
  <c r="S3883" i="1"/>
  <c r="R3883" i="1"/>
  <c r="S4195" i="1"/>
  <c r="R4195" i="1"/>
  <c r="R4741" i="1"/>
  <c r="S4741" i="1"/>
  <c r="S4066" i="1"/>
  <c r="R4066" i="1"/>
  <c r="R4099" i="1"/>
  <c r="S4099" i="1"/>
  <c r="S4170" i="1"/>
  <c r="R4170" i="1"/>
  <c r="R4423" i="1"/>
  <c r="S4423" i="1"/>
  <c r="S4487" i="1"/>
  <c r="R4487" i="1"/>
  <c r="S4950" i="1"/>
  <c r="R4950" i="1"/>
  <c r="R4043" i="1"/>
  <c r="S4043" i="1"/>
  <c r="S4120" i="1"/>
  <c r="R4120" i="1"/>
  <c r="R4932" i="1"/>
  <c r="S4932" i="1"/>
  <c r="R4808" i="1"/>
  <c r="S4808" i="1"/>
  <c r="R1216" i="1"/>
  <c r="S1216" i="1"/>
  <c r="S1703" i="1"/>
  <c r="R1703" i="1"/>
  <c r="S1543" i="1"/>
  <c r="R1543" i="1"/>
  <c r="S1743" i="1"/>
  <c r="R1743" i="1"/>
  <c r="S1784" i="1"/>
  <c r="R1784" i="1"/>
  <c r="S1884" i="1"/>
  <c r="R1884" i="1"/>
  <c r="S1920" i="1"/>
  <c r="R1920" i="1"/>
  <c r="R2493" i="1"/>
  <c r="S2493" i="1"/>
  <c r="R1197" i="1"/>
  <c r="S1197" i="1"/>
  <c r="S1859" i="1"/>
  <c r="R1859" i="1"/>
  <c r="S2363" i="1"/>
  <c r="R2363" i="1"/>
  <c r="R2445" i="1"/>
  <c r="S2445" i="1"/>
  <c r="R2485" i="1"/>
  <c r="S2485" i="1"/>
  <c r="R2202" i="1"/>
  <c r="S2202" i="1"/>
  <c r="R2638" i="1"/>
  <c r="S2638" i="1"/>
  <c r="S2693" i="1"/>
  <c r="R2693" i="1"/>
  <c r="S3962" i="1"/>
  <c r="R3962" i="1"/>
  <c r="S4142" i="1"/>
  <c r="R4142" i="1"/>
  <c r="S4447" i="1"/>
  <c r="R4447" i="1"/>
  <c r="R2768" i="1"/>
  <c r="S2768" i="1"/>
  <c r="R169" i="1"/>
  <c r="S169" i="1"/>
  <c r="S46" i="1"/>
  <c r="R46" i="1"/>
  <c r="S921" i="1"/>
  <c r="R921" i="1"/>
  <c r="S1623" i="1"/>
  <c r="R1623" i="1"/>
  <c r="R1731" i="1"/>
  <c r="S1731" i="1"/>
  <c r="R1836" i="1"/>
  <c r="S1836" i="1"/>
  <c r="R1932" i="1"/>
  <c r="S1932" i="1"/>
  <c r="R2016" i="1"/>
  <c r="S2016" i="1"/>
  <c r="R2164" i="1"/>
  <c r="S2164" i="1"/>
  <c r="S2341" i="1"/>
  <c r="R2341" i="1"/>
  <c r="R2509" i="1"/>
  <c r="S2509" i="1"/>
  <c r="S1296" i="1"/>
  <c r="R1296" i="1"/>
  <c r="R1989" i="1"/>
  <c r="S1989" i="1"/>
  <c r="R2072" i="1"/>
  <c r="S2072" i="1"/>
  <c r="S2277" i="1"/>
  <c r="R2277" i="1"/>
  <c r="S2379" i="1"/>
  <c r="R2379" i="1"/>
  <c r="R2574" i="1"/>
  <c r="S2574" i="1"/>
  <c r="R739" i="1"/>
  <c r="S739" i="1"/>
  <c r="R1033" i="1"/>
  <c r="S1033" i="1"/>
  <c r="R2667" i="1"/>
  <c r="S2667" i="1"/>
  <c r="R3002" i="1"/>
  <c r="S3002" i="1"/>
  <c r="R2833" i="1"/>
  <c r="S2833" i="1"/>
  <c r="R2865" i="1"/>
  <c r="S2865" i="1"/>
  <c r="R3495" i="1"/>
  <c r="S3495" i="1"/>
  <c r="S3511" i="1"/>
  <c r="R3511" i="1"/>
  <c r="S3551" i="1"/>
  <c r="R3551" i="1"/>
  <c r="R3583" i="1"/>
  <c r="S3583" i="1"/>
  <c r="S3607" i="1"/>
  <c r="R3607" i="1"/>
  <c r="S3615" i="1"/>
  <c r="R3615" i="1"/>
  <c r="S3639" i="1"/>
  <c r="R3639" i="1"/>
  <c r="S3647" i="1"/>
  <c r="R3647" i="1"/>
  <c r="S3671" i="1"/>
  <c r="R3671" i="1"/>
  <c r="R3687" i="1"/>
  <c r="S3687" i="1"/>
  <c r="S3711" i="1"/>
  <c r="R3711" i="1"/>
  <c r="R3719" i="1"/>
  <c r="S3719" i="1"/>
  <c r="S3767" i="1"/>
  <c r="R3767" i="1"/>
  <c r="R3775" i="1"/>
  <c r="S3775" i="1"/>
  <c r="S3791" i="1"/>
  <c r="R3791" i="1"/>
  <c r="R3831" i="1"/>
  <c r="S3831" i="1"/>
  <c r="R3847" i="1"/>
  <c r="S3847" i="1"/>
  <c r="S3948" i="1"/>
  <c r="R3948" i="1"/>
  <c r="S4005" i="1"/>
  <c r="R4005" i="1"/>
  <c r="R4060" i="1"/>
  <c r="S4060" i="1"/>
  <c r="S4588" i="1"/>
  <c r="R4588" i="1"/>
  <c r="R75" i="1"/>
  <c r="S75" i="1"/>
  <c r="S1221" i="1"/>
  <c r="R1221" i="1"/>
  <c r="S1372" i="1"/>
  <c r="R1372" i="1"/>
  <c r="S1664" i="1"/>
  <c r="R1664" i="1"/>
  <c r="S1824" i="1"/>
  <c r="R1824" i="1"/>
  <c r="R2095" i="1"/>
  <c r="S2095" i="1"/>
  <c r="R2297" i="1"/>
  <c r="S2297" i="1"/>
  <c r="S2621" i="1"/>
  <c r="R2621" i="1"/>
  <c r="R2729" i="1"/>
  <c r="S2729" i="1"/>
  <c r="S2039" i="1"/>
  <c r="R2039" i="1"/>
  <c r="S2193" i="1"/>
  <c r="R2193" i="1"/>
  <c r="S2665" i="1"/>
  <c r="R2665" i="1"/>
  <c r="R2727" i="1"/>
  <c r="S2727" i="1"/>
  <c r="R3107" i="1"/>
  <c r="S3107" i="1"/>
  <c r="S3854" i="1"/>
  <c r="R3854" i="1"/>
  <c r="S3899" i="1"/>
  <c r="R3899" i="1"/>
  <c r="R3964" i="1"/>
  <c r="S3964" i="1"/>
  <c r="S3980" i="1"/>
  <c r="R3980" i="1"/>
  <c r="R4000" i="1"/>
  <c r="S4000" i="1"/>
  <c r="R4452" i="1"/>
  <c r="S4452" i="1"/>
  <c r="R4700" i="1"/>
  <c r="S4700" i="1"/>
  <c r="S4754" i="1"/>
  <c r="R4754" i="1"/>
  <c r="R4850" i="1"/>
  <c r="S4850" i="1"/>
  <c r="S4978" i="1"/>
  <c r="R4978" i="1"/>
  <c r="R3957" i="1"/>
  <c r="S3957" i="1"/>
  <c r="R3876" i="1"/>
  <c r="S3876" i="1"/>
  <c r="S4183" i="1"/>
  <c r="R4183" i="1"/>
  <c r="S4219" i="1"/>
  <c r="R4219" i="1"/>
  <c r="R4540" i="1"/>
  <c r="S4540" i="1"/>
  <c r="R4951" i="1"/>
  <c r="S4951" i="1"/>
  <c r="R4719" i="1"/>
  <c r="S4719" i="1"/>
  <c r="R4767" i="1"/>
  <c r="S4767" i="1"/>
  <c r="R4783" i="1"/>
  <c r="S4783" i="1"/>
  <c r="S4863" i="1"/>
  <c r="R4863" i="1"/>
  <c r="R4879" i="1"/>
  <c r="S4879" i="1"/>
  <c r="S4995" i="1"/>
  <c r="R4995" i="1"/>
  <c r="R5003" i="1"/>
  <c r="S5003" i="1"/>
  <c r="R1205" i="1"/>
  <c r="S1205" i="1"/>
  <c r="R1496" i="1"/>
  <c r="S1496" i="1"/>
  <c r="S1560" i="1"/>
  <c r="R1560" i="1"/>
  <c r="R1401" i="1"/>
  <c r="S1401" i="1"/>
  <c r="R1503" i="1"/>
  <c r="S1503" i="1"/>
  <c r="S1688" i="1"/>
  <c r="R1688" i="1"/>
  <c r="S2483" i="1"/>
  <c r="R2483" i="1"/>
  <c r="R2239" i="1"/>
  <c r="S2239" i="1"/>
  <c r="S3959" i="1"/>
  <c r="R3959" i="1"/>
  <c r="R3027" i="1"/>
  <c r="S3027" i="1"/>
  <c r="R4115" i="1"/>
  <c r="S4115" i="1"/>
  <c r="R4196" i="1"/>
  <c r="S4196" i="1"/>
  <c r="R4308" i="1"/>
  <c r="S4308" i="1"/>
  <c r="S4439" i="1"/>
  <c r="R4439" i="1"/>
  <c r="R1301" i="1"/>
  <c r="S1301" i="1"/>
  <c r="R4006" i="1"/>
  <c r="S4006" i="1"/>
  <c r="R4564" i="1"/>
  <c r="S4564" i="1"/>
  <c r="R4292" i="1"/>
  <c r="S4292" i="1"/>
  <c r="S2634" i="1"/>
  <c r="R2634" i="1"/>
  <c r="S2851" i="1"/>
  <c r="R2851" i="1"/>
  <c r="S4544" i="1"/>
  <c r="R4544" i="1"/>
  <c r="S2144" i="1"/>
  <c r="R2144" i="1"/>
  <c r="S182" i="1"/>
  <c r="S58" i="1"/>
  <c r="R69" i="1"/>
  <c r="S226" i="1"/>
  <c r="S215" i="1"/>
  <c r="R214" i="1"/>
  <c r="S694" i="1"/>
  <c r="R419" i="1"/>
  <c r="R527" i="1"/>
  <c r="R253" i="1"/>
  <c r="S631" i="1"/>
  <c r="R595" i="1"/>
  <c r="R847" i="1"/>
  <c r="R1000" i="1"/>
  <c r="R1128" i="1"/>
  <c r="R1076" i="1"/>
  <c r="S1140" i="1"/>
  <c r="R707" i="1"/>
  <c r="R1132" i="1"/>
  <c r="S1113" i="1"/>
  <c r="R1241" i="1"/>
  <c r="S1427" i="1"/>
  <c r="S1052" i="1"/>
  <c r="R1244" i="1"/>
  <c r="R1640" i="1"/>
  <c r="R1832" i="1"/>
  <c r="R2007" i="1"/>
  <c r="S1279" i="1"/>
  <c r="S1456" i="1"/>
  <c r="S1968" i="1"/>
  <c r="S2333" i="1"/>
  <c r="S2012" i="1"/>
  <c r="S4358" i="1"/>
  <c r="S4406" i="1"/>
  <c r="R1792" i="1"/>
  <c r="S893" i="1"/>
  <c r="S4676" i="1"/>
  <c r="S1148" i="1"/>
  <c r="S1293" i="1"/>
  <c r="S2065" i="1"/>
  <c r="S4792" i="1"/>
  <c r="S4936" i="1"/>
  <c r="S3318" i="1"/>
  <c r="S4298" i="1"/>
  <c r="R4943" i="1"/>
  <c r="S3627" i="1"/>
  <c r="R4430" i="1"/>
  <c r="R4632" i="1"/>
  <c r="S2382" i="1"/>
  <c r="R2382" i="1"/>
  <c r="S2180" i="1"/>
  <c r="R2180" i="1"/>
  <c r="S2562" i="1"/>
  <c r="R2562" i="1"/>
  <c r="R2626" i="1"/>
  <c r="S2626" i="1"/>
  <c r="S2770" i="1"/>
  <c r="R2770" i="1"/>
  <c r="S2004" i="1"/>
  <c r="R2004" i="1"/>
  <c r="R2353" i="1"/>
  <c r="S2353" i="1"/>
  <c r="S2414" i="1"/>
  <c r="R2414" i="1"/>
  <c r="S2462" i="1"/>
  <c r="R2462" i="1"/>
  <c r="R2513" i="1"/>
  <c r="S2513" i="1"/>
  <c r="S1375" i="1"/>
  <c r="R1375" i="1"/>
  <c r="R2232" i="1"/>
  <c r="S2232" i="1"/>
  <c r="S2293" i="1"/>
  <c r="R2293" i="1"/>
  <c r="R2595" i="1"/>
  <c r="S2595" i="1"/>
  <c r="R4825" i="1"/>
  <c r="S4825" i="1"/>
  <c r="R4889" i="1"/>
  <c r="S4889" i="1"/>
  <c r="S1804" i="1"/>
  <c r="R1804" i="1"/>
  <c r="S3083" i="1"/>
  <c r="R3083" i="1"/>
  <c r="S3307" i="1"/>
  <c r="R3307" i="1"/>
  <c r="S3339" i="1"/>
  <c r="R3339" i="1"/>
  <c r="S3371" i="1"/>
  <c r="R3371" i="1"/>
  <c r="S3403" i="1"/>
  <c r="R3403" i="1"/>
  <c r="S3435" i="1"/>
  <c r="R3435" i="1"/>
  <c r="S3507" i="1"/>
  <c r="R3507" i="1"/>
  <c r="S3539" i="1"/>
  <c r="R3539" i="1"/>
  <c r="S3571" i="1"/>
  <c r="R3571" i="1"/>
  <c r="S3731" i="1"/>
  <c r="R3731" i="1"/>
  <c r="S3763" i="1"/>
  <c r="R3763" i="1"/>
  <c r="S3795" i="1"/>
  <c r="R3795" i="1"/>
  <c r="S3827" i="1"/>
  <c r="R3827" i="1"/>
  <c r="S4607" i="1"/>
  <c r="R4607" i="1"/>
  <c r="R3982" i="1"/>
  <c r="S3982" i="1"/>
  <c r="R4494" i="1"/>
  <c r="S4494" i="1"/>
  <c r="R4596" i="1"/>
  <c r="S4596" i="1"/>
  <c r="R1463" i="1"/>
  <c r="S1463" i="1"/>
  <c r="S1957" i="1"/>
  <c r="R1957" i="1"/>
  <c r="R2763" i="1"/>
  <c r="S2763" i="1"/>
  <c r="R3988" i="1"/>
  <c r="S3988" i="1"/>
  <c r="R4108" i="1"/>
  <c r="S4108" i="1"/>
  <c r="R3860" i="1"/>
  <c r="S3860" i="1"/>
  <c r="R4711" i="1"/>
  <c r="S4711" i="1"/>
  <c r="S4743" i="1"/>
  <c r="R4743" i="1"/>
  <c r="S4791" i="1"/>
  <c r="R4791" i="1"/>
  <c r="S4823" i="1"/>
  <c r="R4823" i="1"/>
  <c r="S1741" i="1"/>
  <c r="R1741" i="1"/>
  <c r="S1335" i="1"/>
  <c r="R1335" i="1"/>
  <c r="S2253" i="1"/>
  <c r="R2253" i="1"/>
  <c r="S2261" i="1"/>
  <c r="R2261" i="1"/>
  <c r="R4350" i="1"/>
  <c r="S4350" i="1"/>
  <c r="S2846" i="1"/>
  <c r="R2846" i="1"/>
  <c r="S690" i="1"/>
  <c r="S1471" i="1"/>
  <c r="R2714" i="1"/>
  <c r="S2950" i="1"/>
  <c r="S3323" i="1"/>
  <c r="R3419" i="1"/>
  <c r="S3515" i="1"/>
  <c r="S3595" i="1"/>
  <c r="R3683" i="1"/>
  <c r="S3771" i="1"/>
  <c r="S3936" i="1"/>
  <c r="S4018" i="1"/>
  <c r="R4343" i="1"/>
  <c r="R4668" i="1"/>
  <c r="S4857" i="1"/>
  <c r="R2766" i="1"/>
  <c r="R2008" i="1"/>
  <c r="S2008" i="1"/>
  <c r="R2143" i="1"/>
  <c r="S2143" i="1"/>
  <c r="R223" i="1"/>
  <c r="S225" i="1"/>
  <c r="S427" i="1"/>
  <c r="S546" i="1"/>
  <c r="R888" i="1"/>
  <c r="R1156" i="1"/>
  <c r="S713" i="1"/>
  <c r="S1097" i="1"/>
  <c r="R917" i="1"/>
  <c r="R985" i="1"/>
  <c r="S1269" i="1"/>
  <c r="R767" i="1"/>
  <c r="S651" i="1"/>
  <c r="S1439" i="1"/>
  <c r="R1904" i="1"/>
  <c r="R957" i="1"/>
  <c r="R1820" i="1"/>
  <c r="S2373" i="1"/>
  <c r="S2501" i="1"/>
  <c r="S1592" i="1"/>
  <c r="S1720" i="1"/>
  <c r="R2459" i="1"/>
  <c r="S487" i="1"/>
  <c r="R858" i="1"/>
  <c r="R3893" i="1"/>
  <c r="R1888" i="1"/>
  <c r="S3851" i="1"/>
  <c r="S3920" i="1"/>
  <c r="S4652" i="1"/>
  <c r="S3259" i="1"/>
  <c r="R3355" i="1"/>
  <c r="S3483" i="1"/>
  <c r="R3523" i="1"/>
  <c r="S3563" i="1"/>
  <c r="S3611" i="1"/>
  <c r="R3651" i="1"/>
  <c r="S3691" i="1"/>
  <c r="S3739" i="1"/>
  <c r="R3779" i="1"/>
  <c r="S3819" i="1"/>
  <c r="R4123" i="1"/>
  <c r="S4188" i="1"/>
  <c r="S4407" i="1"/>
  <c r="S4512" i="1"/>
  <c r="R2678" i="1"/>
  <c r="S2678" i="1"/>
  <c r="S2734" i="1"/>
  <c r="R2734" i="1"/>
  <c r="S2858" i="1"/>
  <c r="R2858" i="1"/>
  <c r="R2886" i="1"/>
  <c r="S2886" i="1"/>
  <c r="R2894" i="1"/>
  <c r="S2894" i="1"/>
  <c r="R2910" i="1"/>
  <c r="S2910" i="1"/>
  <c r="R2926" i="1"/>
  <c r="S2926" i="1"/>
  <c r="R2934" i="1"/>
  <c r="S2934" i="1"/>
  <c r="R2966" i="1"/>
  <c r="S2966" i="1"/>
  <c r="R2982" i="1"/>
  <c r="S2982" i="1"/>
  <c r="R2998" i="1"/>
  <c r="S2998" i="1"/>
  <c r="R3030" i="1"/>
  <c r="S3030" i="1"/>
  <c r="R3078" i="1"/>
  <c r="S3078" i="1"/>
  <c r="R3094" i="1"/>
  <c r="S3094" i="1"/>
  <c r="R3126" i="1"/>
  <c r="S3126" i="1"/>
  <c r="R3142" i="1"/>
  <c r="S3142" i="1"/>
  <c r="R3174" i="1"/>
  <c r="S3174" i="1"/>
  <c r="R3190" i="1"/>
  <c r="S3190" i="1"/>
  <c r="R3206" i="1"/>
  <c r="S3206" i="1"/>
  <c r="R3222" i="1"/>
  <c r="S3222" i="1"/>
  <c r="R3238" i="1"/>
  <c r="S3238" i="1"/>
  <c r="R3286" i="1"/>
  <c r="S3286" i="1"/>
  <c r="R3302" i="1"/>
  <c r="S3302" i="1"/>
  <c r="R3350" i="1"/>
  <c r="S3350" i="1"/>
  <c r="R3414" i="1"/>
  <c r="S3414" i="1"/>
  <c r="R3446" i="1"/>
  <c r="S3446" i="1"/>
  <c r="S4130" i="1"/>
  <c r="R4130" i="1"/>
  <c r="S4610" i="1"/>
  <c r="R4610" i="1"/>
  <c r="R4650" i="1"/>
  <c r="S4650" i="1"/>
  <c r="R4682" i="1"/>
  <c r="S4682" i="1"/>
  <c r="S4758" i="1"/>
  <c r="R4758" i="1"/>
  <c r="S4789" i="1"/>
  <c r="R4789" i="1"/>
  <c r="R4821" i="1"/>
  <c r="S4821" i="1"/>
  <c r="R4854" i="1"/>
  <c r="S4854" i="1"/>
  <c r="R4918" i="1"/>
  <c r="S4918" i="1"/>
  <c r="R4293" i="1"/>
  <c r="S4293" i="1"/>
  <c r="S4039" i="1"/>
  <c r="R4039" i="1"/>
  <c r="S4184" i="1"/>
  <c r="R4184" i="1"/>
  <c r="S4980" i="1"/>
  <c r="R4980" i="1"/>
  <c r="S1312" i="1"/>
  <c r="R1312" i="1"/>
  <c r="S1672" i="1"/>
  <c r="R1672" i="1"/>
  <c r="R1020" i="1"/>
  <c r="S1020" i="1"/>
  <c r="R4260" i="1"/>
  <c r="S4260" i="1"/>
  <c r="S4375" i="1"/>
  <c r="R4375" i="1"/>
  <c r="R4793" i="1"/>
  <c r="S4793" i="1"/>
  <c r="S2175" i="1"/>
  <c r="R2175" i="1"/>
  <c r="S1213" i="1"/>
  <c r="R1213" i="1"/>
  <c r="S1541" i="1"/>
  <c r="R1541" i="1"/>
  <c r="S2834" i="1"/>
  <c r="R2834" i="1"/>
  <c r="S3275" i="1"/>
  <c r="R3275" i="1"/>
  <c r="S3475" i="1"/>
  <c r="R3475" i="1"/>
  <c r="S3603" i="1"/>
  <c r="R3603" i="1"/>
  <c r="S3635" i="1"/>
  <c r="R3635" i="1"/>
  <c r="S3667" i="1"/>
  <c r="R3667" i="1"/>
  <c r="S3699" i="1"/>
  <c r="R3699" i="1"/>
  <c r="S4155" i="1"/>
  <c r="R4155" i="1"/>
  <c r="R2795" i="1"/>
  <c r="S2795" i="1"/>
  <c r="R4110" i="1"/>
  <c r="S4110" i="1"/>
  <c r="R2207" i="1"/>
  <c r="S2207" i="1"/>
  <c r="S2539" i="1"/>
  <c r="R2539" i="1"/>
  <c r="S4012" i="1"/>
  <c r="R4012" i="1"/>
  <c r="S4351" i="1"/>
  <c r="R4351" i="1"/>
  <c r="R4727" i="1"/>
  <c r="S4727" i="1"/>
  <c r="S4903" i="1"/>
  <c r="R4903" i="1"/>
  <c r="S1429" i="1"/>
  <c r="R1429" i="1"/>
  <c r="S2723" i="1"/>
  <c r="R2723" i="1"/>
  <c r="R3942" i="1"/>
  <c r="S3942" i="1"/>
  <c r="S3155" i="1"/>
  <c r="R3155" i="1"/>
  <c r="S4686" i="1"/>
  <c r="R4686" i="1"/>
  <c r="R1048" i="1"/>
  <c r="R1116" i="1"/>
  <c r="R1655" i="1"/>
  <c r="S2047" i="1"/>
  <c r="S2079" i="1"/>
  <c r="S4150" i="1"/>
  <c r="R1400" i="1"/>
  <c r="S4464" i="1"/>
  <c r="S3467" i="1"/>
  <c r="R3555" i="1"/>
  <c r="S3643" i="1"/>
  <c r="S3723" i="1"/>
  <c r="R3811" i="1"/>
  <c r="S4242" i="1"/>
  <c r="R4479" i="1"/>
  <c r="S4576" i="1"/>
  <c r="R459" i="1"/>
  <c r="R1141" i="1"/>
  <c r="S1177" i="1"/>
  <c r="S1209" i="1"/>
  <c r="S924" i="1"/>
  <c r="R1719" i="1"/>
  <c r="R1864" i="1"/>
  <c r="S1791" i="1"/>
  <c r="R2015" i="1"/>
  <c r="R2557" i="1"/>
  <c r="S1464" i="1"/>
  <c r="R2375" i="1"/>
  <c r="R2387" i="1"/>
  <c r="S4228" i="1"/>
  <c r="S2735" i="1"/>
  <c r="R1149" i="1"/>
  <c r="R1903" i="1"/>
  <c r="S3938" i="1"/>
  <c r="R4556" i="1"/>
  <c r="S3451" i="1"/>
  <c r="R3491" i="1"/>
  <c r="S3531" i="1"/>
  <c r="S3579" i="1"/>
  <c r="R3619" i="1"/>
  <c r="S3659" i="1"/>
  <c r="S3707" i="1"/>
  <c r="R3747" i="1"/>
  <c r="S3787" i="1"/>
  <c r="S3835" i="1"/>
  <c r="R4211" i="1"/>
  <c r="S4412" i="1"/>
  <c r="R3043" i="1"/>
  <c r="S2070" i="1"/>
  <c r="R2070" i="1"/>
  <c r="R2620" i="1"/>
  <c r="S2620" i="1"/>
  <c r="S2702" i="1"/>
  <c r="R2702" i="1"/>
  <c r="R3015" i="1"/>
  <c r="S3015" i="1"/>
  <c r="R3079" i="1"/>
  <c r="S3079" i="1"/>
  <c r="R3271" i="1"/>
  <c r="S3271" i="1"/>
  <c r="R3335" i="1"/>
  <c r="S3335" i="1"/>
  <c r="R3399" i="1"/>
  <c r="S3399" i="1"/>
  <c r="R3463" i="1"/>
  <c r="S3463" i="1"/>
  <c r="S2165" i="1"/>
  <c r="R2165" i="1"/>
  <c r="R4186" i="1"/>
  <c r="S4186" i="1"/>
  <c r="R4318" i="1"/>
  <c r="S4318" i="1"/>
  <c r="R4462" i="1"/>
  <c r="S4462" i="1"/>
  <c r="R4530" i="1"/>
  <c r="S4530" i="1"/>
  <c r="S4106" i="1"/>
  <c r="R4106" i="1"/>
  <c r="S4718" i="1"/>
  <c r="R4718" i="1"/>
  <c r="S4897" i="1"/>
  <c r="R4897" i="1"/>
  <c r="S2411" i="1"/>
  <c r="R2411" i="1"/>
  <c r="R3058" i="1"/>
  <c r="S3058" i="1"/>
  <c r="R3186" i="1"/>
  <c r="S3186" i="1"/>
  <c r="S3099" i="1"/>
  <c r="R3099" i="1"/>
  <c r="R4014" i="1"/>
  <c r="S4014" i="1"/>
  <c r="S3510" i="1"/>
  <c r="R3510" i="1"/>
  <c r="R4627" i="1"/>
  <c r="S4627" i="1"/>
  <c r="S2145" i="1"/>
  <c r="R2145" i="1"/>
  <c r="R3235" i="1"/>
  <c r="S3235" i="1"/>
  <c r="S4448" i="1"/>
  <c r="R4448" i="1"/>
  <c r="S4778" i="1"/>
  <c r="R4778" i="1"/>
  <c r="S4842" i="1"/>
  <c r="R4842" i="1"/>
  <c r="R4938" i="1"/>
  <c r="S4938" i="1"/>
  <c r="R4970" i="1"/>
  <c r="S4970" i="1"/>
  <c r="S3932" i="1"/>
  <c r="R3932" i="1"/>
  <c r="S4112" i="1"/>
  <c r="R4112" i="1"/>
  <c r="S4215" i="1"/>
  <c r="R4215" i="1"/>
  <c r="R4715" i="1"/>
  <c r="S4715" i="1"/>
  <c r="R4747" i="1"/>
  <c r="S4747" i="1"/>
  <c r="S4827" i="1"/>
  <c r="R4827" i="1"/>
  <c r="R4875" i="1"/>
  <c r="S4875" i="1"/>
  <c r="S4907" i="1"/>
  <c r="R4907" i="1"/>
  <c r="S2963" i="1"/>
  <c r="R2963" i="1"/>
  <c r="S4411" i="1"/>
  <c r="R4411" i="1"/>
  <c r="R4800" i="1"/>
  <c r="S4832" i="1"/>
  <c r="R4896" i="1"/>
  <c r="R4323" i="1"/>
  <c r="S3898" i="1"/>
  <c r="R3898" i="1"/>
  <c r="S3490" i="1"/>
  <c r="R3490" i="1"/>
  <c r="R862" i="1"/>
  <c r="S862" i="1"/>
  <c r="S2097" i="1"/>
  <c r="R2097" i="1"/>
  <c r="R4156" i="1"/>
  <c r="S4156" i="1"/>
  <c r="S213" i="1"/>
  <c r="R209" i="1"/>
  <c r="S391" i="1"/>
  <c r="R351" i="1"/>
  <c r="S222" i="1"/>
  <c r="R127" i="1"/>
  <c r="S498" i="1"/>
  <c r="R582" i="1"/>
  <c r="S324" i="1"/>
  <c r="S483" i="1"/>
  <c r="S804" i="1"/>
  <c r="S1318" i="1"/>
  <c r="R1483" i="1"/>
  <c r="S1540" i="1"/>
  <c r="S1604" i="1"/>
  <c r="R1084" i="1"/>
  <c r="R2410" i="1"/>
  <c r="R1696" i="1"/>
  <c r="S3877" i="1"/>
  <c r="S4244" i="1"/>
  <c r="S4204" i="1"/>
  <c r="S4224" i="1"/>
  <c r="S4899" i="1"/>
  <c r="R4961" i="1"/>
  <c r="R4993" i="1"/>
  <c r="S1363" i="1"/>
  <c r="R1363" i="1"/>
  <c r="R2460" i="1"/>
  <c r="S4520" i="1"/>
  <c r="R4520" i="1"/>
  <c r="R2345" i="1"/>
  <c r="S2345" i="1"/>
  <c r="R4384" i="1"/>
  <c r="S4384" i="1"/>
  <c r="S4531" i="1"/>
  <c r="R4531" i="1"/>
  <c r="S434" i="1"/>
  <c r="R434" i="1"/>
  <c r="R1180" i="1"/>
  <c r="S1180" i="1"/>
  <c r="R789" i="1"/>
  <c r="S789" i="1"/>
  <c r="S2213" i="1"/>
  <c r="R2213" i="1"/>
  <c r="R2699" i="1"/>
  <c r="S2699" i="1"/>
  <c r="S1493" i="1"/>
  <c r="R1493" i="1"/>
  <c r="S1573" i="1"/>
  <c r="R1573" i="1"/>
  <c r="R2273" i="1"/>
  <c r="S2273" i="1"/>
  <c r="R896" i="1"/>
  <c r="S896" i="1"/>
  <c r="S2215" i="1"/>
  <c r="R2215" i="1"/>
  <c r="S2951" i="1"/>
  <c r="R2951" i="1"/>
  <c r="S4833" i="1"/>
  <c r="R4833" i="1"/>
  <c r="S3554" i="1"/>
  <c r="R3554" i="1"/>
  <c r="S3746" i="1"/>
  <c r="R3746" i="1"/>
  <c r="S679" i="1"/>
  <c r="R679" i="1"/>
  <c r="R104" i="1"/>
  <c r="S104" i="1"/>
  <c r="S880" i="1"/>
  <c r="R880" i="1"/>
  <c r="S1725" i="1"/>
  <c r="R1725" i="1"/>
  <c r="R2339" i="1"/>
  <c r="S2339" i="1"/>
  <c r="R3884" i="1"/>
  <c r="S3884" i="1"/>
  <c r="R4670" i="1"/>
  <c r="S4670" i="1"/>
  <c r="S4443" i="1"/>
  <c r="R4443" i="1"/>
  <c r="R4662" i="1"/>
  <c r="S4662" i="1"/>
  <c r="S1356" i="1"/>
  <c r="R1356" i="1"/>
  <c r="S4684" i="1"/>
  <c r="R4684" i="1"/>
  <c r="S2839" i="1"/>
  <c r="R2839" i="1"/>
  <c r="S57" i="1"/>
  <c r="R66" i="1"/>
  <c r="R217" i="1"/>
  <c r="R339" i="1"/>
  <c r="S112" i="1"/>
  <c r="S461" i="1"/>
  <c r="S392" i="1"/>
  <c r="S257" i="1"/>
  <c r="R369" i="1"/>
  <c r="R697" i="1"/>
  <c r="R1176" i="1"/>
  <c r="S980" i="1"/>
  <c r="S755" i="1"/>
  <c r="R905" i="1"/>
  <c r="R1125" i="1"/>
  <c r="R1157" i="1"/>
  <c r="S1887" i="1"/>
  <c r="R2032" i="1"/>
  <c r="S956" i="1"/>
  <c r="R1991" i="1"/>
  <c r="S2629" i="1"/>
  <c r="S4598" i="1"/>
  <c r="R1728" i="1"/>
  <c r="S4180" i="1"/>
  <c r="S3975" i="1"/>
  <c r="R4015" i="1"/>
  <c r="R3618" i="1"/>
  <c r="R1355" i="1"/>
  <c r="S1355" i="1"/>
  <c r="S1491" i="1"/>
  <c r="R1491" i="1"/>
  <c r="S1648" i="1"/>
  <c r="R1648" i="1"/>
  <c r="S1880" i="1"/>
  <c r="R1880" i="1"/>
  <c r="R2027" i="1"/>
  <c r="S2027" i="1"/>
  <c r="R2259" i="1"/>
  <c r="S2259" i="1"/>
  <c r="S2469" i="1"/>
  <c r="R2469" i="1"/>
  <c r="R3939" i="1"/>
  <c r="S3939" i="1"/>
  <c r="S4661" i="1"/>
  <c r="R4661" i="1"/>
  <c r="S4268" i="1"/>
  <c r="R4268" i="1"/>
  <c r="S4801" i="1"/>
  <c r="R4801" i="1"/>
  <c r="S4865" i="1"/>
  <c r="R4865" i="1"/>
  <c r="S3810" i="1"/>
  <c r="R3810" i="1"/>
  <c r="R1288" i="1"/>
  <c r="S1288" i="1"/>
  <c r="S61" i="1"/>
  <c r="S111" i="1"/>
  <c r="S172" i="1"/>
  <c r="R198" i="1"/>
  <c r="R239" i="1"/>
  <c r="R417" i="1"/>
  <c r="R121" i="1"/>
  <c r="S343" i="1"/>
  <c r="S518" i="1"/>
  <c r="R412" i="1"/>
  <c r="R920" i="1"/>
  <c r="S774" i="1"/>
  <c r="S1069" i="1"/>
  <c r="R1611" i="1"/>
  <c r="R1675" i="1"/>
  <c r="S988" i="1"/>
  <c r="S1732" i="1"/>
  <c r="S4342" i="1"/>
  <c r="S1380" i="1"/>
  <c r="R2823" i="1"/>
  <c r="S4100" i="1"/>
  <c r="S4164" i="1"/>
  <c r="R3850" i="1"/>
  <c r="R4414" i="1"/>
  <c r="R3682" i="1"/>
  <c r="R4064" i="1"/>
  <c r="S4435" i="1"/>
  <c r="R4631" i="1"/>
  <c r="R4704" i="1"/>
  <c r="S3091" i="1"/>
  <c r="S855" i="1"/>
  <c r="R855" i="1"/>
  <c r="R1419" i="1"/>
  <c r="S1419" i="1"/>
  <c r="R4856" i="1"/>
  <c r="S4856" i="1"/>
  <c r="R4916" i="1"/>
  <c r="S4916" i="1"/>
  <c r="S4744" i="1"/>
  <c r="R4744" i="1"/>
  <c r="R4984" i="1"/>
  <c r="S4984" i="1"/>
  <c r="S746" i="1"/>
  <c r="R746" i="1"/>
  <c r="R813" i="1"/>
  <c r="S813" i="1"/>
  <c r="R944" i="1"/>
  <c r="S944" i="1"/>
  <c r="R1245" i="1"/>
  <c r="S1245" i="1"/>
  <c r="R1354" i="1"/>
  <c r="S1354" i="1"/>
  <c r="S1575" i="1"/>
  <c r="R1575" i="1"/>
  <c r="S1861" i="1"/>
  <c r="R2080" i="1"/>
  <c r="R2883" i="1"/>
  <c r="R2088" i="1"/>
  <c r="S1588" i="1"/>
  <c r="S4552" i="1"/>
  <c r="S4463" i="1"/>
  <c r="R4647" i="1"/>
  <c r="S4717" i="1"/>
  <c r="S2789" i="1"/>
  <c r="S2946" i="1"/>
  <c r="R2053" i="1"/>
  <c r="S4136" i="1"/>
  <c r="R4551" i="1"/>
  <c r="S4838" i="1"/>
  <c r="R4059" i="1"/>
  <c r="S3952" i="1"/>
  <c r="R3952" i="1"/>
  <c r="R4176" i="1"/>
  <c r="S4176" i="1"/>
  <c r="R3852" i="1"/>
  <c r="S3852" i="1"/>
  <c r="S4192" i="1"/>
  <c r="R4192" i="1"/>
  <c r="R4212" i="1"/>
  <c r="S4212" i="1"/>
  <c r="S4304" i="1"/>
  <c r="R4304" i="1"/>
  <c r="R4437" i="1"/>
  <c r="S4437" i="1"/>
  <c r="S4533" i="1"/>
  <c r="R4533" i="1"/>
  <c r="S243" i="1"/>
  <c r="R243" i="1"/>
  <c r="R1353" i="1"/>
  <c r="S1353" i="1"/>
  <c r="R2389" i="1"/>
  <c r="S2389" i="1"/>
  <c r="S1445" i="1"/>
  <c r="R1445" i="1"/>
  <c r="S4560" i="1"/>
  <c r="R4560" i="1"/>
  <c r="S2995" i="1"/>
  <c r="R2995" i="1"/>
  <c r="R3868" i="1"/>
  <c r="S3868" i="1"/>
  <c r="S1787" i="1"/>
  <c r="R1939" i="1"/>
  <c r="R2619" i="1"/>
  <c r="S2324" i="1"/>
  <c r="S4436" i="1"/>
  <c r="S4677" i="1"/>
  <c r="R2814" i="1"/>
  <c r="R3907" i="1"/>
  <c r="R4236" i="1"/>
  <c r="R4965" i="1"/>
  <c r="S4379" i="1"/>
  <c r="R4416" i="1"/>
  <c r="R4769" i="1"/>
  <c r="S2357" i="1"/>
  <c r="R2357" i="1"/>
  <c r="R928" i="1"/>
  <c r="S928" i="1"/>
  <c r="R2518" i="1"/>
  <c r="S2518" i="1"/>
  <c r="S2698" i="1"/>
  <c r="R2698" i="1"/>
  <c r="S2251" i="1"/>
  <c r="R2251" i="1"/>
  <c r="S2491" i="1"/>
  <c r="R2491" i="1"/>
  <c r="S2555" i="1"/>
  <c r="R2555" i="1"/>
  <c r="S2751" i="1"/>
  <c r="R2751" i="1"/>
  <c r="R3944" i="1"/>
  <c r="S3944" i="1"/>
  <c r="R2922" i="1"/>
  <c r="S2922" i="1"/>
  <c r="S3866" i="1"/>
  <c r="R3866" i="1"/>
  <c r="R3931" i="1"/>
  <c r="S3931" i="1"/>
  <c r="R3973" i="1"/>
  <c r="S3973" i="1"/>
  <c r="S4264" i="1"/>
  <c r="R4264" i="1"/>
  <c r="R4392" i="1"/>
  <c r="S4392" i="1"/>
  <c r="R4648" i="1"/>
  <c r="S4648" i="1"/>
  <c r="S4143" i="1"/>
  <c r="R4143" i="1"/>
  <c r="R4231" i="1"/>
  <c r="S4231" i="1"/>
  <c r="R4267" i="1"/>
  <c r="S4267" i="1"/>
  <c r="R4419" i="1"/>
  <c r="S4419" i="1"/>
  <c r="R4586" i="1"/>
  <c r="S4586" i="1"/>
  <c r="R4774" i="1"/>
  <c r="S4774" i="1"/>
  <c r="R4869" i="1"/>
  <c r="S4869" i="1"/>
  <c r="S4998" i="1"/>
  <c r="R4998" i="1"/>
  <c r="R4075" i="1"/>
  <c r="S4075" i="1"/>
  <c r="R4103" i="1"/>
  <c r="S4103" i="1"/>
  <c r="S4165" i="1"/>
  <c r="R4165" i="1"/>
  <c r="S4303" i="1"/>
  <c r="R4303" i="1"/>
  <c r="R4354" i="1"/>
  <c r="S4354" i="1"/>
  <c r="R4367" i="1"/>
  <c r="S4367" i="1"/>
  <c r="S4418" i="1"/>
  <c r="R4418" i="1"/>
  <c r="R4578" i="1"/>
  <c r="S4578" i="1"/>
  <c r="S4837" i="1"/>
  <c r="R4837" i="1"/>
  <c r="S4934" i="1"/>
  <c r="R4934" i="1"/>
  <c r="S4026" i="1"/>
  <c r="R4026" i="1"/>
  <c r="R4254" i="1"/>
  <c r="S4254" i="1"/>
  <c r="S4466" i="1"/>
  <c r="R4466" i="1"/>
  <c r="S4703" i="1"/>
  <c r="R4703" i="1"/>
  <c r="S4091" i="1"/>
  <c r="R4091" i="1"/>
  <c r="R4147" i="1"/>
  <c r="S4147" i="1"/>
  <c r="R4243" i="1"/>
  <c r="S4243" i="1"/>
  <c r="R4346" i="1"/>
  <c r="S4346" i="1"/>
  <c r="R4498" i="1"/>
  <c r="S4498" i="1"/>
  <c r="R4516" i="1"/>
  <c r="S4516" i="1"/>
  <c r="R4599" i="1"/>
  <c r="S4599" i="1"/>
  <c r="R1005" i="1"/>
  <c r="S2011" i="1"/>
  <c r="R2127" i="1"/>
  <c r="R2778" i="1"/>
  <c r="R2471" i="1"/>
  <c r="S2658" i="1"/>
  <c r="S2798" i="1"/>
  <c r="R4643" i="1"/>
  <c r="S4707" i="1"/>
  <c r="S4805" i="1"/>
  <c r="R2730" i="1"/>
  <c r="R175" i="1"/>
  <c r="S175" i="1"/>
  <c r="R73" i="1"/>
  <c r="S73" i="1"/>
  <c r="R246" i="1"/>
  <c r="S246" i="1"/>
  <c r="R296" i="1"/>
  <c r="S296" i="1"/>
  <c r="S566" i="1"/>
  <c r="R566" i="1"/>
  <c r="S658" i="1"/>
  <c r="R658" i="1"/>
  <c r="R2230" i="1"/>
  <c r="S2230" i="1"/>
  <c r="S2326" i="1"/>
  <c r="R2326" i="1"/>
  <c r="S2422" i="1"/>
  <c r="R2422" i="1"/>
  <c r="R807" i="1"/>
  <c r="S807" i="1"/>
  <c r="S1644" i="1"/>
  <c r="R1644" i="1"/>
  <c r="R4042" i="1"/>
  <c r="S4042" i="1"/>
  <c r="R3902" i="1"/>
  <c r="S3902" i="1"/>
  <c r="R4046" i="1"/>
  <c r="S4046" i="1"/>
  <c r="S4179" i="1"/>
  <c r="R4179" i="1"/>
  <c r="R4571" i="1"/>
  <c r="S4571" i="1"/>
  <c r="S3363" i="1"/>
  <c r="R3363" i="1"/>
  <c r="S3479" i="1"/>
  <c r="R3479" i="1"/>
  <c r="R3527" i="1"/>
  <c r="S3527" i="1"/>
  <c r="R3559" i="1"/>
  <c r="S3559" i="1"/>
  <c r="R3591" i="1"/>
  <c r="S3591" i="1"/>
  <c r="R3623" i="1"/>
  <c r="S3623" i="1"/>
  <c r="R3751" i="1"/>
  <c r="S3751" i="1"/>
  <c r="S3839" i="1"/>
  <c r="R3839" i="1"/>
  <c r="S166" i="1"/>
  <c r="R166" i="1"/>
  <c r="R2094" i="1"/>
  <c r="S2094" i="1"/>
  <c r="S94" i="1"/>
  <c r="S614" i="1"/>
  <c r="S523" i="1"/>
  <c r="S796" i="1"/>
  <c r="S776" i="1"/>
  <c r="S1415" i="1"/>
  <c r="S1671" i="1"/>
  <c r="S3910" i="1"/>
  <c r="S4020" i="1"/>
  <c r="S4356" i="1"/>
  <c r="S1852" i="1"/>
  <c r="S3908" i="1"/>
  <c r="S4116" i="1"/>
  <c r="S2420" i="1"/>
  <c r="S4768" i="1"/>
  <c r="R3543" i="1"/>
  <c r="S3655" i="1"/>
  <c r="R3703" i="1"/>
  <c r="S3807" i="1"/>
  <c r="S4336" i="1"/>
  <c r="R4620" i="1"/>
  <c r="S4831" i="1"/>
  <c r="S4847" i="1"/>
  <c r="S4895" i="1"/>
  <c r="S4959" i="1"/>
  <c r="R4975" i="1"/>
  <c r="S3347" i="1"/>
  <c r="S4338" i="1"/>
  <c r="R4476" i="1"/>
  <c r="S4695" i="1"/>
  <c r="R4786" i="1"/>
  <c r="S4818" i="1"/>
  <c r="R4914" i="1"/>
  <c r="S4931" i="1"/>
  <c r="R4764" i="1"/>
  <c r="R4988" i="1"/>
  <c r="R3334" i="1"/>
  <c r="S3334" i="1"/>
  <c r="R3382" i="1"/>
  <c r="S3382" i="1"/>
  <c r="R3430" i="1"/>
  <c r="S3430" i="1"/>
  <c r="R3992" i="1"/>
  <c r="S3992" i="1"/>
  <c r="S4011" i="1"/>
  <c r="R4011" i="1"/>
  <c r="S4258" i="1"/>
  <c r="R4258" i="1"/>
  <c r="S4394" i="1"/>
  <c r="R4394" i="1"/>
  <c r="R3882" i="1"/>
  <c r="S3882" i="1"/>
  <c r="R4111" i="1"/>
  <c r="S4111" i="1"/>
  <c r="S4547" i="1"/>
  <c r="R4547" i="1"/>
  <c r="R860" i="1"/>
  <c r="R3026" i="1"/>
  <c r="S3026" i="1"/>
  <c r="S1701" i="1"/>
  <c r="R1701" i="1"/>
  <c r="S4638" i="1"/>
  <c r="R4735" i="1"/>
  <c r="R4751" i="1"/>
  <c r="S4799" i="1"/>
  <c r="R4815" i="1"/>
  <c r="S3203" i="1"/>
  <c r="S3331" i="1"/>
  <c r="S3890" i="1"/>
  <c r="R4474" i="1"/>
  <c r="S4506" i="1"/>
  <c r="S4924" i="1"/>
  <c r="R1693" i="1"/>
  <c r="S4459" i="1"/>
  <c r="R4459" i="1"/>
  <c r="S4990" i="1"/>
  <c r="R4990" i="1"/>
  <c r="R4908" i="1"/>
  <c r="S4908" i="1"/>
  <c r="R4780" i="1"/>
  <c r="S4780" i="1"/>
  <c r="R2711" i="1"/>
  <c r="S1740" i="1"/>
  <c r="R1740" i="1"/>
  <c r="S2517" i="1"/>
  <c r="R2517" i="1"/>
  <c r="S2654" i="1"/>
  <c r="R2654" i="1"/>
  <c r="R2524" i="1"/>
  <c r="S2524" i="1"/>
  <c r="R2847" i="1"/>
  <c r="S2847" i="1"/>
  <c r="R3066" i="1"/>
  <c r="S3066" i="1"/>
  <c r="R3130" i="1"/>
  <c r="S3130" i="1"/>
  <c r="S3194" i="1"/>
  <c r="R3194" i="1"/>
  <c r="R1839" i="1"/>
  <c r="S1839" i="1"/>
  <c r="S2783" i="1"/>
  <c r="R2783" i="1"/>
  <c r="R3934" i="1"/>
  <c r="S3934" i="1"/>
  <c r="S3019" i="1"/>
  <c r="R3019" i="1"/>
  <c r="R3990" i="1"/>
  <c r="S3990" i="1"/>
  <c r="R4030" i="1"/>
  <c r="S4030" i="1"/>
  <c r="R4340" i="1"/>
  <c r="S4340" i="1"/>
  <c r="R4595" i="1"/>
  <c r="S4595" i="1"/>
  <c r="S3474" i="1"/>
  <c r="R3474" i="1"/>
  <c r="S3506" i="1"/>
  <c r="R3506" i="1"/>
  <c r="S3538" i="1"/>
  <c r="R3538" i="1"/>
  <c r="S3570" i="1"/>
  <c r="R3570" i="1"/>
  <c r="S3602" i="1"/>
  <c r="R3602" i="1"/>
  <c r="S3634" i="1"/>
  <c r="R3634" i="1"/>
  <c r="S3666" i="1"/>
  <c r="R3666" i="1"/>
  <c r="S3698" i="1"/>
  <c r="R3698" i="1"/>
  <c r="S3730" i="1"/>
  <c r="R3730" i="1"/>
  <c r="S3762" i="1"/>
  <c r="R3762" i="1"/>
  <c r="S3794" i="1"/>
  <c r="R3794" i="1"/>
  <c r="S3826" i="1"/>
  <c r="R3826" i="1"/>
  <c r="R3978" i="1"/>
  <c r="S3978" i="1"/>
  <c r="R4084" i="1"/>
  <c r="S4084" i="1"/>
  <c r="R4339" i="1"/>
  <c r="S4339" i="1"/>
  <c r="S4592" i="1"/>
  <c r="R4592" i="1"/>
  <c r="S2419" i="1"/>
  <c r="R2419" i="1"/>
  <c r="S4794" i="1"/>
  <c r="R4794" i="1"/>
  <c r="R3916" i="1"/>
  <c r="S3916" i="1"/>
  <c r="R3924" i="1"/>
  <c r="S3924" i="1"/>
  <c r="S4771" i="1"/>
  <c r="R4771" i="1"/>
  <c r="R4803" i="1"/>
  <c r="S4803" i="1"/>
  <c r="S1661" i="1"/>
  <c r="R1661" i="1"/>
  <c r="S42" i="1"/>
  <c r="R42" i="1"/>
  <c r="R4278" i="1"/>
  <c r="S4278" i="1"/>
  <c r="R192" i="1"/>
  <c r="S1184" i="1"/>
  <c r="R1579" i="1"/>
  <c r="R1297" i="1"/>
  <c r="R1580" i="1"/>
  <c r="R1708" i="1"/>
  <c r="S2063" i="1"/>
  <c r="S2429" i="1"/>
  <c r="R1812" i="1"/>
  <c r="S2315" i="1"/>
  <c r="S2441" i="1"/>
  <c r="S3862" i="1"/>
  <c r="S3974" i="1"/>
  <c r="S2181" i="1"/>
  <c r="R2737" i="1"/>
  <c r="S3940" i="1"/>
  <c r="S1504" i="1"/>
  <c r="R2278" i="1"/>
  <c r="S2550" i="1"/>
  <c r="S2579" i="1"/>
  <c r="S2437" i="1"/>
  <c r="R2184" i="1"/>
  <c r="S2307" i="1"/>
  <c r="R2799" i="1"/>
  <c r="R2803" i="1"/>
  <c r="R3574" i="1"/>
  <c r="R3870" i="1"/>
  <c r="S4158" i="1"/>
  <c r="R4172" i="1"/>
  <c r="S4208" i="1"/>
  <c r="R4286" i="1"/>
  <c r="S4300" i="1"/>
  <c r="S4432" i="1"/>
  <c r="S4492" i="1"/>
  <c r="R4927" i="1"/>
  <c r="S4999" i="1"/>
  <c r="R3586" i="1"/>
  <c r="R3714" i="1"/>
  <c r="R3842" i="1"/>
  <c r="S3872" i="1"/>
  <c r="S3954" i="1"/>
  <c r="S3996" i="1"/>
  <c r="R4187" i="1"/>
  <c r="S4220" i="1"/>
  <c r="S4467" i="1"/>
  <c r="R4558" i="1"/>
  <c r="R4672" i="1"/>
  <c r="R4746" i="1"/>
  <c r="S4779" i="1"/>
  <c r="S4795" i="1"/>
  <c r="R4874" i="1"/>
  <c r="S4906" i="1"/>
  <c r="R4963" i="1"/>
  <c r="R748" i="1"/>
  <c r="R1295" i="1"/>
  <c r="S1295" i="1"/>
  <c r="S2915" i="1"/>
  <c r="R2915" i="1"/>
  <c r="S2923" i="1"/>
  <c r="R2923" i="1"/>
  <c r="S3960" i="1"/>
  <c r="R3960" i="1"/>
  <c r="S3867" i="1"/>
  <c r="R3867" i="1"/>
  <c r="S3909" i="1"/>
  <c r="R3909" i="1"/>
  <c r="R3967" i="1"/>
  <c r="S3967" i="1"/>
  <c r="S4063" i="1"/>
  <c r="R4063" i="1"/>
  <c r="R3989" i="1"/>
  <c r="S3989" i="1"/>
  <c r="R4909" i="1"/>
  <c r="S4909" i="1"/>
  <c r="R4973" i="1"/>
  <c r="S4973" i="1"/>
  <c r="R4568" i="1"/>
  <c r="S4568" i="1"/>
  <c r="R4820" i="1"/>
  <c r="S4820" i="1"/>
  <c r="S4728" i="1"/>
  <c r="R4728" i="1"/>
  <c r="S4760" i="1"/>
  <c r="R4760" i="1"/>
  <c r="S4788" i="1"/>
  <c r="R4788" i="1"/>
  <c r="R4852" i="1"/>
  <c r="S4852" i="1"/>
  <c r="S4888" i="1"/>
  <c r="R4888" i="1"/>
  <c r="R4948" i="1"/>
  <c r="S4948" i="1"/>
  <c r="R126" i="1"/>
  <c r="S126" i="1"/>
  <c r="R844" i="1"/>
  <c r="S844" i="1"/>
  <c r="R841" i="1"/>
  <c r="S841" i="1"/>
  <c r="S1519" i="1"/>
  <c r="R1519" i="1"/>
  <c r="R1212" i="1"/>
  <c r="S1212" i="1"/>
  <c r="R1551" i="1"/>
  <c r="S1551" i="1"/>
  <c r="S1645" i="1"/>
  <c r="R1645" i="1"/>
  <c r="S1916" i="1"/>
  <c r="R1916" i="1"/>
  <c r="S1948" i="1"/>
  <c r="R1948" i="1"/>
  <c r="S2104" i="1"/>
  <c r="R2104" i="1"/>
  <c r="S2395" i="1"/>
  <c r="R2395" i="1"/>
  <c r="R2350" i="1"/>
  <c r="S2350" i="1"/>
  <c r="R2473" i="1"/>
  <c r="S2473" i="1"/>
  <c r="R2510" i="1"/>
  <c r="S2510" i="1"/>
  <c r="S2637" i="1"/>
  <c r="R2637" i="1"/>
  <c r="S2598" i="1"/>
  <c r="R2598" i="1"/>
  <c r="S4737" i="1"/>
  <c r="R4737" i="1"/>
  <c r="R2569" i="1"/>
  <c r="S2569" i="1"/>
  <c r="S4319" i="1"/>
  <c r="R4319" i="1"/>
  <c r="S2797" i="1"/>
  <c r="R2797" i="1"/>
  <c r="R4090" i="1"/>
  <c r="S4090" i="1"/>
  <c r="R4532" i="1"/>
  <c r="S4532" i="1"/>
  <c r="S4629" i="1"/>
  <c r="R4629" i="1"/>
  <c r="R4761" i="1"/>
  <c r="S4761" i="1"/>
  <c r="R4921" i="1"/>
  <c r="S4921" i="1"/>
  <c r="R4953" i="1"/>
  <c r="S4953" i="1"/>
  <c r="R4985" i="1"/>
  <c r="S4985" i="1"/>
  <c r="S4003" i="1"/>
  <c r="R4003" i="1"/>
  <c r="S4159" i="1"/>
  <c r="R4159" i="1"/>
  <c r="S4539" i="1"/>
  <c r="R4539" i="1"/>
  <c r="R2800" i="1"/>
  <c r="S2800" i="1"/>
  <c r="S4507" i="1"/>
  <c r="R4507" i="1"/>
  <c r="S1631" i="1"/>
  <c r="R1631" i="1"/>
  <c r="R1775" i="1"/>
  <c r="S1775" i="1"/>
  <c r="R1952" i="1"/>
  <c r="S1952" i="1"/>
  <c r="S2200" i="1"/>
  <c r="R2200" i="1"/>
  <c r="S2366" i="1"/>
  <c r="R2366" i="1"/>
  <c r="R2451" i="1"/>
  <c r="S2451" i="1"/>
  <c r="S1767" i="1"/>
  <c r="R1767" i="1"/>
  <c r="S2331" i="1"/>
  <c r="R2331" i="1"/>
  <c r="S2525" i="1"/>
  <c r="R2525" i="1"/>
  <c r="S2597" i="1"/>
  <c r="R2597" i="1"/>
  <c r="S1532" i="1"/>
  <c r="R1532" i="1"/>
  <c r="S2087" i="1"/>
  <c r="R2087" i="1"/>
  <c r="R2390" i="1"/>
  <c r="S2390" i="1"/>
  <c r="R2661" i="1"/>
  <c r="S2661" i="1"/>
  <c r="R2224" i="1"/>
  <c r="S2224" i="1"/>
  <c r="R2265" i="1"/>
  <c r="S2265" i="1"/>
  <c r="S2955" i="1"/>
  <c r="R2955" i="1"/>
  <c r="R3179" i="1"/>
  <c r="S3179" i="1"/>
  <c r="R4048" i="1"/>
  <c r="S4048" i="1"/>
  <c r="S3250" i="1"/>
  <c r="R3250" i="1"/>
  <c r="S3362" i="1"/>
  <c r="R3362" i="1"/>
  <c r="S3378" i="1"/>
  <c r="R3378" i="1"/>
  <c r="S3478" i="1"/>
  <c r="R3478" i="1"/>
  <c r="S3542" i="1"/>
  <c r="R3542" i="1"/>
  <c r="S3606" i="1"/>
  <c r="R3606" i="1"/>
  <c r="S3670" i="1"/>
  <c r="R3670" i="1"/>
  <c r="S3750" i="1"/>
  <c r="R3750" i="1"/>
  <c r="S3766" i="1"/>
  <c r="R3766" i="1"/>
  <c r="S3822" i="1"/>
  <c r="R3822" i="1"/>
  <c r="R4580" i="1"/>
  <c r="S4580" i="1"/>
  <c r="R4468" i="1"/>
  <c r="S4468" i="1"/>
  <c r="R4052" i="1"/>
  <c r="S4052" i="1"/>
  <c r="R4181" i="1"/>
  <c r="S4181" i="1"/>
  <c r="R4372" i="1"/>
  <c r="S4372" i="1"/>
  <c r="S1477" i="1"/>
  <c r="R1477" i="1"/>
  <c r="S2791" i="1"/>
  <c r="R2791" i="1"/>
  <c r="R2347" i="1"/>
  <c r="S2347" i="1"/>
  <c r="S952" i="1"/>
  <c r="S832" i="1"/>
  <c r="R1025" i="1"/>
  <c r="R2035" i="1"/>
  <c r="S2123" i="1"/>
  <c r="R1879" i="1"/>
  <c r="S1348" i="1"/>
  <c r="S1392" i="1"/>
  <c r="R1420" i="1"/>
  <c r="R1452" i="1"/>
  <c r="R2430" i="1"/>
  <c r="S2613" i="1"/>
  <c r="R2663" i="1"/>
  <c r="S3878" i="1"/>
  <c r="S2152" i="1"/>
  <c r="S2325" i="1"/>
  <c r="S3956" i="1"/>
  <c r="R1724" i="1"/>
  <c r="S2565" i="1"/>
  <c r="R2767" i="1"/>
  <c r="S4693" i="1"/>
  <c r="R1568" i="1"/>
  <c r="R1752" i="1"/>
  <c r="S2284" i="1"/>
  <c r="R3702" i="1"/>
  <c r="S3888" i="1"/>
  <c r="R4016" i="1"/>
  <c r="S4240" i="1"/>
  <c r="R4478" i="1"/>
  <c r="S3162" i="1"/>
  <c r="S3226" i="1"/>
  <c r="R3522" i="1"/>
  <c r="R3650" i="1"/>
  <c r="R3778" i="1"/>
  <c r="S3895" i="1"/>
  <c r="S3904" i="1"/>
  <c r="R4371" i="1"/>
  <c r="R4604" i="1"/>
  <c r="S4714" i="1"/>
  <c r="R4810" i="1"/>
  <c r="S4843" i="1"/>
  <c r="R4859" i="1"/>
  <c r="S4939" i="1"/>
  <c r="R4954" i="1"/>
  <c r="R4971" i="1"/>
  <c r="R4987" i="1"/>
  <c r="R5002" i="1"/>
  <c r="R3075" i="1"/>
  <c r="R2409" i="1"/>
  <c r="S2409" i="1"/>
  <c r="R2704" i="1"/>
  <c r="S2704" i="1"/>
  <c r="R2231" i="1"/>
  <c r="S2231" i="1"/>
  <c r="R2861" i="1"/>
  <c r="S2861" i="1"/>
  <c r="S2879" i="1"/>
  <c r="R2879" i="1"/>
  <c r="S2911" i="1"/>
  <c r="R2911" i="1"/>
  <c r="S2943" i="1"/>
  <c r="R2943" i="1"/>
  <c r="R2983" i="1"/>
  <c r="S2983" i="1"/>
  <c r="R3047" i="1"/>
  <c r="S3047" i="1"/>
  <c r="R3111" i="1"/>
  <c r="S3111" i="1"/>
  <c r="R3175" i="1"/>
  <c r="S3175" i="1"/>
  <c r="R3239" i="1"/>
  <c r="S3239" i="1"/>
  <c r="R3303" i="1"/>
  <c r="S3303" i="1"/>
  <c r="R3367" i="1"/>
  <c r="S3367" i="1"/>
  <c r="R3431" i="1"/>
  <c r="S3431" i="1"/>
  <c r="S3863" i="1"/>
  <c r="R3863" i="1"/>
  <c r="R4194" i="1"/>
  <c r="S4194" i="1"/>
  <c r="S4291" i="1"/>
  <c r="R4291" i="1"/>
  <c r="S4331" i="1"/>
  <c r="R4331" i="1"/>
  <c r="S4395" i="1"/>
  <c r="R4395" i="1"/>
  <c r="S4587" i="1"/>
  <c r="R4587" i="1"/>
  <c r="S4651" i="1"/>
  <c r="R4651" i="1"/>
  <c r="S4830" i="1"/>
  <c r="R4830" i="1"/>
  <c r="S4376" i="1"/>
  <c r="R4376" i="1"/>
  <c r="S5000" i="1"/>
  <c r="R5000" i="1"/>
  <c r="R4872" i="1"/>
  <c r="S4872" i="1"/>
  <c r="S370" i="1"/>
  <c r="R370" i="1"/>
  <c r="S828" i="1"/>
  <c r="R828" i="1"/>
  <c r="S1340" i="1"/>
  <c r="R1340" i="1"/>
  <c r="S1447" i="1"/>
  <c r="R1447" i="1"/>
  <c r="R2453" i="1"/>
  <c r="S2453" i="1"/>
  <c r="S1999" i="1"/>
  <c r="R1999" i="1"/>
  <c r="S2168" i="1"/>
  <c r="R2168" i="1"/>
  <c r="S2542" i="1"/>
  <c r="R2542" i="1"/>
  <c r="R3958" i="1"/>
  <c r="S3958" i="1"/>
  <c r="S4658" i="1"/>
  <c r="R4658" i="1"/>
  <c r="R4721" i="1"/>
  <c r="S4721" i="1"/>
  <c r="R2067" i="1"/>
  <c r="S2067" i="1"/>
  <c r="R2691" i="1"/>
  <c r="S2691" i="1"/>
  <c r="S2719" i="1"/>
  <c r="R2719" i="1"/>
  <c r="R2805" i="1"/>
  <c r="S2805" i="1"/>
  <c r="S4126" i="1"/>
  <c r="R4126" i="1"/>
  <c r="S4213" i="1"/>
  <c r="R4213" i="1"/>
  <c r="R4524" i="1"/>
  <c r="S4524" i="1"/>
  <c r="S4535" i="1"/>
  <c r="R4535" i="1"/>
  <c r="S1799" i="1"/>
  <c r="R1799" i="1"/>
  <c r="S2323" i="1"/>
  <c r="R2323" i="1"/>
  <c r="R2703" i="1"/>
  <c r="S2703" i="1"/>
  <c r="S2256" i="1"/>
  <c r="R2256" i="1"/>
  <c r="S2377" i="1"/>
  <c r="R2377" i="1"/>
  <c r="R836" i="1"/>
  <c r="S836" i="1"/>
  <c r="R4007" i="1"/>
  <c r="S4007" i="1"/>
  <c r="R4266" i="1"/>
  <c r="S4266" i="1"/>
  <c r="R4642" i="1"/>
  <c r="S4642" i="1"/>
  <c r="R4781" i="1"/>
  <c r="S4781" i="1"/>
  <c r="S4910" i="1"/>
  <c r="R4910" i="1"/>
  <c r="S4127" i="1"/>
  <c r="R4127" i="1"/>
  <c r="S4570" i="1"/>
  <c r="R4570" i="1"/>
  <c r="R2588" i="1"/>
  <c r="S2588" i="1"/>
  <c r="R4508" i="1"/>
  <c r="S4508" i="1"/>
  <c r="S4603" i="1"/>
  <c r="R4603" i="1"/>
  <c r="R4785" i="1"/>
  <c r="S4785" i="1"/>
  <c r="R4849" i="1"/>
  <c r="S4849" i="1"/>
  <c r="R4913" i="1"/>
  <c r="S4913" i="1"/>
  <c r="R4977" i="1"/>
  <c r="S4977" i="1"/>
  <c r="S3999" i="1"/>
  <c r="R3999" i="1"/>
  <c r="R4050" i="1"/>
  <c r="S4050" i="1"/>
  <c r="S4671" i="1"/>
  <c r="R4671" i="1"/>
  <c r="R4656" i="1"/>
  <c r="S4656" i="1"/>
  <c r="R3050" i="1"/>
  <c r="S3050" i="1"/>
  <c r="R3114" i="1"/>
  <c r="S3114" i="1"/>
  <c r="S4306" i="1"/>
  <c r="R4306" i="1"/>
  <c r="S3266" i="1"/>
  <c r="R3266" i="1"/>
  <c r="S3282" i="1"/>
  <c r="R3282" i="1"/>
  <c r="S3346" i="1"/>
  <c r="R3346" i="1"/>
  <c r="S3410" i="1"/>
  <c r="R3410" i="1"/>
  <c r="S3458" i="1"/>
  <c r="R3458" i="1"/>
  <c r="S3774" i="1"/>
  <c r="R3774" i="1"/>
  <c r="S3838" i="1"/>
  <c r="R3838" i="1"/>
  <c r="R4311" i="1"/>
  <c r="S4311" i="1"/>
  <c r="R4622" i="1"/>
  <c r="S4622" i="1"/>
  <c r="S3979" i="1"/>
  <c r="R3979" i="1"/>
  <c r="S827" i="1"/>
  <c r="R827" i="1"/>
  <c r="S684" i="1"/>
  <c r="R684" i="1"/>
  <c r="S1893" i="1"/>
  <c r="R1893" i="1"/>
  <c r="S3011" i="1"/>
  <c r="R3011" i="1"/>
  <c r="S3968" i="1"/>
  <c r="R3968" i="1"/>
  <c r="S85" i="1"/>
  <c r="R145" i="1"/>
  <c r="R758" i="1"/>
  <c r="S371" i="1"/>
  <c r="R744" i="1"/>
  <c r="S479" i="1"/>
  <c r="S1256" i="1"/>
  <c r="S1056" i="1"/>
  <c r="S1045" i="1"/>
  <c r="R1763" i="1"/>
  <c r="S989" i="1"/>
  <c r="S1768" i="1"/>
  <c r="S1896" i="1"/>
  <c r="S1988" i="1"/>
  <c r="S1951" i="1"/>
  <c r="S2397" i="1"/>
  <c r="S1492" i="1"/>
  <c r="S2571" i="1"/>
  <c r="R2819" i="1"/>
  <c r="S4422" i="1"/>
  <c r="S3892" i="1"/>
  <c r="S2311" i="1"/>
  <c r="R2705" i="1"/>
  <c r="R2801" i="1"/>
  <c r="R4405" i="1"/>
  <c r="R3470" i="1"/>
  <c r="R3502" i="1"/>
  <c r="R3566" i="1"/>
  <c r="R3630" i="1"/>
  <c r="R3662" i="1"/>
  <c r="R3726" i="1"/>
  <c r="R3782" i="1"/>
  <c r="S3914" i="1"/>
  <c r="S4749" i="1"/>
  <c r="S4935" i="1"/>
  <c r="R3210" i="1"/>
  <c r="S4032" i="1"/>
  <c r="S4739" i="1"/>
  <c r="R4955" i="1"/>
  <c r="R2413" i="1"/>
  <c r="S2413" i="1"/>
  <c r="S3947" i="1"/>
  <c r="R3947" i="1"/>
  <c r="R4362" i="1"/>
  <c r="S4362" i="1"/>
  <c r="R4706" i="1"/>
  <c r="S4706" i="1"/>
  <c r="S4958" i="1"/>
  <c r="R4958" i="1"/>
  <c r="R4956" i="1"/>
  <c r="S4956" i="1"/>
  <c r="S4716" i="1"/>
  <c r="R4716" i="1"/>
  <c r="S4860" i="1"/>
  <c r="R4860" i="1"/>
  <c r="R30" i="1"/>
  <c r="S30" i="1"/>
  <c r="R2112" i="1"/>
  <c r="S2112" i="1"/>
  <c r="R4442" i="1"/>
  <c r="S4442" i="1"/>
  <c r="R4713" i="1"/>
  <c r="S4713" i="1"/>
  <c r="R4745" i="1"/>
  <c r="S4745" i="1"/>
  <c r="R4128" i="1"/>
  <c r="S4128" i="1"/>
  <c r="S4275" i="1"/>
  <c r="R4275" i="1"/>
  <c r="S4503" i="1"/>
  <c r="R4503" i="1"/>
  <c r="R2685" i="1"/>
  <c r="S2685" i="1"/>
  <c r="S1509" i="1"/>
  <c r="R1509" i="1"/>
  <c r="S2129" i="1"/>
  <c r="R2129" i="1"/>
  <c r="S1621" i="1"/>
  <c r="R1621" i="1"/>
  <c r="R2962" i="1"/>
  <c r="S2962" i="1"/>
  <c r="R466" i="1"/>
  <c r="S466" i="1"/>
  <c r="S3003" i="1"/>
  <c r="R3003" i="1"/>
  <c r="S3195" i="1"/>
  <c r="R3195" i="1"/>
  <c r="R4316" i="1"/>
  <c r="S4316" i="1"/>
  <c r="S3251" i="1"/>
  <c r="R3251" i="1"/>
  <c r="S3379" i="1"/>
  <c r="R3379" i="1"/>
  <c r="S3443" i="1"/>
  <c r="R3443" i="1"/>
  <c r="S4287" i="1"/>
  <c r="R4287" i="1"/>
  <c r="S4019" i="1"/>
  <c r="R4019" i="1"/>
  <c r="R4444" i="1"/>
  <c r="S4444" i="1"/>
  <c r="S4738" i="1"/>
  <c r="R4738" i="1"/>
  <c r="S4770" i="1"/>
  <c r="R4770" i="1"/>
  <c r="S4802" i="1"/>
  <c r="R4802" i="1"/>
  <c r="S4834" i="1"/>
  <c r="R4834" i="1"/>
  <c r="S4866" i="1"/>
  <c r="R4866" i="1"/>
  <c r="S4898" i="1"/>
  <c r="R4898" i="1"/>
  <c r="S4930" i="1"/>
  <c r="R4930" i="1"/>
  <c r="S4962" i="1"/>
  <c r="R4962" i="1"/>
  <c r="S4994" i="1"/>
  <c r="R4994" i="1"/>
  <c r="R4368" i="1"/>
  <c r="S4368" i="1"/>
  <c r="R4839" i="1"/>
  <c r="S4839" i="1"/>
  <c r="R4887" i="1"/>
  <c r="S4887" i="1"/>
  <c r="R4979" i="1"/>
  <c r="S4979" i="1"/>
  <c r="R97" i="1"/>
  <c r="S20" i="1"/>
  <c r="R428" i="1"/>
  <c r="S228" i="1"/>
  <c r="S331" i="1"/>
  <c r="R109" i="1"/>
  <c r="R460" i="1"/>
  <c r="R320" i="1"/>
  <c r="S400" i="1"/>
  <c r="R587" i="1"/>
  <c r="S699" i="1"/>
  <c r="S407" i="1"/>
  <c r="S695" i="1"/>
  <c r="S416" i="1"/>
  <c r="S871" i="1"/>
  <c r="S968" i="1"/>
  <c r="S1080" i="1"/>
  <c r="S1272" i="1"/>
  <c r="S770" i="1"/>
  <c r="S838" i="1"/>
  <c r="S884" i="1"/>
  <c r="R850" i="1"/>
  <c r="S1283" i="1"/>
  <c r="S992" i="1"/>
  <c r="R1029" i="1"/>
  <c r="R1057" i="1"/>
  <c r="R1185" i="1"/>
  <c r="R663" i="1"/>
  <c r="S913" i="1"/>
  <c r="R1049" i="1"/>
  <c r="R1200" i="1"/>
  <c r="R1233" i="1"/>
  <c r="S1321" i="1"/>
  <c r="R1547" i="1"/>
  <c r="S1843" i="1"/>
  <c r="S2003" i="1"/>
  <c r="R643" i="1"/>
  <c r="S2059" i="1"/>
  <c r="S2091" i="1"/>
  <c r="R1431" i="1"/>
  <c r="R1480" i="1"/>
  <c r="R1512" i="1"/>
  <c r="S1687" i="1"/>
  <c r="S1751" i="1"/>
  <c r="S1815" i="1"/>
  <c r="S1847" i="1"/>
  <c r="R2280" i="1"/>
  <c r="R2292" i="1"/>
  <c r="R1367" i="1"/>
  <c r="R1776" i="1"/>
  <c r="R1823" i="1"/>
  <c r="S2191" i="1"/>
  <c r="S2313" i="1"/>
  <c r="S2484" i="1"/>
  <c r="S2659" i="1"/>
  <c r="S4166" i="1"/>
  <c r="S4486" i="1"/>
  <c r="S4534" i="1"/>
  <c r="S1313" i="1"/>
  <c r="R2040" i="1"/>
  <c r="R2197" i="1"/>
  <c r="S2247" i="1"/>
  <c r="R2300" i="1"/>
  <c r="S2530" i="1"/>
  <c r="S2731" i="1"/>
  <c r="S4628" i="1"/>
  <c r="R1337" i="1"/>
  <c r="S1524" i="1"/>
  <c r="R1652" i="1"/>
  <c r="R2177" i="1"/>
  <c r="R2346" i="1"/>
  <c r="R1432" i="1"/>
  <c r="S1583" i="1"/>
  <c r="R2406" i="1"/>
  <c r="S2523" i="1"/>
  <c r="R2534" i="1"/>
  <c r="S2721" i="1"/>
  <c r="S2790" i="1"/>
  <c r="R2829" i="1"/>
  <c r="R2854" i="1"/>
  <c r="S4485" i="1"/>
  <c r="R2769" i="1"/>
  <c r="S2793" i="1"/>
  <c r="S2825" i="1"/>
  <c r="S3972" i="1"/>
  <c r="R1460" i="1"/>
  <c r="S1831" i="1"/>
  <c r="S2102" i="1"/>
  <c r="R2196" i="1"/>
  <c r="S2492" i="1"/>
  <c r="R575" i="1"/>
  <c r="R1816" i="1"/>
  <c r="R2186" i="1"/>
  <c r="R2264" i="1"/>
  <c r="R2644" i="1"/>
  <c r="R2694" i="1"/>
  <c r="S2831" i="1"/>
  <c r="S2750" i="1"/>
  <c r="R3912" i="1"/>
  <c r="S4960" i="1"/>
  <c r="S4992" i="1"/>
  <c r="R2967" i="1"/>
  <c r="R2999" i="1"/>
  <c r="R3031" i="1"/>
  <c r="R3063" i="1"/>
  <c r="R3095" i="1"/>
  <c r="R3127" i="1"/>
  <c r="R3159" i="1"/>
  <c r="R3191" i="1"/>
  <c r="R3223" i="1"/>
  <c r="R3255" i="1"/>
  <c r="R3287" i="1"/>
  <c r="R3319" i="1"/>
  <c r="R3351" i="1"/>
  <c r="R3383" i="1"/>
  <c r="R3415" i="1"/>
  <c r="R3447" i="1"/>
  <c r="R3471" i="1"/>
  <c r="R3494" i="1"/>
  <c r="R3503" i="1"/>
  <c r="R3526" i="1"/>
  <c r="R3535" i="1"/>
  <c r="R3558" i="1"/>
  <c r="R3567" i="1"/>
  <c r="R3590" i="1"/>
  <c r="R3599" i="1"/>
  <c r="R3622" i="1"/>
  <c r="R3631" i="1"/>
  <c r="R3654" i="1"/>
  <c r="R3663" i="1"/>
  <c r="R3686" i="1"/>
  <c r="R3695" i="1"/>
  <c r="R3718" i="1"/>
  <c r="R3727" i="1"/>
  <c r="R3743" i="1"/>
  <c r="R3758" i="1"/>
  <c r="S3783" i="1"/>
  <c r="R3799" i="1"/>
  <c r="R3814" i="1"/>
  <c r="R3830" i="1"/>
  <c r="R3856" i="1"/>
  <c r="R3879" i="1"/>
  <c r="R3915" i="1"/>
  <c r="S3943" i="1"/>
  <c r="S3984" i="1"/>
  <c r="R4079" i="1"/>
  <c r="R4135" i="1"/>
  <c r="S4167" i="1"/>
  <c r="S4332" i="1"/>
  <c r="S4386" i="1"/>
  <c r="R4451" i="1"/>
  <c r="R4460" i="1"/>
  <c r="R4528" i="1"/>
  <c r="S4624" i="1"/>
  <c r="R4813" i="1"/>
  <c r="S4911" i="1"/>
  <c r="S4991" i="1"/>
  <c r="S3154" i="1"/>
  <c r="S3218" i="1"/>
  <c r="R3283" i="1"/>
  <c r="R3298" i="1"/>
  <c r="R3314" i="1"/>
  <c r="R3411" i="1"/>
  <c r="R3426" i="1"/>
  <c r="R3442" i="1"/>
  <c r="S3900" i="1"/>
  <c r="S3918" i="1"/>
  <c r="R4023" i="1"/>
  <c r="S4250" i="1"/>
  <c r="R4315" i="1"/>
  <c r="R4563" i="1"/>
  <c r="R4835" i="1"/>
  <c r="R4858" i="1"/>
  <c r="R4867" i="1"/>
  <c r="R4922" i="1"/>
  <c r="S4024" i="1"/>
  <c r="S4828" i="1"/>
  <c r="R4892" i="1"/>
  <c r="R2773" i="1"/>
  <c r="S2994" i="1"/>
  <c r="R3067" i="1"/>
  <c r="R3122" i="1"/>
  <c r="R3131" i="1"/>
  <c r="R3139" i="1"/>
  <c r="S857" i="1"/>
  <c r="R1437" i="1"/>
  <c r="S2101" i="1"/>
  <c r="R2906" i="1"/>
  <c r="S2906" i="1"/>
  <c r="R3928" i="1"/>
  <c r="S3928" i="1"/>
  <c r="R4056" i="1"/>
  <c r="S4056" i="1"/>
  <c r="R3987" i="1"/>
  <c r="S3987" i="1"/>
  <c r="S4098" i="1"/>
  <c r="R4098" i="1"/>
  <c r="S4330" i="1"/>
  <c r="R4330" i="1"/>
  <c r="R4387" i="1"/>
  <c r="S4387" i="1"/>
  <c r="S4458" i="1"/>
  <c r="R4458" i="1"/>
  <c r="S4514" i="1"/>
  <c r="R4514" i="1"/>
  <c r="R4902" i="1"/>
  <c r="S4902" i="1"/>
  <c r="R4933" i="1"/>
  <c r="S4933" i="1"/>
  <c r="S4035" i="1"/>
  <c r="R4035" i="1"/>
  <c r="R4248" i="1"/>
  <c r="S4248" i="1"/>
  <c r="R4504" i="1"/>
  <c r="S4504" i="1"/>
  <c r="R4772" i="1"/>
  <c r="S4772" i="1"/>
  <c r="S4996" i="1"/>
  <c r="R4996" i="1"/>
  <c r="S1517" i="1"/>
  <c r="R1517" i="1"/>
  <c r="R4527" i="1"/>
  <c r="S4527" i="1"/>
  <c r="S4674" i="1"/>
  <c r="R4674" i="1"/>
  <c r="R2252" i="1"/>
  <c r="S2252" i="1"/>
  <c r="R4190" i="1"/>
  <c r="S4190" i="1"/>
  <c r="R4702" i="1"/>
  <c r="S4702" i="1"/>
  <c r="R4087" i="1"/>
  <c r="S4087" i="1"/>
  <c r="R4817" i="1"/>
  <c r="S4817" i="1"/>
  <c r="R4881" i="1"/>
  <c r="S4881" i="1"/>
  <c r="R4945" i="1"/>
  <c r="S4945" i="1"/>
  <c r="S3875" i="1"/>
  <c r="R3875" i="1"/>
  <c r="S4144" i="1"/>
  <c r="R4144" i="1"/>
  <c r="R4636" i="1"/>
  <c r="S4636" i="1"/>
  <c r="S18" i="1"/>
  <c r="R18" i="1"/>
  <c r="R1685" i="1"/>
  <c r="S1685" i="1"/>
  <c r="S3146" i="1"/>
  <c r="R3146" i="1"/>
  <c r="R3178" i="1"/>
  <c r="S3178" i="1"/>
  <c r="S3330" i="1"/>
  <c r="R3330" i="1"/>
  <c r="S3394" i="1"/>
  <c r="R3394" i="1"/>
  <c r="S3742" i="1"/>
  <c r="R3742" i="1"/>
  <c r="S3806" i="1"/>
  <c r="R3806" i="1"/>
  <c r="S452" i="1"/>
  <c r="R452" i="1"/>
  <c r="S1629" i="1"/>
  <c r="R1629" i="1"/>
  <c r="S4480" i="1"/>
  <c r="R4480" i="1"/>
  <c r="R4410" i="1"/>
  <c r="S4410" i="1"/>
  <c r="R4723" i="1"/>
  <c r="S4723" i="1"/>
  <c r="R4755" i="1"/>
  <c r="S4755" i="1"/>
  <c r="R4787" i="1"/>
  <c r="S4787" i="1"/>
  <c r="S4819" i="1"/>
  <c r="R4819" i="1"/>
  <c r="R4851" i="1"/>
  <c r="S4851" i="1"/>
  <c r="R4883" i="1"/>
  <c r="S4883" i="1"/>
  <c r="R4983" i="1"/>
  <c r="S4983" i="1"/>
  <c r="S40" i="1"/>
  <c r="R254" i="1"/>
  <c r="S456" i="1"/>
  <c r="S662" i="1"/>
  <c r="R1172" i="1"/>
  <c r="R1089" i="1"/>
  <c r="S1395" i="1"/>
  <c r="S1748" i="1"/>
  <c r="S2136" i="1"/>
  <c r="S2428" i="1"/>
  <c r="S2556" i="1"/>
  <c r="R2646" i="1"/>
  <c r="S2149" i="1"/>
  <c r="S2605" i="1"/>
  <c r="S2049" i="1"/>
  <c r="S2516" i="1"/>
  <c r="S4341" i="1"/>
  <c r="S4500" i="1"/>
  <c r="R2548" i="1"/>
  <c r="R4040" i="1"/>
  <c r="R3534" i="1"/>
  <c r="R3598" i="1"/>
  <c r="R3694" i="1"/>
  <c r="R3798" i="1"/>
  <c r="R4076" i="1"/>
  <c r="R4199" i="1"/>
  <c r="R4382" i="1"/>
  <c r="R4515" i="1"/>
  <c r="R4919" i="1"/>
  <c r="R4223" i="1"/>
  <c r="S4334" i="1"/>
  <c r="S4526" i="1"/>
  <c r="R4730" i="1"/>
  <c r="R4826" i="1"/>
  <c r="S2986" i="1"/>
  <c r="S3971" i="1"/>
  <c r="R3971" i="1"/>
  <c r="S4327" i="1"/>
  <c r="R4327" i="1"/>
  <c r="R4732" i="1"/>
  <c r="S4732" i="1"/>
  <c r="R457" i="1"/>
  <c r="S457" i="1"/>
  <c r="S1333" i="1"/>
  <c r="R1333" i="1"/>
  <c r="S4511" i="1"/>
  <c r="R4511" i="1"/>
  <c r="S4396" i="1"/>
  <c r="R4396" i="1"/>
  <c r="R4640" i="1"/>
  <c r="S4640" i="1"/>
  <c r="R272" i="1"/>
  <c r="S272" i="1"/>
  <c r="R393" i="1"/>
  <c r="S393" i="1"/>
  <c r="R2837" i="1"/>
  <c r="S2837" i="1"/>
  <c r="S3315" i="1"/>
  <c r="R3315" i="1"/>
  <c r="S4151" i="1"/>
  <c r="R4151" i="1"/>
  <c r="R4562" i="1"/>
  <c r="S4562" i="1"/>
  <c r="S1469" i="1"/>
  <c r="R1469" i="1"/>
  <c r="S1797" i="1"/>
  <c r="R1797" i="1"/>
  <c r="S2021" i="1"/>
  <c r="R2021" i="1"/>
  <c r="R16" i="1"/>
  <c r="S177" i="1"/>
  <c r="S288" i="1"/>
  <c r="S403" i="1"/>
  <c r="S706" i="1"/>
  <c r="R738" i="1"/>
  <c r="S814" i="1"/>
  <c r="R1028" i="1"/>
  <c r="S872" i="1"/>
  <c r="R965" i="1"/>
  <c r="S1173" i="1"/>
  <c r="R2019" i="1"/>
  <c r="S2187" i="1"/>
  <c r="S1364" i="1"/>
  <c r="R1663" i="1"/>
  <c r="R1727" i="1"/>
  <c r="R1983" i="1"/>
  <c r="R1391" i="1"/>
  <c r="R1428" i="1"/>
  <c r="S1620" i="1"/>
  <c r="R1684" i="1"/>
  <c r="S2209" i="1"/>
  <c r="S4230" i="1"/>
  <c r="S2736" i="1"/>
  <c r="S2864" i="1"/>
  <c r="S4004" i="1"/>
  <c r="S4148" i="1"/>
  <c r="S4708" i="1"/>
  <c r="R1716" i="1"/>
  <c r="S2106" i="1"/>
  <c r="S2214" i="1"/>
  <c r="R2746" i="1"/>
  <c r="S2784" i="1"/>
  <c r="R2759" i="1"/>
  <c r="S2827" i="1"/>
  <c r="S4036" i="1"/>
  <c r="S4484" i="1"/>
  <c r="R4373" i="1"/>
  <c r="R4469" i="1"/>
  <c r="R2198" i="1"/>
  <c r="R2842" i="1"/>
  <c r="R4104" i="1"/>
  <c r="R4232" i="1"/>
  <c r="R4616" i="1"/>
  <c r="S2871" i="1"/>
  <c r="S2887" i="1"/>
  <c r="S2903" i="1"/>
  <c r="S2919" i="1"/>
  <c r="S2935" i="1"/>
  <c r="R3486" i="1"/>
  <c r="R3518" i="1"/>
  <c r="R3550" i="1"/>
  <c r="R3582" i="1"/>
  <c r="R3614" i="1"/>
  <c r="R3646" i="1"/>
  <c r="R3678" i="1"/>
  <c r="R3710" i="1"/>
  <c r="R3734" i="1"/>
  <c r="R3759" i="1"/>
  <c r="R3790" i="1"/>
  <c r="S3815" i="1"/>
  <c r="R3846" i="1"/>
  <c r="R3887" i="1"/>
  <c r="S3998" i="1"/>
  <c r="S4080" i="1"/>
  <c r="R4139" i="1"/>
  <c r="S4234" i="1"/>
  <c r="S4364" i="1"/>
  <c r="R4399" i="1"/>
  <c r="R4455" i="1"/>
  <c r="S4542" i="1"/>
  <c r="R4759" i="1"/>
  <c r="S4775" i="1"/>
  <c r="R4846" i="1"/>
  <c r="S4855" i="1"/>
  <c r="S4871" i="1"/>
  <c r="R4967" i="1"/>
  <c r="R3171" i="1"/>
  <c r="S3219" i="1"/>
  <c r="R3242" i="1"/>
  <c r="S3267" i="1"/>
  <c r="R3299" i="1"/>
  <c r="S3395" i="1"/>
  <c r="R3427" i="1"/>
  <c r="R3886" i="1"/>
  <c r="R4083" i="1"/>
  <c r="R4174" i="1"/>
  <c r="S4666" i="1"/>
  <c r="S4699" i="1"/>
  <c r="R4762" i="1"/>
  <c r="R4890" i="1"/>
  <c r="R4923" i="1"/>
  <c r="R3896" i="1"/>
  <c r="R4748" i="1"/>
  <c r="S4796" i="1"/>
  <c r="S2725" i="1"/>
  <c r="R2947" i="1"/>
  <c r="R1829" i="1"/>
  <c r="S2240" i="1"/>
  <c r="R2332" i="1"/>
  <c r="S3859" i="1"/>
  <c r="R3859" i="1"/>
  <c r="S3922" i="1"/>
  <c r="R3922" i="1"/>
  <c r="S3986" i="1"/>
  <c r="R3986" i="1"/>
  <c r="S4055" i="1"/>
  <c r="R4055" i="1"/>
  <c r="S4226" i="1"/>
  <c r="R4226" i="1"/>
  <c r="R4263" i="1"/>
  <c r="S4263" i="1"/>
  <c r="S4431" i="1"/>
  <c r="R4431" i="1"/>
  <c r="R4482" i="1"/>
  <c r="S4482" i="1"/>
  <c r="R4495" i="1"/>
  <c r="S4495" i="1"/>
  <c r="R4522" i="1"/>
  <c r="S4522" i="1"/>
  <c r="R4611" i="1"/>
  <c r="S4611" i="1"/>
  <c r="S4623" i="1"/>
  <c r="R4623" i="1"/>
  <c r="R4655" i="1"/>
  <c r="S4655" i="1"/>
  <c r="S4742" i="1"/>
  <c r="R4742" i="1"/>
  <c r="S4773" i="1"/>
  <c r="R4773" i="1"/>
  <c r="S4806" i="1"/>
  <c r="R4806" i="1"/>
  <c r="S4870" i="1"/>
  <c r="R4870" i="1"/>
  <c r="S4901" i="1"/>
  <c r="R4901" i="1"/>
  <c r="R4966" i="1"/>
  <c r="S4966" i="1"/>
  <c r="R4997" i="1"/>
  <c r="S4997" i="1"/>
  <c r="R4044" i="1"/>
  <c r="S4044" i="1"/>
  <c r="S4536" i="1"/>
  <c r="R4536" i="1"/>
  <c r="R4210" i="1"/>
  <c r="S4210" i="1"/>
  <c r="S4510" i="1"/>
  <c r="R4510" i="1"/>
  <c r="S2807" i="1"/>
  <c r="R2807" i="1"/>
  <c r="R4252" i="1"/>
  <c r="S4252" i="1"/>
  <c r="S4272" i="1"/>
  <c r="R4272" i="1"/>
  <c r="S4403" i="1"/>
  <c r="R4403" i="1"/>
  <c r="R4602" i="1"/>
  <c r="S4602" i="1"/>
  <c r="R4777" i="1"/>
  <c r="S4777" i="1"/>
  <c r="R4809" i="1"/>
  <c r="S4809" i="1"/>
  <c r="R4841" i="1"/>
  <c r="S4841" i="1"/>
  <c r="R4873" i="1"/>
  <c r="S4873" i="1"/>
  <c r="R4905" i="1"/>
  <c r="S4905" i="1"/>
  <c r="R4937" i="1"/>
  <c r="S4937" i="1"/>
  <c r="R4969" i="1"/>
  <c r="S4969" i="1"/>
  <c r="R5001" i="1"/>
  <c r="S5001" i="1"/>
  <c r="S2442" i="1"/>
  <c r="R4283" i="1"/>
  <c r="S4283" i="1"/>
  <c r="S4894" i="1"/>
  <c r="R4894" i="1"/>
  <c r="S4216" i="1"/>
  <c r="R4216" i="1"/>
  <c r="S4600" i="1"/>
  <c r="R4600" i="1"/>
  <c r="S1709" i="1"/>
  <c r="R1709" i="1"/>
  <c r="S4383" i="1"/>
  <c r="R4383" i="1"/>
  <c r="S2570" i="1"/>
  <c r="R2570" i="1"/>
  <c r="R2709" i="1"/>
  <c r="S2709" i="1"/>
  <c r="S4191" i="1"/>
  <c r="R4191" i="1"/>
  <c r="R4398" i="1"/>
  <c r="S4398" i="1"/>
  <c r="S711" i="1"/>
  <c r="R711" i="1"/>
  <c r="S1485" i="1"/>
  <c r="R1485" i="1"/>
  <c r="S1533" i="1"/>
  <c r="R1533" i="1"/>
  <c r="S1565" i="1"/>
  <c r="R1565" i="1"/>
  <c r="S2037" i="1"/>
  <c r="R2037" i="1"/>
  <c r="S2077" i="1"/>
  <c r="R2077" i="1"/>
  <c r="S1669" i="1"/>
  <c r="R1669" i="1"/>
  <c r="R451" i="1"/>
  <c r="S700" i="1"/>
  <c r="R815" i="1"/>
  <c r="S1344" i="1"/>
  <c r="S1796" i="1"/>
  <c r="R2535" i="1"/>
  <c r="R2818" i="1"/>
  <c r="S4214" i="1"/>
  <c r="S4246" i="1"/>
  <c r="S4310" i="1"/>
  <c r="S4470" i="1"/>
  <c r="S4502" i="1"/>
  <c r="S4566" i="1"/>
  <c r="R2081" i="1"/>
  <c r="S2580" i="1"/>
  <c r="R2662" i="1"/>
  <c r="S4132" i="1"/>
  <c r="S4581" i="1"/>
  <c r="S2761" i="1"/>
  <c r="R2720" i="1"/>
  <c r="R4245" i="1"/>
  <c r="S4021" i="1"/>
  <c r="S4613" i="1"/>
  <c r="R3848" i="1"/>
  <c r="R3976" i="1"/>
  <c r="R4207" i="1"/>
  <c r="S4942" i="1"/>
  <c r="S3211" i="1"/>
  <c r="R3274" i="1"/>
  <c r="R3306" i="1"/>
  <c r="R3338" i="1"/>
  <c r="R3370" i="1"/>
  <c r="R3402" i="1"/>
  <c r="R3434" i="1"/>
  <c r="R3466" i="1"/>
  <c r="R3498" i="1"/>
  <c r="R3530" i="1"/>
  <c r="R3562" i="1"/>
  <c r="R3594" i="1"/>
  <c r="R3626" i="1"/>
  <c r="R3658" i="1"/>
  <c r="R3690" i="1"/>
  <c r="R3722" i="1"/>
  <c r="R3754" i="1"/>
  <c r="R3786" i="1"/>
  <c r="R3818" i="1"/>
  <c r="S4028" i="1"/>
  <c r="S4078" i="1"/>
  <c r="R4095" i="1"/>
  <c r="S4124" i="1"/>
  <c r="R4146" i="1"/>
  <c r="R4154" i="1"/>
  <c r="S4279" i="1"/>
  <c r="R4302" i="1"/>
  <c r="R4314" i="1"/>
  <c r="S4370" i="1"/>
  <c r="R4378" i="1"/>
  <c r="S4402" i="1"/>
  <c r="R4639" i="1"/>
  <c r="R4663" i="1"/>
  <c r="R2541" i="1"/>
  <c r="R4408" i="1"/>
  <c r="S2970" i="1"/>
  <c r="R2987" i="1"/>
  <c r="S3018" i="1"/>
  <c r="S3098" i="1"/>
  <c r="R3115" i="1"/>
  <c r="S438" i="1"/>
  <c r="S2189" i="1"/>
  <c r="S2084" i="1"/>
  <c r="S3995" i="1"/>
  <c r="R3995" i="1"/>
  <c r="S4862" i="1"/>
  <c r="R4862" i="1"/>
  <c r="S98" i="1"/>
  <c r="R98" i="1"/>
  <c r="R2417" i="1"/>
  <c r="S2417" i="1"/>
  <c r="S1453" i="1"/>
  <c r="R1453" i="1"/>
  <c r="S1581" i="1"/>
  <c r="R1581" i="1"/>
  <c r="S1404" i="1"/>
  <c r="S2875" i="1"/>
  <c r="R2875" i="1"/>
  <c r="S2891" i="1"/>
  <c r="R2891" i="1"/>
  <c r="S2907" i="1"/>
  <c r="R2907" i="1"/>
  <c r="S2939" i="1"/>
  <c r="R2939" i="1"/>
  <c r="S2285" i="1"/>
  <c r="R2285" i="1"/>
  <c r="S1877" i="1"/>
  <c r="R1877" i="1"/>
  <c r="S4027" i="1"/>
  <c r="R4027" i="1"/>
  <c r="S1501" i="1"/>
  <c r="R1501" i="1"/>
  <c r="S1549" i="1"/>
  <c r="R1549" i="1"/>
  <c r="S1597" i="1"/>
  <c r="R1597" i="1"/>
  <c r="S1909" i="1"/>
  <c r="R1909" i="1"/>
  <c r="R2125" i="1"/>
  <c r="S2125" i="1"/>
  <c r="S1613" i="1"/>
  <c r="R1613" i="1"/>
  <c r="S1637" i="1"/>
  <c r="R1637" i="1"/>
  <c r="R108" i="1"/>
  <c r="S323" i="1"/>
  <c r="R363" i="1"/>
  <c r="S819" i="1"/>
  <c r="R1088" i="1"/>
  <c r="R1811" i="1"/>
  <c r="S1476" i="1"/>
  <c r="S1668" i="1"/>
  <c r="S1924" i="1"/>
  <c r="R1329" i="1"/>
  <c r="S2086" i="1"/>
  <c r="S2499" i="1"/>
  <c r="S2683" i="1"/>
  <c r="R2787" i="1"/>
  <c r="S4070" i="1"/>
  <c r="S4102" i="1"/>
  <c r="S4262" i="1"/>
  <c r="S4326" i="1"/>
  <c r="S4518" i="1"/>
  <c r="S4550" i="1"/>
  <c r="S4582" i="1"/>
  <c r="S2396" i="1"/>
  <c r="S2643" i="1"/>
  <c r="S4644" i="1"/>
  <c r="S2111" i="1"/>
  <c r="R2706" i="1"/>
  <c r="R2695" i="1"/>
  <c r="S2859" i="1"/>
  <c r="S4388" i="1"/>
  <c r="R2602" i="1"/>
  <c r="R4277" i="1"/>
  <c r="R4357" i="1"/>
  <c r="R4421" i="1"/>
  <c r="R4597" i="1"/>
  <c r="S4149" i="1"/>
  <c r="S4501" i="1"/>
  <c r="R2862" i="1"/>
  <c r="S4490" i="1"/>
  <c r="R4734" i="1"/>
  <c r="R4766" i="1"/>
  <c r="S4877" i="1"/>
  <c r="S3147" i="1"/>
  <c r="S3243" i="1"/>
  <c r="R3258" i="1"/>
  <c r="R3290" i="1"/>
  <c r="R3322" i="1"/>
  <c r="R3354" i="1"/>
  <c r="R3386" i="1"/>
  <c r="R3418" i="1"/>
  <c r="R3450" i="1"/>
  <c r="R3482" i="1"/>
  <c r="R3514" i="1"/>
  <c r="R3546" i="1"/>
  <c r="R3578" i="1"/>
  <c r="R3610" i="1"/>
  <c r="R3642" i="1"/>
  <c r="R3674" i="1"/>
  <c r="R3706" i="1"/>
  <c r="R3738" i="1"/>
  <c r="R3770" i="1"/>
  <c r="R3802" i="1"/>
  <c r="R3834" i="1"/>
  <c r="R3891" i="1"/>
  <c r="R3950" i="1"/>
  <c r="R4058" i="1"/>
  <c r="R4122" i="1"/>
  <c r="S4178" i="1"/>
  <c r="S4218" i="1"/>
  <c r="S4238" i="1"/>
  <c r="R4251" i="1"/>
  <c r="S4307" i="1"/>
  <c r="R4320" i="1"/>
  <c r="R4380" i="1"/>
  <c r="S4415" i="1"/>
  <c r="S4471" i="1"/>
  <c r="S4567" i="1"/>
  <c r="R4572" i="1"/>
  <c r="S4590" i="1"/>
  <c r="S4626" i="1"/>
  <c r="S4634" i="1"/>
  <c r="R4654" i="1"/>
  <c r="R2771" i="1"/>
  <c r="S4280" i="1"/>
  <c r="S4664" i="1"/>
  <c r="S2954" i="1"/>
  <c r="S3034" i="1"/>
  <c r="R3051" i="1"/>
  <c r="S3082" i="1"/>
  <c r="S137" i="1"/>
  <c r="R2005" i="1"/>
  <c r="S743" i="1"/>
  <c r="R4940" i="1"/>
  <c r="S4940" i="1"/>
  <c r="S4844" i="1"/>
  <c r="R4844" i="1"/>
  <c r="R4972" i="1"/>
  <c r="S4972" i="1"/>
  <c r="S2794" i="1"/>
  <c r="R2794" i="1"/>
  <c r="S4659" i="1"/>
  <c r="R4659" i="1"/>
  <c r="S1973" i="1"/>
  <c r="R1973" i="1"/>
  <c r="S1605" i="1"/>
  <c r="R1605" i="1"/>
  <c r="S1845" i="1"/>
  <c r="R1845" i="1"/>
  <c r="S1733" i="1"/>
  <c r="R1733" i="1"/>
  <c r="R2577" i="1"/>
  <c r="S2577" i="1"/>
  <c r="S3925" i="1"/>
  <c r="R3925" i="1"/>
  <c r="S4325" i="1"/>
  <c r="R4325" i="1"/>
  <c r="S4389" i="1"/>
  <c r="R4389" i="1"/>
  <c r="R4453" i="1"/>
  <c r="S4453" i="1"/>
  <c r="R4645" i="1"/>
  <c r="S4645" i="1"/>
  <c r="R1277" i="1"/>
  <c r="S1277" i="1"/>
  <c r="R470" i="1"/>
  <c r="S470" i="1"/>
  <c r="S2506" i="1"/>
  <c r="R2506" i="1"/>
  <c r="S1461" i="1"/>
  <c r="R1461" i="1"/>
  <c r="S1589" i="1"/>
  <c r="R1589" i="1"/>
  <c r="S1717" i="1"/>
  <c r="R1717" i="1"/>
  <c r="R2141" i="1"/>
  <c r="S2141" i="1"/>
  <c r="S1941" i="1"/>
  <c r="R1941" i="1"/>
  <c r="R2221" i="1"/>
  <c r="S2221" i="1"/>
  <c r="R2475" i="1"/>
  <c r="S2475" i="1"/>
  <c r="R2609" i="1"/>
  <c r="S2609" i="1"/>
  <c r="R3894" i="1"/>
  <c r="S3894" i="1"/>
  <c r="R4134" i="1"/>
  <c r="S4134" i="1"/>
  <c r="R4374" i="1"/>
  <c r="S4374" i="1"/>
  <c r="R4646" i="1"/>
  <c r="S4646" i="1"/>
  <c r="S2228" i="1"/>
  <c r="R2228" i="1"/>
  <c r="R2676" i="1"/>
  <c r="S2676" i="1"/>
  <c r="R2697" i="1"/>
  <c r="S2697" i="1"/>
  <c r="R4182" i="1"/>
  <c r="S4182" i="1"/>
  <c r="R4454" i="1"/>
  <c r="S4454" i="1"/>
  <c r="R4694" i="1"/>
  <c r="S4694" i="1"/>
  <c r="S2802" i="1"/>
  <c r="R2802" i="1"/>
  <c r="R4404" i="1"/>
  <c r="S4404" i="1"/>
  <c r="R21" i="1"/>
  <c r="S65" i="1"/>
  <c r="S184" i="1"/>
  <c r="S271" i="1"/>
  <c r="R118" i="1"/>
  <c r="S311" i="1"/>
  <c r="S490" i="1"/>
  <c r="R594" i="1"/>
  <c r="S352" i="1"/>
  <c r="S328" i="1"/>
  <c r="R591" i="1"/>
  <c r="S280" i="1"/>
  <c r="S344" i="1"/>
  <c r="R670" i="1"/>
  <c r="S607" i="1"/>
  <c r="R936" i="1"/>
  <c r="S712" i="1"/>
  <c r="R854" i="1"/>
  <c r="S678" i="1"/>
  <c r="S740" i="1"/>
  <c r="S972" i="1"/>
  <c r="R897" i="1"/>
  <c r="S1121" i="1"/>
  <c r="R1253" i="1"/>
  <c r="R1379" i="1"/>
  <c r="R531" i="1"/>
  <c r="R866" i="1"/>
  <c r="S1316" i="1"/>
  <c r="S2219" i="1"/>
  <c r="S1383" i="1"/>
  <c r="R1576" i="1"/>
  <c r="R1936" i="1"/>
  <c r="R1376" i="1"/>
  <c r="R1436" i="1"/>
  <c r="R1500" i="1"/>
  <c r="S2306" i="1"/>
  <c r="R2356" i="1"/>
  <c r="S1807" i="1"/>
  <c r="S2305" i="1"/>
  <c r="R1021" i="1"/>
  <c r="R1660" i="1"/>
  <c r="R1788" i="1"/>
  <c r="R2044" i="1"/>
  <c r="S2303" i="1"/>
  <c r="S778" i="1"/>
  <c r="S2590" i="1"/>
  <c r="S2477" i="1"/>
  <c r="S2140" i="1"/>
  <c r="S2431" i="1"/>
  <c r="S2817" i="1"/>
  <c r="S4517" i="1"/>
  <c r="R2690" i="1"/>
  <c r="S4456" i="1"/>
  <c r="R4584" i="1"/>
  <c r="S4736" i="1"/>
  <c r="R4840" i="1"/>
  <c r="R4968" i="1"/>
  <c r="S2757" i="1"/>
  <c r="S3946" i="1"/>
  <c r="R3966" i="1"/>
  <c r="S4010" i="1"/>
  <c r="R4138" i="1"/>
  <c r="S4227" i="1"/>
  <c r="S4239" i="1"/>
  <c r="S4271" i="1"/>
  <c r="S4322" i="1"/>
  <c r="R4359" i="1"/>
  <c r="R4483" i="1"/>
  <c r="S4546" i="1"/>
  <c r="R4583" i="1"/>
  <c r="S4726" i="1"/>
  <c r="S4757" i="1"/>
  <c r="R4886" i="1"/>
  <c r="R4917" i="1"/>
  <c r="S4949" i="1"/>
  <c r="R4247" i="1"/>
  <c r="S4274" i="1"/>
  <c r="S4282" i="1"/>
  <c r="R4499" i="1"/>
  <c r="S4594" i="1"/>
  <c r="R4635" i="1"/>
  <c r="R2718" i="1"/>
  <c r="R3864" i="1"/>
  <c r="R4696" i="1"/>
  <c r="R4868" i="1"/>
  <c r="S4900" i="1"/>
  <c r="S2874" i="1"/>
  <c r="S2890" i="1"/>
  <c r="R2835" i="1"/>
  <c r="R2914" i="1"/>
  <c r="R2930" i="1"/>
  <c r="S143" i="1"/>
  <c r="R195" i="1"/>
  <c r="S455" i="1"/>
  <c r="R295" i="1"/>
  <c r="R355" i="1"/>
  <c r="S474" i="1"/>
  <c r="S510" i="1"/>
  <c r="S526" i="1"/>
  <c r="R562" i="1"/>
  <c r="R574" i="1"/>
  <c r="R630" i="1"/>
  <c r="R436" i="1"/>
  <c r="R260" i="1"/>
  <c r="R377" i="1"/>
  <c r="S708" i="1"/>
  <c r="S762" i="1"/>
  <c r="R784" i="1"/>
  <c r="S503" i="1"/>
  <c r="S623" i="1"/>
  <c r="R642" i="1"/>
  <c r="R364" i="1"/>
  <c r="R385" i="1"/>
  <c r="S1260" i="1"/>
  <c r="S659" i="1"/>
  <c r="R792" i="1"/>
  <c r="R993" i="1"/>
  <c r="R1065" i="1"/>
  <c r="R1153" i="1"/>
  <c r="S1072" i="1"/>
  <c r="R1273" i="1"/>
  <c r="R1587" i="1"/>
  <c r="R1899" i="1"/>
  <c r="S1923" i="1"/>
  <c r="S1995" i="1"/>
  <c r="R583" i="1"/>
  <c r="R2248" i="1"/>
  <c r="R1692" i="1"/>
  <c r="R1876" i="1"/>
  <c r="S2054" i="1"/>
  <c r="R2407" i="1"/>
  <c r="S2641" i="1"/>
  <c r="S1402" i="1"/>
  <c r="R1856" i="1"/>
  <c r="R1976" i="1"/>
  <c r="R2135" i="1"/>
  <c r="R2358" i="1"/>
  <c r="S2467" i="1"/>
  <c r="R1972" i="1"/>
  <c r="R2355" i="1"/>
  <c r="R1308" i="1"/>
  <c r="S2283" i="1"/>
  <c r="S4117" i="1"/>
  <c r="S1388" i="1"/>
  <c r="S1468" i="1"/>
  <c r="S1596" i="1"/>
  <c r="R785" i="1"/>
  <c r="R1647" i="1"/>
  <c r="R2601" i="1"/>
  <c r="S4053" i="1"/>
  <c r="S4200" i="1"/>
  <c r="R4720" i="1"/>
  <c r="R4752" i="1"/>
  <c r="R4776" i="1"/>
  <c r="R4904" i="1"/>
  <c r="S2958" i="1"/>
  <c r="S2974" i="1"/>
  <c r="S2990" i="1"/>
  <c r="S3006" i="1"/>
  <c r="S3022" i="1"/>
  <c r="S3038" i="1"/>
  <c r="S3054" i="1"/>
  <c r="S3070" i="1"/>
  <c r="S3086" i="1"/>
  <c r="S3102" i="1"/>
  <c r="S3118" i="1"/>
  <c r="S3134" i="1"/>
  <c r="S3150" i="1"/>
  <c r="S3166" i="1"/>
  <c r="S3182" i="1"/>
  <c r="S3198" i="1"/>
  <c r="S3214" i="1"/>
  <c r="S3230" i="1"/>
  <c r="S3246" i="1"/>
  <c r="S3262" i="1"/>
  <c r="S3278" i="1"/>
  <c r="S3294" i="1"/>
  <c r="S3310" i="1"/>
  <c r="S3326" i="1"/>
  <c r="S3342" i="1"/>
  <c r="S3358" i="1"/>
  <c r="S3374" i="1"/>
  <c r="S3390" i="1"/>
  <c r="S3406" i="1"/>
  <c r="S3422" i="1"/>
  <c r="S3438" i="1"/>
  <c r="S3454" i="1"/>
  <c r="R4062" i="1"/>
  <c r="S4071" i="1"/>
  <c r="R4140" i="1"/>
  <c r="S4171" i="1"/>
  <c r="S4574" i="1"/>
  <c r="R4683" i="1"/>
  <c r="S4790" i="1"/>
  <c r="R4822" i="1"/>
  <c r="R4853" i="1"/>
  <c r="S4982" i="1"/>
  <c r="S3858" i="1"/>
  <c r="S3871" i="1"/>
  <c r="S3903" i="1"/>
  <c r="S3927" i="1"/>
  <c r="R3994" i="1"/>
  <c r="R4051" i="1"/>
  <c r="S4082" i="1"/>
  <c r="S4206" i="1"/>
  <c r="R4347" i="1"/>
  <c r="S4434" i="1"/>
  <c r="R4691" i="1"/>
  <c r="S4312" i="1"/>
  <c r="R4440" i="1"/>
  <c r="R4804" i="1"/>
  <c r="R4964" i="1"/>
  <c r="R2830" i="1"/>
  <c r="R2882" i="1"/>
  <c r="R2898" i="1"/>
  <c r="S2938" i="1"/>
  <c r="S2627" i="1"/>
  <c r="S4198" i="1"/>
  <c r="S4390" i="1"/>
  <c r="S4710" i="1"/>
  <c r="R2474" i="1"/>
  <c r="S4133" i="1"/>
  <c r="S4709" i="1"/>
  <c r="S469" i="1"/>
  <c r="R469" i="1"/>
  <c r="S1525" i="1"/>
  <c r="R1525" i="1"/>
  <c r="S2241" i="1"/>
  <c r="R2241" i="1"/>
  <c r="R2093" i="1"/>
  <c r="S2093" i="1"/>
  <c r="S1749" i="1"/>
  <c r="R1749" i="1"/>
  <c r="R798" i="1"/>
  <c r="S798" i="1"/>
  <c r="S1284" i="1"/>
  <c r="R1284" i="1"/>
  <c r="R1330" i="1"/>
  <c r="S1330" i="1"/>
  <c r="S2229" i="1"/>
  <c r="R2229" i="1"/>
  <c r="R2563" i="1"/>
  <c r="S2563" i="1"/>
  <c r="R2538" i="1"/>
  <c r="R2850" i="1"/>
  <c r="S4022" i="1"/>
  <c r="S4118" i="1"/>
  <c r="S4438" i="1"/>
  <c r="S4630" i="1"/>
  <c r="R2272" i="1"/>
  <c r="S2481" i="1"/>
  <c r="S4660" i="1"/>
  <c r="S579" i="1"/>
  <c r="R2758" i="1"/>
  <c r="S4197" i="1"/>
  <c r="S2857" i="1"/>
  <c r="R2701" i="1"/>
  <c r="R4488" i="1"/>
  <c r="S4426" i="1"/>
  <c r="S4618" i="1"/>
  <c r="R4675" i="1"/>
  <c r="R4798" i="1"/>
  <c r="R4926" i="1"/>
  <c r="R4344" i="1"/>
  <c r="S4876" i="1"/>
  <c r="R5004" i="1"/>
  <c r="R2899" i="1"/>
  <c r="R2931" i="1"/>
  <c r="R2173" i="1"/>
  <c r="S2249" i="1"/>
  <c r="R52" i="1"/>
  <c r="S52" i="1"/>
  <c r="S409" i="1"/>
  <c r="R409" i="1"/>
  <c r="R256" i="1"/>
  <c r="S256" i="1"/>
  <c r="S824" i="1"/>
  <c r="R824" i="1"/>
  <c r="R853" i="1"/>
  <c r="S853" i="1"/>
  <c r="S1653" i="1"/>
  <c r="R1653" i="1"/>
  <c r="S2132" i="1"/>
  <c r="R2132" i="1"/>
  <c r="S2205" i="1"/>
  <c r="R2205" i="1"/>
  <c r="R2257" i="1"/>
  <c r="S2257" i="1"/>
  <c r="S2743" i="1"/>
  <c r="R2743" i="1"/>
  <c r="S2775" i="1"/>
  <c r="R2775" i="1"/>
  <c r="S388" i="1"/>
  <c r="R388" i="1"/>
  <c r="R1298" i="1"/>
  <c r="S1298" i="1"/>
  <c r="S2029" i="1"/>
  <c r="R2029" i="1"/>
  <c r="S2245" i="1"/>
  <c r="R2245" i="1"/>
  <c r="R2109" i="1"/>
  <c r="S2109" i="1"/>
  <c r="S2100" i="1"/>
  <c r="R2100" i="1"/>
  <c r="S530" i="1"/>
  <c r="S578" i="1"/>
  <c r="R611" i="1"/>
  <c r="R687" i="1"/>
  <c r="S829" i="1"/>
  <c r="R961" i="1"/>
  <c r="S1347" i="1"/>
  <c r="S1955" i="1"/>
  <c r="S1386" i="1"/>
  <c r="R1444" i="1"/>
  <c r="R1508" i="1"/>
  <c r="R1572" i="1"/>
  <c r="R1636" i="1"/>
  <c r="R1700" i="1"/>
  <c r="R1940" i="1"/>
  <c r="R2056" i="1"/>
  <c r="R2156" i="1"/>
  <c r="S2673" i="1"/>
  <c r="R2398" i="1"/>
  <c r="R2486" i="1"/>
  <c r="S1387" i="1"/>
  <c r="R1844" i="1"/>
  <c r="S2147" i="1"/>
  <c r="S2321" i="1"/>
  <c r="R17" i="1"/>
  <c r="R234" i="1"/>
  <c r="R2559" i="1"/>
  <c r="S2645" i="1"/>
  <c r="R2738" i="1"/>
  <c r="R3861" i="1"/>
  <c r="R4101" i="1"/>
  <c r="S2263" i="1"/>
  <c r="R2338" i="1"/>
  <c r="S2733" i="1"/>
  <c r="S2816" i="1"/>
  <c r="S4229" i="1"/>
  <c r="S242" i="1"/>
  <c r="R242" i="1"/>
  <c r="R54" i="1"/>
  <c r="S54" i="1"/>
  <c r="S33" i="1"/>
  <c r="R33" i="1"/>
  <c r="R167" i="1"/>
  <c r="S167" i="1"/>
  <c r="S437" i="1"/>
  <c r="R437" i="1"/>
  <c r="R677" i="1"/>
  <c r="S677" i="1"/>
  <c r="S803" i="1"/>
  <c r="R803" i="1"/>
  <c r="R2062" i="1"/>
  <c r="S2062" i="1"/>
  <c r="S2208" i="1"/>
  <c r="R2208" i="1"/>
  <c r="R741" i="1"/>
  <c r="S741" i="1"/>
  <c r="S1773" i="1"/>
  <c r="R1773" i="1"/>
  <c r="S1901" i="1"/>
  <c r="R1901" i="1"/>
  <c r="S1997" i="1"/>
  <c r="R1997" i="1"/>
  <c r="R2222" i="1"/>
  <c r="S2222" i="1"/>
  <c r="R2274" i="1"/>
  <c r="S2274" i="1"/>
  <c r="R2545" i="1"/>
  <c r="S2545" i="1"/>
  <c r="S1757" i="1"/>
  <c r="R1757" i="1"/>
  <c r="S1821" i="1"/>
  <c r="R1821" i="1"/>
  <c r="S1885" i="1"/>
  <c r="R1885" i="1"/>
  <c r="S1949" i="1"/>
  <c r="R1949" i="1"/>
  <c r="S2013" i="1"/>
  <c r="R2013" i="1"/>
  <c r="S2085" i="1"/>
  <c r="R2085" i="1"/>
  <c r="S1332" i="1"/>
  <c r="R1332" i="1"/>
  <c r="S2161" i="1"/>
  <c r="R2161" i="1"/>
  <c r="S2304" i="1"/>
  <c r="R2304" i="1"/>
  <c r="R263" i="1"/>
  <c r="S263" i="1"/>
  <c r="R26" i="1"/>
  <c r="S26" i="1"/>
  <c r="S373" i="1"/>
  <c r="R373" i="1"/>
  <c r="S420" i="1"/>
  <c r="R420" i="1"/>
  <c r="S2116" i="1"/>
  <c r="R2116" i="1"/>
  <c r="S89" i="1"/>
  <c r="S196" i="1"/>
  <c r="S208" i="1"/>
  <c r="S506" i="1"/>
  <c r="S618" i="1"/>
  <c r="S626" i="1"/>
  <c r="R270" i="1"/>
  <c r="R308" i="1"/>
  <c r="R340" i="1"/>
  <c r="S433" i="1"/>
  <c r="S74" i="1"/>
  <c r="S160" i="1"/>
  <c r="S287" i="1"/>
  <c r="R514" i="1"/>
  <c r="S464" i="1"/>
  <c r="S475" i="1"/>
  <c r="S731" i="1"/>
  <c r="R312" i="1"/>
  <c r="S666" i="1"/>
  <c r="S763" i="1"/>
  <c r="R794" i="1"/>
  <c r="R830" i="1"/>
  <c r="S851" i="1"/>
  <c r="R1276" i="1"/>
  <c r="S912" i="1"/>
  <c r="S1040" i="1"/>
  <c r="S1168" i="1"/>
  <c r="S1264" i="1"/>
  <c r="S1435" i="1"/>
  <c r="S1467" i="1"/>
  <c r="S1499" i="1"/>
  <c r="S1531" i="1"/>
  <c r="S1563" i="1"/>
  <c r="S1595" i="1"/>
  <c r="S1627" i="1"/>
  <c r="S1659" i="1"/>
  <c r="S1691" i="1"/>
  <c r="S1723" i="1"/>
  <c r="S1755" i="1"/>
  <c r="S1883" i="1"/>
  <c r="S1979" i="1"/>
  <c r="R547" i="1"/>
  <c r="S722" i="1"/>
  <c r="R725" i="1"/>
  <c r="S2271" i="1"/>
  <c r="S2103" i="1"/>
  <c r="S2537" i="1"/>
  <c r="S2652" i="1"/>
  <c r="R2454" i="1"/>
  <c r="R2494" i="1"/>
  <c r="R2599" i="1"/>
  <c r="S2753" i="1"/>
  <c r="S4261" i="1"/>
  <c r="S2427" i="1"/>
  <c r="S2449" i="1"/>
  <c r="R2502" i="1"/>
  <c r="R2739" i="1"/>
  <c r="R3880" i="1"/>
  <c r="R4008" i="1"/>
  <c r="R2438" i="1"/>
  <c r="R2959" i="1"/>
  <c r="R2975" i="1"/>
  <c r="R2991" i="1"/>
  <c r="R3007" i="1"/>
  <c r="R3023" i="1"/>
  <c r="R3039" i="1"/>
  <c r="R3055" i="1"/>
  <c r="R3071" i="1"/>
  <c r="R3087" i="1"/>
  <c r="R3103" i="1"/>
  <c r="R3119" i="1"/>
  <c r="R3135" i="1"/>
  <c r="R3151" i="1"/>
  <c r="R3167" i="1"/>
  <c r="R3183" i="1"/>
  <c r="R3199" i="1"/>
  <c r="R3215" i="1"/>
  <c r="R3231" i="1"/>
  <c r="R3247" i="1"/>
  <c r="R3263" i="1"/>
  <c r="R3279" i="1"/>
  <c r="R3295" i="1"/>
  <c r="R3311" i="1"/>
  <c r="R3327" i="1"/>
  <c r="R3343" i="1"/>
  <c r="R3359" i="1"/>
  <c r="R3375" i="1"/>
  <c r="R3391" i="1"/>
  <c r="R3407" i="1"/>
  <c r="R3423" i="1"/>
  <c r="R3439" i="1"/>
  <c r="R3455" i="1"/>
  <c r="R3855" i="1"/>
  <c r="S3906" i="1"/>
  <c r="R3919" i="1"/>
  <c r="R3983" i="1"/>
  <c r="S4034" i="1"/>
  <c r="R4047" i="1"/>
  <c r="S4074" i="1"/>
  <c r="R4131" i="1"/>
  <c r="R4175" i="1"/>
  <c r="R4259" i="1"/>
  <c r="R4299" i="1"/>
  <c r="R4363" i="1"/>
  <c r="R4491" i="1"/>
  <c r="R4555" i="1"/>
  <c r="R4579" i="1"/>
  <c r="R4619" i="1"/>
  <c r="R4687" i="1"/>
  <c r="S4733" i="1"/>
  <c r="S4765" i="1"/>
  <c r="S4797" i="1"/>
  <c r="S4829" i="1"/>
  <c r="S4861" i="1"/>
  <c r="S4893" i="1"/>
  <c r="S4925" i="1"/>
  <c r="S4957" i="1"/>
  <c r="S4989" i="1"/>
  <c r="S3930" i="1"/>
  <c r="R4031" i="1"/>
  <c r="S4724" i="1"/>
  <c r="R4740" i="1"/>
  <c r="S4756" i="1"/>
  <c r="S193" i="1"/>
  <c r="R193" i="1"/>
  <c r="R211" i="1"/>
  <c r="S211" i="1"/>
  <c r="S29" i="1"/>
  <c r="R29" i="1"/>
  <c r="S45" i="1"/>
  <c r="R45" i="1"/>
  <c r="R134" i="1"/>
  <c r="S134" i="1"/>
  <c r="S274" i="1"/>
  <c r="R274" i="1"/>
  <c r="S405" i="1"/>
  <c r="R405" i="1"/>
  <c r="R224" i="1"/>
  <c r="S224" i="1"/>
  <c r="S450" i="1"/>
  <c r="R450" i="1"/>
  <c r="R810" i="1"/>
  <c r="S810" i="1"/>
  <c r="S1305" i="1"/>
  <c r="R1305" i="1"/>
  <c r="R766" i="1"/>
  <c r="S766" i="1"/>
  <c r="S1289" i="1"/>
  <c r="R1289" i="1"/>
  <c r="R2126" i="1"/>
  <c r="S2126" i="1"/>
  <c r="R790" i="1"/>
  <c r="S790" i="1"/>
  <c r="S1869" i="1"/>
  <c r="R1869" i="1"/>
  <c r="S1965" i="1"/>
  <c r="R1965" i="1"/>
  <c r="S2237" i="1"/>
  <c r="R2237" i="1"/>
  <c r="S2113" i="1"/>
  <c r="R2113" i="1"/>
  <c r="R2403" i="1"/>
  <c r="S2403" i="1"/>
  <c r="R2531" i="1"/>
  <c r="S2531" i="1"/>
  <c r="R2655" i="1"/>
  <c r="S2655" i="1"/>
  <c r="R2680" i="1"/>
  <c r="S2680" i="1"/>
  <c r="R2635" i="1"/>
  <c r="S2635" i="1"/>
  <c r="R231" i="1"/>
  <c r="S231" i="1"/>
  <c r="R135" i="1"/>
  <c r="S135" i="1"/>
  <c r="R158" i="1"/>
  <c r="S158" i="1"/>
  <c r="R418" i="1"/>
  <c r="S418" i="1"/>
  <c r="S386" i="1"/>
  <c r="R386" i="1"/>
  <c r="S1805" i="1"/>
  <c r="R1805" i="1"/>
  <c r="R2190" i="1"/>
  <c r="S2190" i="1"/>
  <c r="R2158" i="1"/>
  <c r="S2158" i="1"/>
  <c r="R2290" i="1"/>
  <c r="S2290" i="1"/>
  <c r="R2507" i="1"/>
  <c r="S2507" i="1"/>
  <c r="R2786" i="1"/>
  <c r="S2832" i="1"/>
  <c r="R4549" i="1"/>
  <c r="S4069" i="1"/>
  <c r="R229" i="1"/>
  <c r="S229" i="1"/>
  <c r="R34" i="1"/>
  <c r="S34" i="1"/>
  <c r="R48" i="1"/>
  <c r="S48" i="1"/>
  <c r="R261" i="1"/>
  <c r="S261" i="1"/>
  <c r="S206" i="1"/>
  <c r="R206" i="1"/>
  <c r="S77" i="1"/>
  <c r="R77" i="1"/>
  <c r="S709" i="1"/>
  <c r="R709" i="1"/>
  <c r="S816" i="1"/>
  <c r="R816" i="1"/>
  <c r="R402" i="1"/>
  <c r="S402" i="1"/>
  <c r="R820" i="1"/>
  <c r="S820" i="1"/>
  <c r="S868" i="1"/>
  <c r="R868" i="1"/>
  <c r="R793" i="1"/>
  <c r="S793" i="1"/>
  <c r="S1837" i="1"/>
  <c r="R1837" i="1"/>
  <c r="S1933" i="1"/>
  <c r="R1933" i="1"/>
  <c r="R2061" i="1"/>
  <c r="S2061" i="1"/>
  <c r="S2133" i="1"/>
  <c r="R2133" i="1"/>
  <c r="R2157" i="1"/>
  <c r="S2157" i="1"/>
  <c r="S1300" i="1"/>
  <c r="R1300" i="1"/>
  <c r="S1789" i="1"/>
  <c r="R1789" i="1"/>
  <c r="S1853" i="1"/>
  <c r="R1853" i="1"/>
  <c r="S1917" i="1"/>
  <c r="R1917" i="1"/>
  <c r="S1981" i="1"/>
  <c r="R1981" i="1"/>
  <c r="S2045" i="1"/>
  <c r="R2045" i="1"/>
  <c r="S2244" i="1"/>
  <c r="R2244" i="1"/>
  <c r="R2435" i="1"/>
  <c r="S2435" i="1"/>
  <c r="S2314" i="1"/>
  <c r="R2314" i="1"/>
  <c r="R19" i="1"/>
  <c r="S19" i="1"/>
  <c r="R51" i="1"/>
  <c r="S51" i="1"/>
  <c r="S87" i="1"/>
  <c r="R87" i="1"/>
  <c r="R102" i="1"/>
  <c r="S102" i="1"/>
  <c r="S114" i="1"/>
  <c r="R114" i="1"/>
  <c r="S146" i="1"/>
  <c r="R146" i="1"/>
  <c r="S178" i="1"/>
  <c r="R178" i="1"/>
  <c r="R92" i="1"/>
  <c r="S92" i="1"/>
  <c r="S194" i="1"/>
  <c r="R194" i="1"/>
  <c r="S125" i="1"/>
  <c r="R125" i="1"/>
  <c r="R216" i="1"/>
  <c r="S216" i="1"/>
  <c r="R235" i="1"/>
  <c r="S235" i="1"/>
  <c r="S414" i="1"/>
  <c r="R414" i="1"/>
  <c r="S301" i="1"/>
  <c r="R301" i="1"/>
  <c r="S333" i="1"/>
  <c r="R333" i="1"/>
  <c r="S365" i="1"/>
  <c r="R365" i="1"/>
  <c r="S753" i="1"/>
  <c r="R753" i="1"/>
  <c r="R251" i="1"/>
  <c r="S251" i="1"/>
  <c r="R306" i="1"/>
  <c r="S306" i="1"/>
  <c r="R338" i="1"/>
  <c r="S338" i="1"/>
  <c r="S376" i="1"/>
  <c r="R376" i="1"/>
  <c r="R415" i="1"/>
  <c r="S415" i="1"/>
  <c r="S476" i="1"/>
  <c r="R476" i="1"/>
  <c r="S508" i="1"/>
  <c r="R508" i="1"/>
  <c r="S540" i="1"/>
  <c r="R540" i="1"/>
  <c r="S572" i="1"/>
  <c r="R572" i="1"/>
  <c r="S604" i="1"/>
  <c r="R604" i="1"/>
  <c r="S636" i="1"/>
  <c r="R636" i="1"/>
  <c r="S668" i="1"/>
  <c r="R668" i="1"/>
  <c r="R422" i="1"/>
  <c r="S422" i="1"/>
  <c r="R485" i="1"/>
  <c r="S485" i="1"/>
  <c r="R517" i="1"/>
  <c r="S517" i="1"/>
  <c r="R533" i="1"/>
  <c r="S533" i="1"/>
  <c r="R549" i="1"/>
  <c r="S549" i="1"/>
  <c r="R565" i="1"/>
  <c r="S565" i="1"/>
  <c r="R581" i="1"/>
  <c r="S581" i="1"/>
  <c r="R597" i="1"/>
  <c r="S597" i="1"/>
  <c r="R613" i="1"/>
  <c r="S613" i="1"/>
  <c r="R629" i="1"/>
  <c r="S629" i="1"/>
  <c r="R645" i="1"/>
  <c r="S645" i="1"/>
  <c r="R661" i="1"/>
  <c r="S661" i="1"/>
  <c r="S683" i="1"/>
  <c r="R683" i="1"/>
  <c r="R718" i="1"/>
  <c r="S718" i="1"/>
  <c r="R752" i="1"/>
  <c r="S752" i="1"/>
  <c r="S817" i="1"/>
  <c r="R817" i="1"/>
  <c r="S775" i="1"/>
  <c r="R775" i="1"/>
  <c r="S837" i="1"/>
  <c r="R837" i="1"/>
  <c r="R736" i="1"/>
  <c r="S736" i="1"/>
  <c r="R782" i="1"/>
  <c r="S782" i="1"/>
  <c r="S825" i="1"/>
  <c r="R825" i="1"/>
  <c r="R681" i="1"/>
  <c r="S681" i="1"/>
  <c r="S772" i="1"/>
  <c r="R772" i="1"/>
  <c r="R874" i="1"/>
  <c r="S874" i="1"/>
  <c r="R890" i="1"/>
  <c r="S890" i="1"/>
  <c r="R906" i="1"/>
  <c r="S906" i="1"/>
  <c r="R922" i="1"/>
  <c r="S922" i="1"/>
  <c r="R938" i="1"/>
  <c r="S938" i="1"/>
  <c r="R954" i="1"/>
  <c r="S954" i="1"/>
  <c r="R970" i="1"/>
  <c r="S970" i="1"/>
  <c r="R986" i="1"/>
  <c r="S986" i="1"/>
  <c r="R1002" i="1"/>
  <c r="S1002" i="1"/>
  <c r="R1018" i="1"/>
  <c r="S1018" i="1"/>
  <c r="R1034" i="1"/>
  <c r="S1034" i="1"/>
  <c r="R1050" i="1"/>
  <c r="S1050" i="1"/>
  <c r="R1066" i="1"/>
  <c r="S1066" i="1"/>
  <c r="R1082" i="1"/>
  <c r="S1082" i="1"/>
  <c r="R1098" i="1"/>
  <c r="S1098" i="1"/>
  <c r="R1114" i="1"/>
  <c r="S1114" i="1"/>
  <c r="R1130" i="1"/>
  <c r="S1130" i="1"/>
  <c r="R1146" i="1"/>
  <c r="S1146" i="1"/>
  <c r="R1162" i="1"/>
  <c r="S1162" i="1"/>
  <c r="R1178" i="1"/>
  <c r="S1178" i="1"/>
  <c r="R1194" i="1"/>
  <c r="S1194" i="1"/>
  <c r="R1210" i="1"/>
  <c r="S1210" i="1"/>
  <c r="R1226" i="1"/>
  <c r="S1226" i="1"/>
  <c r="R1242" i="1"/>
  <c r="S1242" i="1"/>
  <c r="R1258" i="1"/>
  <c r="S1258" i="1"/>
  <c r="S1274" i="1"/>
  <c r="R1274" i="1"/>
  <c r="R745" i="1"/>
  <c r="S745" i="1"/>
  <c r="R878" i="1"/>
  <c r="S878" i="1"/>
  <c r="R894" i="1"/>
  <c r="S894" i="1"/>
  <c r="R910" i="1"/>
  <c r="S910" i="1"/>
  <c r="R926" i="1"/>
  <c r="S926" i="1"/>
  <c r="R942" i="1"/>
  <c r="S942" i="1"/>
  <c r="R958" i="1"/>
  <c r="S958" i="1"/>
  <c r="R974" i="1"/>
  <c r="S974" i="1"/>
  <c r="R990" i="1"/>
  <c r="S990" i="1"/>
  <c r="R1006" i="1"/>
  <c r="S1006" i="1"/>
  <c r="R1022" i="1"/>
  <c r="S1022" i="1"/>
  <c r="R1038" i="1"/>
  <c r="S1038" i="1"/>
  <c r="R1054" i="1"/>
  <c r="S1054" i="1"/>
  <c r="R1070" i="1"/>
  <c r="S1070" i="1"/>
  <c r="R1086" i="1"/>
  <c r="S1086" i="1"/>
  <c r="R1102" i="1"/>
  <c r="S1102" i="1"/>
  <c r="R1118" i="1"/>
  <c r="S1118" i="1"/>
  <c r="R1134" i="1"/>
  <c r="S1134" i="1"/>
  <c r="R1150" i="1"/>
  <c r="S1150" i="1"/>
  <c r="R1166" i="1"/>
  <c r="S1166" i="1"/>
  <c r="R1182" i="1"/>
  <c r="S1182" i="1"/>
  <c r="R1198" i="1"/>
  <c r="S1198" i="1"/>
  <c r="R1214" i="1"/>
  <c r="S1214" i="1"/>
  <c r="R1230" i="1"/>
  <c r="S1230" i="1"/>
  <c r="R1246" i="1"/>
  <c r="S1246" i="1"/>
  <c r="R1262" i="1"/>
  <c r="S1262" i="1"/>
  <c r="S1282" i="1"/>
  <c r="R1282" i="1"/>
  <c r="S1292" i="1"/>
  <c r="R1292" i="1"/>
  <c r="R1322" i="1"/>
  <c r="S1322" i="1"/>
  <c r="S1304" i="1"/>
  <c r="R1304" i="1"/>
  <c r="R1339" i="1"/>
  <c r="S1339" i="1"/>
  <c r="R1350" i="1"/>
  <c r="S1350" i="1"/>
  <c r="R1366" i="1"/>
  <c r="S1366" i="1"/>
  <c r="R1382" i="1"/>
  <c r="S1382" i="1"/>
  <c r="R1398" i="1"/>
  <c r="S1398" i="1"/>
  <c r="R1414" i="1"/>
  <c r="S1414" i="1"/>
  <c r="R1446" i="1"/>
  <c r="S1446" i="1"/>
  <c r="R1478" i="1"/>
  <c r="S1478" i="1"/>
  <c r="R1510" i="1"/>
  <c r="S1510" i="1"/>
  <c r="R1542" i="1"/>
  <c r="S1542" i="1"/>
  <c r="R1574" i="1"/>
  <c r="S1574" i="1"/>
  <c r="R1606" i="1"/>
  <c r="S1606" i="1"/>
  <c r="R1638" i="1"/>
  <c r="S1638" i="1"/>
  <c r="R1670" i="1"/>
  <c r="S1670" i="1"/>
  <c r="R1702" i="1"/>
  <c r="S1702" i="1"/>
  <c r="R1734" i="1"/>
  <c r="S1734" i="1"/>
  <c r="R1766" i="1"/>
  <c r="S1766" i="1"/>
  <c r="R1798" i="1"/>
  <c r="S1798" i="1"/>
  <c r="R1830" i="1"/>
  <c r="S1830" i="1"/>
  <c r="R1862" i="1"/>
  <c r="S1862" i="1"/>
  <c r="R1894" i="1"/>
  <c r="S1894" i="1"/>
  <c r="R1926" i="1"/>
  <c r="S1926" i="1"/>
  <c r="R1958" i="1"/>
  <c r="S1958" i="1"/>
  <c r="R1990" i="1"/>
  <c r="S1990" i="1"/>
  <c r="R2022" i="1"/>
  <c r="S2022" i="1"/>
  <c r="R1334" i="1"/>
  <c r="S1334" i="1"/>
  <c r="S2294" i="1"/>
  <c r="R2294" i="1"/>
  <c r="S1324" i="1"/>
  <c r="R1324" i="1"/>
  <c r="R1425" i="1"/>
  <c r="S1425" i="1"/>
  <c r="R1457" i="1"/>
  <c r="S1457" i="1"/>
  <c r="R1489" i="1"/>
  <c r="S1489" i="1"/>
  <c r="R1521" i="1"/>
  <c r="S1521" i="1"/>
  <c r="R1553" i="1"/>
  <c r="S1553" i="1"/>
  <c r="R1585" i="1"/>
  <c r="S1585" i="1"/>
  <c r="R1617" i="1"/>
  <c r="S1617" i="1"/>
  <c r="R1649" i="1"/>
  <c r="S1649" i="1"/>
  <c r="R1681" i="1"/>
  <c r="S1681" i="1"/>
  <c r="R1713" i="1"/>
  <c r="S1713" i="1"/>
  <c r="R1745" i="1"/>
  <c r="S1745" i="1"/>
  <c r="R1777" i="1"/>
  <c r="S1777" i="1"/>
  <c r="R1809" i="1"/>
  <c r="S1809" i="1"/>
  <c r="R1841" i="1"/>
  <c r="S1841" i="1"/>
  <c r="R1873" i="1"/>
  <c r="S1873" i="1"/>
  <c r="R1905" i="1"/>
  <c r="S1905" i="1"/>
  <c r="R1937" i="1"/>
  <c r="S1937" i="1"/>
  <c r="R1969" i="1"/>
  <c r="S1969" i="1"/>
  <c r="R2001" i="1"/>
  <c r="S2001" i="1"/>
  <c r="R2033" i="1"/>
  <c r="S2033" i="1"/>
  <c r="S2057" i="1"/>
  <c r="R2057" i="1"/>
  <c r="S2089" i="1"/>
  <c r="R2089" i="1"/>
  <c r="S2121" i="1"/>
  <c r="R2121" i="1"/>
  <c r="S2153" i="1"/>
  <c r="R2153" i="1"/>
  <c r="S2185" i="1"/>
  <c r="R2185" i="1"/>
  <c r="S2217" i="1"/>
  <c r="R2217" i="1"/>
  <c r="R2258" i="1"/>
  <c r="S2258" i="1"/>
  <c r="R2282" i="1"/>
  <c r="S2282" i="1"/>
  <c r="S2320" i="1"/>
  <c r="R2320" i="1"/>
  <c r="S2384" i="1"/>
  <c r="R2384" i="1"/>
  <c r="S2448" i="1"/>
  <c r="R2448" i="1"/>
  <c r="S2512" i="1"/>
  <c r="R2512" i="1"/>
  <c r="S2576" i="1"/>
  <c r="R2576" i="1"/>
  <c r="S2640" i="1"/>
  <c r="R2640" i="1"/>
  <c r="R1319" i="1"/>
  <c r="S1319" i="1"/>
  <c r="R1346" i="1"/>
  <c r="S1346" i="1"/>
  <c r="R1378" i="1"/>
  <c r="S1378" i="1"/>
  <c r="R1410" i="1"/>
  <c r="S1410" i="1"/>
  <c r="R1442" i="1"/>
  <c r="S1442" i="1"/>
  <c r="R1474" i="1"/>
  <c r="S1474" i="1"/>
  <c r="R1506" i="1"/>
  <c r="S1506" i="1"/>
  <c r="R1538" i="1"/>
  <c r="S1538" i="1"/>
  <c r="R1570" i="1"/>
  <c r="S1570" i="1"/>
  <c r="R1602" i="1"/>
  <c r="S1602" i="1"/>
  <c r="R1634" i="1"/>
  <c r="S1634" i="1"/>
  <c r="R1666" i="1"/>
  <c r="S1666" i="1"/>
  <c r="R1698" i="1"/>
  <c r="S1698" i="1"/>
  <c r="R1730" i="1"/>
  <c r="S1730" i="1"/>
  <c r="R1762" i="1"/>
  <c r="S1762" i="1"/>
  <c r="R1794" i="1"/>
  <c r="S1794" i="1"/>
  <c r="R1826" i="1"/>
  <c r="S1826" i="1"/>
  <c r="R1858" i="1"/>
  <c r="S1858" i="1"/>
  <c r="R1890" i="1"/>
  <c r="S1890" i="1"/>
  <c r="R1922" i="1"/>
  <c r="S1922" i="1"/>
  <c r="R1954" i="1"/>
  <c r="S1954" i="1"/>
  <c r="R1986" i="1"/>
  <c r="S1986" i="1"/>
  <c r="R2018" i="1"/>
  <c r="S2018" i="1"/>
  <c r="S2328" i="1"/>
  <c r="R2328" i="1"/>
  <c r="S2392" i="1"/>
  <c r="R2392" i="1"/>
  <c r="S2456" i="1"/>
  <c r="R2456" i="1"/>
  <c r="S2520" i="1"/>
  <c r="R2520" i="1"/>
  <c r="S2584" i="1"/>
  <c r="R2584" i="1"/>
  <c r="S2648" i="1"/>
  <c r="R2648" i="1"/>
  <c r="R2099" i="1"/>
  <c r="S2099" i="1"/>
  <c r="R2134" i="1"/>
  <c r="S2134" i="1"/>
  <c r="R2151" i="1"/>
  <c r="S2151" i="1"/>
  <c r="S2188" i="1"/>
  <c r="R2188" i="1"/>
  <c r="R2309" i="1"/>
  <c r="S2309" i="1"/>
  <c r="R2340" i="1"/>
  <c r="S2340" i="1"/>
  <c r="R2372" i="1"/>
  <c r="S2372" i="1"/>
  <c r="R2404" i="1"/>
  <c r="S2404" i="1"/>
  <c r="R2436" i="1"/>
  <c r="S2436" i="1"/>
  <c r="R2468" i="1"/>
  <c r="S2468" i="1"/>
  <c r="R2500" i="1"/>
  <c r="S2500" i="1"/>
  <c r="R2532" i="1"/>
  <c r="S2532" i="1"/>
  <c r="R2564" i="1"/>
  <c r="S2564" i="1"/>
  <c r="R2596" i="1"/>
  <c r="S2596" i="1"/>
  <c r="R2628" i="1"/>
  <c r="S2628" i="1"/>
  <c r="R2657" i="1"/>
  <c r="S2657" i="1"/>
  <c r="S2700" i="1"/>
  <c r="R2700" i="1"/>
  <c r="S2764" i="1"/>
  <c r="R2764" i="1"/>
  <c r="S2828" i="1"/>
  <c r="R2828" i="1"/>
  <c r="S2108" i="1"/>
  <c r="R2108" i="1"/>
  <c r="R2154" i="1"/>
  <c r="S2154" i="1"/>
  <c r="R2243" i="1"/>
  <c r="S2243" i="1"/>
  <c r="S2296" i="1"/>
  <c r="R2296" i="1"/>
  <c r="S2330" i="1"/>
  <c r="R2330" i="1"/>
  <c r="R2348" i="1"/>
  <c r="S2348" i="1"/>
  <c r="S2394" i="1"/>
  <c r="R2394" i="1"/>
  <c r="R2412" i="1"/>
  <c r="S2412" i="1"/>
  <c r="S2458" i="1"/>
  <c r="R2458" i="1"/>
  <c r="R2476" i="1"/>
  <c r="S2476" i="1"/>
  <c r="S2522" i="1"/>
  <c r="R2522" i="1"/>
  <c r="R2540" i="1"/>
  <c r="S2540" i="1"/>
  <c r="S2586" i="1"/>
  <c r="R2586" i="1"/>
  <c r="R2604" i="1"/>
  <c r="S2604" i="1"/>
  <c r="S2650" i="1"/>
  <c r="R2650" i="1"/>
  <c r="S2682" i="1"/>
  <c r="R2682" i="1"/>
  <c r="R2728" i="1"/>
  <c r="S2728" i="1"/>
  <c r="R2792" i="1"/>
  <c r="S2792" i="1"/>
  <c r="R2856" i="1"/>
  <c r="S2856" i="1"/>
  <c r="S2124" i="1"/>
  <c r="R2124" i="1"/>
  <c r="R2772" i="1"/>
  <c r="S2772" i="1"/>
  <c r="R2880" i="1"/>
  <c r="S2880" i="1"/>
  <c r="S2896" i="1"/>
  <c r="R2896" i="1"/>
  <c r="S2912" i="1"/>
  <c r="R2912" i="1"/>
  <c r="S2928" i="1"/>
  <c r="R2928" i="1"/>
  <c r="S2944" i="1"/>
  <c r="R2944" i="1"/>
  <c r="R2960" i="1"/>
  <c r="S2960" i="1"/>
  <c r="R2976" i="1"/>
  <c r="S2976" i="1"/>
  <c r="R2992" i="1"/>
  <c r="S2992" i="1"/>
  <c r="R3008" i="1"/>
  <c r="S3008" i="1"/>
  <c r="R3024" i="1"/>
  <c r="S3024" i="1"/>
  <c r="R3040" i="1"/>
  <c r="S3040" i="1"/>
  <c r="R3056" i="1"/>
  <c r="S3056" i="1"/>
  <c r="R3072" i="1"/>
  <c r="S3072" i="1"/>
  <c r="R3088" i="1"/>
  <c r="S3088" i="1"/>
  <c r="S3104" i="1"/>
  <c r="R3104" i="1"/>
  <c r="R3120" i="1"/>
  <c r="S3120" i="1"/>
  <c r="R3136" i="1"/>
  <c r="S3136" i="1"/>
  <c r="S3152" i="1"/>
  <c r="R3152" i="1"/>
  <c r="S3168" i="1"/>
  <c r="R3168" i="1"/>
  <c r="S3184" i="1"/>
  <c r="R3184" i="1"/>
  <c r="R3200" i="1"/>
  <c r="S3200" i="1"/>
  <c r="R3216" i="1"/>
  <c r="S3216" i="1"/>
  <c r="S3232" i="1"/>
  <c r="R3232" i="1"/>
  <c r="R3248" i="1"/>
  <c r="S3248" i="1"/>
  <c r="R3264" i="1"/>
  <c r="S3264" i="1"/>
  <c r="R3280" i="1"/>
  <c r="S3280" i="1"/>
  <c r="R3296" i="1"/>
  <c r="S3296" i="1"/>
  <c r="R3312" i="1"/>
  <c r="S3312" i="1"/>
  <c r="R3328" i="1"/>
  <c r="S3328" i="1"/>
  <c r="S3344" i="1"/>
  <c r="R3344" i="1"/>
  <c r="R3360" i="1"/>
  <c r="S3360" i="1"/>
  <c r="R3376" i="1"/>
  <c r="S3376" i="1"/>
  <c r="R3392" i="1"/>
  <c r="S3392" i="1"/>
  <c r="R3408" i="1"/>
  <c r="S3408" i="1"/>
  <c r="S3424" i="1"/>
  <c r="R3424" i="1"/>
  <c r="R3440" i="1"/>
  <c r="S3440" i="1"/>
  <c r="R3456" i="1"/>
  <c r="S3456" i="1"/>
  <c r="S3472" i="1"/>
  <c r="R3472" i="1"/>
  <c r="R3488" i="1"/>
  <c r="S3488" i="1"/>
  <c r="R3504" i="1"/>
  <c r="S3504" i="1"/>
  <c r="R3520" i="1"/>
  <c r="S3520" i="1"/>
  <c r="R3536" i="1"/>
  <c r="S3536" i="1"/>
  <c r="R3552" i="1"/>
  <c r="S3552" i="1"/>
  <c r="R3568" i="1"/>
  <c r="S3568" i="1"/>
  <c r="R3584" i="1"/>
  <c r="S3584" i="1"/>
  <c r="S3600" i="1"/>
  <c r="R3600" i="1"/>
  <c r="R3616" i="1"/>
  <c r="S3616" i="1"/>
  <c r="S3632" i="1"/>
  <c r="R3632" i="1"/>
  <c r="R3648" i="1"/>
  <c r="S3648" i="1"/>
  <c r="R3664" i="1"/>
  <c r="S3664" i="1"/>
  <c r="R3680" i="1"/>
  <c r="S3680" i="1"/>
  <c r="S3696" i="1"/>
  <c r="R3696" i="1"/>
  <c r="R3712" i="1"/>
  <c r="S3712" i="1"/>
  <c r="R3728" i="1"/>
  <c r="S3728" i="1"/>
  <c r="S3744" i="1"/>
  <c r="R3744" i="1"/>
  <c r="R3760" i="1"/>
  <c r="S3760" i="1"/>
  <c r="R3776" i="1"/>
  <c r="S3776" i="1"/>
  <c r="R3792" i="1"/>
  <c r="S3792" i="1"/>
  <c r="R3808" i="1"/>
  <c r="S3808" i="1"/>
  <c r="R3824" i="1"/>
  <c r="S3824" i="1"/>
  <c r="R3840" i="1"/>
  <c r="S3840" i="1"/>
  <c r="S3873" i="1"/>
  <c r="R3873" i="1"/>
  <c r="S3905" i="1"/>
  <c r="R3905" i="1"/>
  <c r="S3937" i="1"/>
  <c r="R3937" i="1"/>
  <c r="S3969" i="1"/>
  <c r="R3969" i="1"/>
  <c r="S4001" i="1"/>
  <c r="R4001" i="1"/>
  <c r="S4033" i="1"/>
  <c r="R4033" i="1"/>
  <c r="S4065" i="1"/>
  <c r="R4065" i="1"/>
  <c r="S4097" i="1"/>
  <c r="R4097" i="1"/>
  <c r="S4129" i="1"/>
  <c r="R4129" i="1"/>
  <c r="S4161" i="1"/>
  <c r="R4161" i="1"/>
  <c r="S4193" i="1"/>
  <c r="R4193" i="1"/>
  <c r="S4225" i="1"/>
  <c r="R4225" i="1"/>
  <c r="S4257" i="1"/>
  <c r="R4257" i="1"/>
  <c r="S4289" i="1"/>
  <c r="R4289" i="1"/>
  <c r="S4321" i="1"/>
  <c r="R4321" i="1"/>
  <c r="S4353" i="1"/>
  <c r="R4353" i="1"/>
  <c r="S4385" i="1"/>
  <c r="R4385" i="1"/>
  <c r="S4417" i="1"/>
  <c r="R4417" i="1"/>
  <c r="S4449" i="1"/>
  <c r="R4449" i="1"/>
  <c r="S4481" i="1"/>
  <c r="R4481" i="1"/>
  <c r="S4513" i="1"/>
  <c r="R4513" i="1"/>
  <c r="S4545" i="1"/>
  <c r="R4545" i="1"/>
  <c r="S4577" i="1"/>
  <c r="R4577" i="1"/>
  <c r="S4609" i="1"/>
  <c r="R4609" i="1"/>
  <c r="S4641" i="1"/>
  <c r="R4641" i="1"/>
  <c r="S4673" i="1"/>
  <c r="R4673" i="1"/>
  <c r="S4705" i="1"/>
  <c r="R4705" i="1"/>
  <c r="S2367" i="1"/>
  <c r="R2367" i="1"/>
  <c r="R2713" i="1"/>
  <c r="S2713" i="1"/>
  <c r="R2781" i="1"/>
  <c r="S2781" i="1"/>
  <c r="R2811" i="1"/>
  <c r="S2811" i="1"/>
  <c r="R2885" i="1"/>
  <c r="S2885" i="1"/>
  <c r="R2905" i="1"/>
  <c r="S2905" i="1"/>
  <c r="R2921" i="1"/>
  <c r="S2921" i="1"/>
  <c r="R2941" i="1"/>
  <c r="S2941" i="1"/>
  <c r="R2977" i="1"/>
  <c r="S2977" i="1"/>
  <c r="R2993" i="1"/>
  <c r="S2993" i="1"/>
  <c r="R3033" i="1"/>
  <c r="S3033" i="1"/>
  <c r="R3085" i="1"/>
  <c r="S3085" i="1"/>
  <c r="R3133" i="1"/>
  <c r="S3133" i="1"/>
  <c r="R3161" i="1"/>
  <c r="S3161" i="1"/>
  <c r="R3217" i="1"/>
  <c r="S3217" i="1"/>
  <c r="R3233" i="1"/>
  <c r="S3233" i="1"/>
  <c r="R3253" i="1"/>
  <c r="S3253" i="1"/>
  <c r="R3281" i="1"/>
  <c r="S3281" i="1"/>
  <c r="R3321" i="1"/>
  <c r="S3321" i="1"/>
  <c r="R3385" i="1"/>
  <c r="S3385" i="1"/>
  <c r="R3421" i="1"/>
  <c r="S3421" i="1"/>
  <c r="R3461" i="1"/>
  <c r="S3461" i="1"/>
  <c r="R3497" i="1"/>
  <c r="S3497" i="1"/>
  <c r="R3533" i="1"/>
  <c r="S3533" i="1"/>
  <c r="R3569" i="1"/>
  <c r="S3569" i="1"/>
  <c r="R3629" i="1"/>
  <c r="S3629" i="1"/>
  <c r="R3701" i="1"/>
  <c r="S3701" i="1"/>
  <c r="R3729" i="1"/>
  <c r="S3729" i="1"/>
  <c r="R3769" i="1"/>
  <c r="S3769" i="1"/>
  <c r="R3801" i="1"/>
  <c r="S3801" i="1"/>
  <c r="R3825" i="1"/>
  <c r="S3825" i="1"/>
  <c r="R3917" i="1"/>
  <c r="S3917" i="1"/>
  <c r="R4061" i="1"/>
  <c r="S4061" i="1"/>
  <c r="R4141" i="1"/>
  <c r="S4141" i="1"/>
  <c r="R4189" i="1"/>
  <c r="S4189" i="1"/>
  <c r="R4237" i="1"/>
  <c r="S4237" i="1"/>
  <c r="R4349" i="1"/>
  <c r="S4349" i="1"/>
  <c r="R4525" i="1"/>
  <c r="S4525" i="1"/>
  <c r="R3881" i="1"/>
  <c r="S3881" i="1"/>
  <c r="R4041" i="1"/>
  <c r="S4041" i="1"/>
  <c r="R4153" i="1"/>
  <c r="S4153" i="1"/>
  <c r="R4297" i="1"/>
  <c r="S4297" i="1"/>
  <c r="R4409" i="1"/>
  <c r="S4409" i="1"/>
  <c r="R4521" i="1"/>
  <c r="S4521" i="1"/>
  <c r="R4697" i="1"/>
  <c r="S4697" i="1"/>
  <c r="R2745" i="1"/>
  <c r="S2745" i="1"/>
  <c r="S2838" i="1"/>
  <c r="R2838" i="1"/>
  <c r="R2881" i="1"/>
  <c r="S2881" i="1"/>
  <c r="R2949" i="1"/>
  <c r="S2949" i="1"/>
  <c r="R3005" i="1"/>
  <c r="S3005" i="1"/>
  <c r="R3025" i="1"/>
  <c r="S3025" i="1"/>
  <c r="R3045" i="1"/>
  <c r="S3045" i="1"/>
  <c r="R3069" i="1"/>
  <c r="S3069" i="1"/>
  <c r="R3097" i="1"/>
  <c r="S3097" i="1"/>
  <c r="R3121" i="1"/>
  <c r="S3121" i="1"/>
  <c r="R3149" i="1"/>
  <c r="S3149" i="1"/>
  <c r="R3173" i="1"/>
  <c r="S3173" i="1"/>
  <c r="R3193" i="1"/>
  <c r="S3193" i="1"/>
  <c r="R3245" i="1"/>
  <c r="S3245" i="1"/>
  <c r="R3285" i="1"/>
  <c r="S3285" i="1"/>
  <c r="R3305" i="1"/>
  <c r="S3305" i="1"/>
  <c r="R3333" i="1"/>
  <c r="S3333" i="1"/>
  <c r="R3349" i="1"/>
  <c r="S3349" i="1"/>
  <c r="R3369" i="1"/>
  <c r="S3369" i="1"/>
  <c r="R3401" i="1"/>
  <c r="S3401" i="1"/>
  <c r="R3433" i="1"/>
  <c r="S3433" i="1"/>
  <c r="R3457" i="1"/>
  <c r="S3457" i="1"/>
  <c r="R3485" i="1"/>
  <c r="S3485" i="1"/>
  <c r="R3509" i="1"/>
  <c r="S3509" i="1"/>
  <c r="R3549" i="1"/>
  <c r="S3549" i="1"/>
  <c r="R3577" i="1"/>
  <c r="S3577" i="1"/>
  <c r="R3593" i="1"/>
  <c r="S3593" i="1"/>
  <c r="R3617" i="1"/>
  <c r="S3617" i="1"/>
  <c r="R3637" i="1"/>
  <c r="S3637" i="1"/>
  <c r="R3657" i="1"/>
  <c r="S3657" i="1"/>
  <c r="R3677" i="1"/>
  <c r="S3677" i="1"/>
  <c r="R3697" i="1"/>
  <c r="S3697" i="1"/>
  <c r="R3737" i="1"/>
  <c r="S3737" i="1"/>
  <c r="R3761" i="1"/>
  <c r="S3761" i="1"/>
  <c r="R3785" i="1"/>
  <c r="S3785" i="1"/>
  <c r="R3833" i="1"/>
  <c r="S3833" i="1"/>
  <c r="R3869" i="1"/>
  <c r="S3869" i="1"/>
  <c r="R4365" i="1"/>
  <c r="S4365" i="1"/>
  <c r="R4445" i="1"/>
  <c r="S4445" i="1"/>
  <c r="R4605" i="1"/>
  <c r="S4605" i="1"/>
  <c r="R4685" i="1"/>
  <c r="S4685" i="1"/>
  <c r="R2692" i="1"/>
  <c r="S2692" i="1"/>
  <c r="R2756" i="1"/>
  <c r="S2756" i="1"/>
  <c r="R2852" i="1"/>
  <c r="S2852" i="1"/>
  <c r="R3865" i="1"/>
  <c r="S3865" i="1"/>
  <c r="R3913" i="1"/>
  <c r="S3913" i="1"/>
  <c r="R3945" i="1"/>
  <c r="S3945" i="1"/>
  <c r="R4073" i="1"/>
  <c r="S4073" i="1"/>
  <c r="S4105" i="1"/>
  <c r="R4105" i="1"/>
  <c r="S4217" i="1"/>
  <c r="R4217" i="1"/>
  <c r="R4345" i="1"/>
  <c r="S4345" i="1"/>
  <c r="S4537" i="1"/>
  <c r="R4537" i="1"/>
  <c r="S4601" i="1"/>
  <c r="R4601" i="1"/>
  <c r="S55" i="1"/>
  <c r="R55" i="1"/>
  <c r="R35" i="1"/>
  <c r="S35" i="1"/>
  <c r="R67" i="1"/>
  <c r="S67" i="1"/>
  <c r="S103" i="1"/>
  <c r="R103" i="1"/>
  <c r="S59" i="1"/>
  <c r="R59" i="1"/>
  <c r="R88" i="1"/>
  <c r="S88" i="1"/>
  <c r="R64" i="1"/>
  <c r="S64" i="1"/>
  <c r="R115" i="1"/>
  <c r="S115" i="1"/>
  <c r="R131" i="1"/>
  <c r="S131" i="1"/>
  <c r="R147" i="1"/>
  <c r="S147" i="1"/>
  <c r="R163" i="1"/>
  <c r="S163" i="1"/>
  <c r="R179" i="1"/>
  <c r="S179" i="1"/>
  <c r="S117" i="1"/>
  <c r="R117" i="1"/>
  <c r="S212" i="1"/>
  <c r="R212" i="1"/>
  <c r="S268" i="1"/>
  <c r="R268" i="1"/>
  <c r="R156" i="1"/>
  <c r="S156" i="1"/>
  <c r="R204" i="1"/>
  <c r="S204" i="1"/>
  <c r="R232" i="1"/>
  <c r="S232" i="1"/>
  <c r="R237" i="1"/>
  <c r="S237" i="1"/>
  <c r="R269" i="1"/>
  <c r="S269" i="1"/>
  <c r="S430" i="1"/>
  <c r="R430" i="1"/>
  <c r="R244" i="1"/>
  <c r="S244" i="1"/>
  <c r="S289" i="1"/>
  <c r="R289" i="1"/>
  <c r="S305" i="1"/>
  <c r="R305" i="1"/>
  <c r="S321" i="1"/>
  <c r="R321" i="1"/>
  <c r="S337" i="1"/>
  <c r="R337" i="1"/>
  <c r="S353" i="1"/>
  <c r="R353" i="1"/>
  <c r="R378" i="1"/>
  <c r="S378" i="1"/>
  <c r="R442" i="1"/>
  <c r="S442" i="1"/>
  <c r="S705" i="1"/>
  <c r="R705" i="1"/>
  <c r="S218" i="1"/>
  <c r="R218" i="1"/>
  <c r="R278" i="1"/>
  <c r="S278" i="1"/>
  <c r="R294" i="1"/>
  <c r="S294" i="1"/>
  <c r="R310" i="1"/>
  <c r="S310" i="1"/>
  <c r="R326" i="1"/>
  <c r="S326" i="1"/>
  <c r="R342" i="1"/>
  <c r="S342" i="1"/>
  <c r="R358" i="1"/>
  <c r="S358" i="1"/>
  <c r="R379" i="1"/>
  <c r="S379" i="1"/>
  <c r="S408" i="1"/>
  <c r="R408" i="1"/>
  <c r="R447" i="1"/>
  <c r="S447" i="1"/>
  <c r="S480" i="1"/>
  <c r="R480" i="1"/>
  <c r="S496" i="1"/>
  <c r="R496" i="1"/>
  <c r="S512" i="1"/>
  <c r="R512" i="1"/>
  <c r="S528" i="1"/>
  <c r="R528" i="1"/>
  <c r="S544" i="1"/>
  <c r="R544" i="1"/>
  <c r="S560" i="1"/>
  <c r="R560" i="1"/>
  <c r="S576" i="1"/>
  <c r="R576" i="1"/>
  <c r="S592" i="1"/>
  <c r="R592" i="1"/>
  <c r="S608" i="1"/>
  <c r="R608" i="1"/>
  <c r="S624" i="1"/>
  <c r="R624" i="1"/>
  <c r="S640" i="1"/>
  <c r="R640" i="1"/>
  <c r="S656" i="1"/>
  <c r="R656" i="1"/>
  <c r="R685" i="1"/>
  <c r="S685" i="1"/>
  <c r="R749" i="1"/>
  <c r="S749" i="1"/>
  <c r="R473" i="1"/>
  <c r="S473" i="1"/>
  <c r="R489" i="1"/>
  <c r="S489" i="1"/>
  <c r="R505" i="1"/>
  <c r="S505" i="1"/>
  <c r="R521" i="1"/>
  <c r="S521" i="1"/>
  <c r="R537" i="1"/>
  <c r="S537" i="1"/>
  <c r="R553" i="1"/>
  <c r="S553" i="1"/>
  <c r="R569" i="1"/>
  <c r="S569" i="1"/>
  <c r="R585" i="1"/>
  <c r="S585" i="1"/>
  <c r="R601" i="1"/>
  <c r="S601" i="1"/>
  <c r="R617" i="1"/>
  <c r="S617" i="1"/>
  <c r="R633" i="1"/>
  <c r="S633" i="1"/>
  <c r="R649" i="1"/>
  <c r="S649" i="1"/>
  <c r="R686" i="1"/>
  <c r="S686" i="1"/>
  <c r="R720" i="1"/>
  <c r="S720" i="1"/>
  <c r="R777" i="1"/>
  <c r="S777" i="1"/>
  <c r="S833" i="1"/>
  <c r="R833" i="1"/>
  <c r="R390" i="1"/>
  <c r="S390" i="1"/>
  <c r="R797" i="1"/>
  <c r="S797" i="1"/>
  <c r="R861" i="1"/>
  <c r="S861" i="1"/>
  <c r="S671" i="1"/>
  <c r="R671" i="1"/>
  <c r="R698" i="1"/>
  <c r="S698" i="1"/>
  <c r="S795" i="1"/>
  <c r="R795" i="1"/>
  <c r="R845" i="1"/>
  <c r="S845" i="1"/>
  <c r="S780" i="1"/>
  <c r="R780" i="1"/>
  <c r="S856" i="1"/>
  <c r="R856" i="1"/>
  <c r="R875" i="1"/>
  <c r="S875" i="1"/>
  <c r="R891" i="1"/>
  <c r="S891" i="1"/>
  <c r="R907" i="1"/>
  <c r="S907" i="1"/>
  <c r="R923" i="1"/>
  <c r="S923" i="1"/>
  <c r="R939" i="1"/>
  <c r="S939" i="1"/>
  <c r="R955" i="1"/>
  <c r="S955" i="1"/>
  <c r="R971" i="1"/>
  <c r="S971" i="1"/>
  <c r="R987" i="1"/>
  <c r="S987" i="1"/>
  <c r="R1003" i="1"/>
  <c r="S1003" i="1"/>
  <c r="R1019" i="1"/>
  <c r="S1019" i="1"/>
  <c r="R1035" i="1"/>
  <c r="S1035" i="1"/>
  <c r="R1051" i="1"/>
  <c r="S1051" i="1"/>
  <c r="R1067" i="1"/>
  <c r="S1067" i="1"/>
  <c r="R1083" i="1"/>
  <c r="S1083" i="1"/>
  <c r="R1099" i="1"/>
  <c r="S1099" i="1"/>
  <c r="R1115" i="1"/>
  <c r="S1115" i="1"/>
  <c r="R1131" i="1"/>
  <c r="S1131" i="1"/>
  <c r="R1147" i="1"/>
  <c r="S1147" i="1"/>
  <c r="R1163" i="1"/>
  <c r="S1163" i="1"/>
  <c r="R1179" i="1"/>
  <c r="S1179" i="1"/>
  <c r="R1195" i="1"/>
  <c r="S1195" i="1"/>
  <c r="R1211" i="1"/>
  <c r="S1211" i="1"/>
  <c r="R1227" i="1"/>
  <c r="S1227" i="1"/>
  <c r="R1243" i="1"/>
  <c r="S1243" i="1"/>
  <c r="R1259" i="1"/>
  <c r="S1259" i="1"/>
  <c r="S1290" i="1"/>
  <c r="R1290" i="1"/>
  <c r="R879" i="1"/>
  <c r="S879" i="1"/>
  <c r="R895" i="1"/>
  <c r="S895" i="1"/>
  <c r="R911" i="1"/>
  <c r="S911" i="1"/>
  <c r="R927" i="1"/>
  <c r="S927" i="1"/>
  <c r="R943" i="1"/>
  <c r="S943" i="1"/>
  <c r="R959" i="1"/>
  <c r="S959" i="1"/>
  <c r="R975" i="1"/>
  <c r="S975" i="1"/>
  <c r="R991" i="1"/>
  <c r="S991" i="1"/>
  <c r="R1007" i="1"/>
  <c r="S1007" i="1"/>
  <c r="R1023" i="1"/>
  <c r="S1023" i="1"/>
  <c r="R1039" i="1"/>
  <c r="S1039" i="1"/>
  <c r="R1055" i="1"/>
  <c r="S1055" i="1"/>
  <c r="R1071" i="1"/>
  <c r="S1071" i="1"/>
  <c r="R1087" i="1"/>
  <c r="S1087" i="1"/>
  <c r="R1103" i="1"/>
  <c r="S1103" i="1"/>
  <c r="R1119" i="1"/>
  <c r="S1119" i="1"/>
  <c r="R1135" i="1"/>
  <c r="S1135" i="1"/>
  <c r="R1151" i="1"/>
  <c r="S1151" i="1"/>
  <c r="R1167" i="1"/>
  <c r="S1167" i="1"/>
  <c r="R1183" i="1"/>
  <c r="S1183" i="1"/>
  <c r="R1199" i="1"/>
  <c r="S1199" i="1"/>
  <c r="R1215" i="1"/>
  <c r="S1215" i="1"/>
  <c r="R1231" i="1"/>
  <c r="S1231" i="1"/>
  <c r="R1247" i="1"/>
  <c r="S1247" i="1"/>
  <c r="R1263" i="1"/>
  <c r="S1263" i="1"/>
  <c r="S835" i="1"/>
  <c r="R835" i="1"/>
  <c r="S1310" i="1"/>
  <c r="R1310" i="1"/>
  <c r="R1275" i="1"/>
  <c r="S1275" i="1"/>
  <c r="R1338" i="1"/>
  <c r="S1338" i="1"/>
  <c r="R1307" i="1"/>
  <c r="S1307" i="1"/>
  <c r="S1341" i="1"/>
  <c r="R1341" i="1"/>
  <c r="S1357" i="1"/>
  <c r="R1357" i="1"/>
  <c r="S1373" i="1"/>
  <c r="R1373" i="1"/>
  <c r="S1389" i="1"/>
  <c r="R1389" i="1"/>
  <c r="S1405" i="1"/>
  <c r="R1405" i="1"/>
  <c r="R1422" i="1"/>
  <c r="S1422" i="1"/>
  <c r="R1454" i="1"/>
  <c r="S1454" i="1"/>
  <c r="R1486" i="1"/>
  <c r="S1486" i="1"/>
  <c r="R1518" i="1"/>
  <c r="S1518" i="1"/>
  <c r="R1550" i="1"/>
  <c r="S1550" i="1"/>
  <c r="R1582" i="1"/>
  <c r="S1582" i="1"/>
  <c r="R1614" i="1"/>
  <c r="S1614" i="1"/>
  <c r="R1646" i="1"/>
  <c r="S1646" i="1"/>
  <c r="R1678" i="1"/>
  <c r="S1678" i="1"/>
  <c r="R1710" i="1"/>
  <c r="S1710" i="1"/>
  <c r="R1742" i="1"/>
  <c r="S1742" i="1"/>
  <c r="R1774" i="1"/>
  <c r="S1774" i="1"/>
  <c r="R1806" i="1"/>
  <c r="S1806" i="1"/>
  <c r="R1838" i="1"/>
  <c r="S1838" i="1"/>
  <c r="R1870" i="1"/>
  <c r="S1870" i="1"/>
  <c r="R1902" i="1"/>
  <c r="S1902" i="1"/>
  <c r="R1934" i="1"/>
  <c r="S1934" i="1"/>
  <c r="R1966" i="1"/>
  <c r="S1966" i="1"/>
  <c r="R1998" i="1"/>
  <c r="S1998" i="1"/>
  <c r="R2030" i="1"/>
  <c r="S2030" i="1"/>
  <c r="R1294" i="1"/>
  <c r="S1294" i="1"/>
  <c r="R2246" i="1"/>
  <c r="S2246" i="1"/>
  <c r="S2310" i="1"/>
  <c r="R2310" i="1"/>
  <c r="R1325" i="1"/>
  <c r="S1325" i="1"/>
  <c r="R1362" i="1"/>
  <c r="S1362" i="1"/>
  <c r="R1394" i="1"/>
  <c r="S1394" i="1"/>
  <c r="R1417" i="1"/>
  <c r="S1417" i="1"/>
  <c r="R1449" i="1"/>
  <c r="S1449" i="1"/>
  <c r="R1481" i="1"/>
  <c r="S1481" i="1"/>
  <c r="R1513" i="1"/>
  <c r="S1513" i="1"/>
  <c r="R1545" i="1"/>
  <c r="S1545" i="1"/>
  <c r="R1577" i="1"/>
  <c r="S1577" i="1"/>
  <c r="R1609" i="1"/>
  <c r="S1609" i="1"/>
  <c r="R1641" i="1"/>
  <c r="S1641" i="1"/>
  <c r="R1673" i="1"/>
  <c r="S1673" i="1"/>
  <c r="R1705" i="1"/>
  <c r="S1705" i="1"/>
  <c r="R1737" i="1"/>
  <c r="S1737" i="1"/>
  <c r="R1769" i="1"/>
  <c r="S1769" i="1"/>
  <c r="R1801" i="1"/>
  <c r="S1801" i="1"/>
  <c r="R1833" i="1"/>
  <c r="S1833" i="1"/>
  <c r="R1865" i="1"/>
  <c r="S1865" i="1"/>
  <c r="R1897" i="1"/>
  <c r="S1897" i="1"/>
  <c r="R1929" i="1"/>
  <c r="S1929" i="1"/>
  <c r="R1961" i="1"/>
  <c r="S1961" i="1"/>
  <c r="R1993" i="1"/>
  <c r="S1993" i="1"/>
  <c r="R2025" i="1"/>
  <c r="S2025" i="1"/>
  <c r="R2075" i="1"/>
  <c r="S2075" i="1"/>
  <c r="R2107" i="1"/>
  <c r="S2107" i="1"/>
  <c r="R2139" i="1"/>
  <c r="S2139" i="1"/>
  <c r="R2171" i="1"/>
  <c r="S2171" i="1"/>
  <c r="R2203" i="1"/>
  <c r="S2203" i="1"/>
  <c r="R2235" i="1"/>
  <c r="S2235" i="1"/>
  <c r="R2262" i="1"/>
  <c r="S2262" i="1"/>
  <c r="R2295" i="1"/>
  <c r="S2295" i="1"/>
  <c r="S2336" i="1"/>
  <c r="R2336" i="1"/>
  <c r="S2400" i="1"/>
  <c r="R2400" i="1"/>
  <c r="S2464" i="1"/>
  <c r="R2464" i="1"/>
  <c r="S2528" i="1"/>
  <c r="R2528" i="1"/>
  <c r="S2592" i="1"/>
  <c r="R2592" i="1"/>
  <c r="S2656" i="1"/>
  <c r="R2656" i="1"/>
  <c r="R1323" i="1"/>
  <c r="S1323" i="1"/>
  <c r="R1361" i="1"/>
  <c r="S1361" i="1"/>
  <c r="R1393" i="1"/>
  <c r="S1393" i="1"/>
  <c r="R1418" i="1"/>
  <c r="S1418" i="1"/>
  <c r="R1450" i="1"/>
  <c r="S1450" i="1"/>
  <c r="R1482" i="1"/>
  <c r="S1482" i="1"/>
  <c r="R1514" i="1"/>
  <c r="S1514" i="1"/>
  <c r="R1546" i="1"/>
  <c r="S1546" i="1"/>
  <c r="R1578" i="1"/>
  <c r="S1578" i="1"/>
  <c r="R1610" i="1"/>
  <c r="S1610" i="1"/>
  <c r="R1642" i="1"/>
  <c r="S1642" i="1"/>
  <c r="R1674" i="1"/>
  <c r="S1674" i="1"/>
  <c r="R1706" i="1"/>
  <c r="S1706" i="1"/>
  <c r="R1738" i="1"/>
  <c r="S1738" i="1"/>
  <c r="R1770" i="1"/>
  <c r="S1770" i="1"/>
  <c r="R1802" i="1"/>
  <c r="S1802" i="1"/>
  <c r="R1834" i="1"/>
  <c r="S1834" i="1"/>
  <c r="R1866" i="1"/>
  <c r="S1866" i="1"/>
  <c r="R1898" i="1"/>
  <c r="S1898" i="1"/>
  <c r="R1930" i="1"/>
  <c r="S1930" i="1"/>
  <c r="R1962" i="1"/>
  <c r="S1962" i="1"/>
  <c r="R1994" i="1"/>
  <c r="S1994" i="1"/>
  <c r="R2026" i="1"/>
  <c r="S2026" i="1"/>
  <c r="S2344" i="1"/>
  <c r="R2344" i="1"/>
  <c r="S2408" i="1"/>
  <c r="R2408" i="1"/>
  <c r="S2472" i="1"/>
  <c r="R2472" i="1"/>
  <c r="S2536" i="1"/>
  <c r="R2536" i="1"/>
  <c r="S2600" i="1"/>
  <c r="R2600" i="1"/>
  <c r="S2060" i="1"/>
  <c r="R2060" i="1"/>
  <c r="R2118" i="1"/>
  <c r="S2118" i="1"/>
  <c r="R2138" i="1"/>
  <c r="S2138" i="1"/>
  <c r="S2204" i="1"/>
  <c r="R2204" i="1"/>
  <c r="R2286" i="1"/>
  <c r="S2286" i="1"/>
  <c r="S2319" i="1"/>
  <c r="R2319" i="1"/>
  <c r="S2351" i="1"/>
  <c r="R2351" i="1"/>
  <c r="S2383" i="1"/>
  <c r="R2383" i="1"/>
  <c r="S2415" i="1"/>
  <c r="R2415" i="1"/>
  <c r="S2447" i="1"/>
  <c r="R2447" i="1"/>
  <c r="S2479" i="1"/>
  <c r="R2479" i="1"/>
  <c r="S2511" i="1"/>
  <c r="R2511" i="1"/>
  <c r="S2543" i="1"/>
  <c r="R2543" i="1"/>
  <c r="S2575" i="1"/>
  <c r="R2575" i="1"/>
  <c r="S2607" i="1"/>
  <c r="R2607" i="1"/>
  <c r="S2639" i="1"/>
  <c r="R2639" i="1"/>
  <c r="S2660" i="1"/>
  <c r="R2660" i="1"/>
  <c r="S2716" i="1"/>
  <c r="R2716" i="1"/>
  <c r="S2780" i="1"/>
  <c r="R2780" i="1"/>
  <c r="S2844" i="1"/>
  <c r="R2844" i="1"/>
  <c r="R2115" i="1"/>
  <c r="S2115" i="1"/>
  <c r="S2160" i="1"/>
  <c r="R2160" i="1"/>
  <c r="R2199" i="1"/>
  <c r="S2199" i="1"/>
  <c r="R2266" i="1"/>
  <c r="S2266" i="1"/>
  <c r="S2308" i="1"/>
  <c r="R2308" i="1"/>
  <c r="S2359" i="1"/>
  <c r="R2359" i="1"/>
  <c r="R2369" i="1"/>
  <c r="S2369" i="1"/>
  <c r="S2423" i="1"/>
  <c r="R2423" i="1"/>
  <c r="R2433" i="1"/>
  <c r="S2433" i="1"/>
  <c r="S2487" i="1"/>
  <c r="R2487" i="1"/>
  <c r="R2497" i="1"/>
  <c r="S2497" i="1"/>
  <c r="S2551" i="1"/>
  <c r="R2551" i="1"/>
  <c r="R2561" i="1"/>
  <c r="S2561" i="1"/>
  <c r="S2615" i="1"/>
  <c r="R2615" i="1"/>
  <c r="R2625" i="1"/>
  <c r="S2625" i="1"/>
  <c r="S2687" i="1"/>
  <c r="R2687" i="1"/>
  <c r="R2744" i="1"/>
  <c r="S2744" i="1"/>
  <c r="R2808" i="1"/>
  <c r="S2808" i="1"/>
  <c r="S2399" i="1"/>
  <c r="R2399" i="1"/>
  <c r="S2527" i="1"/>
  <c r="R2527" i="1"/>
  <c r="R2740" i="1"/>
  <c r="S2740" i="1"/>
  <c r="R2868" i="1"/>
  <c r="S2868" i="1"/>
  <c r="R2884" i="1"/>
  <c r="S2884" i="1"/>
  <c r="S2900" i="1"/>
  <c r="R2900" i="1"/>
  <c r="S2916" i="1"/>
  <c r="R2916" i="1"/>
  <c r="S2932" i="1"/>
  <c r="R2932" i="1"/>
  <c r="S2948" i="1"/>
  <c r="R2948" i="1"/>
  <c r="R2964" i="1"/>
  <c r="S2964" i="1"/>
  <c r="R2980" i="1"/>
  <c r="S2980" i="1"/>
  <c r="R2996" i="1"/>
  <c r="S2996" i="1"/>
  <c r="R3012" i="1"/>
  <c r="S3012" i="1"/>
  <c r="R3028" i="1"/>
  <c r="S3028" i="1"/>
  <c r="R3044" i="1"/>
  <c r="S3044" i="1"/>
  <c r="R3060" i="1"/>
  <c r="S3060" i="1"/>
  <c r="S3076" i="1"/>
  <c r="R3076" i="1"/>
  <c r="R3092" i="1"/>
  <c r="S3092" i="1"/>
  <c r="R3108" i="1"/>
  <c r="S3108" i="1"/>
  <c r="S3124" i="1"/>
  <c r="R3124" i="1"/>
  <c r="R3140" i="1"/>
  <c r="S3140" i="1"/>
  <c r="R3156" i="1"/>
  <c r="S3156" i="1"/>
  <c r="R3172" i="1"/>
  <c r="S3172" i="1"/>
  <c r="R3188" i="1"/>
  <c r="S3188" i="1"/>
  <c r="R3204" i="1"/>
  <c r="S3204" i="1"/>
  <c r="R3220" i="1"/>
  <c r="S3220" i="1"/>
  <c r="R3236" i="1"/>
  <c r="S3236" i="1"/>
  <c r="S3252" i="1"/>
  <c r="R3252" i="1"/>
  <c r="S3268" i="1"/>
  <c r="R3268" i="1"/>
  <c r="R3284" i="1"/>
  <c r="S3284" i="1"/>
  <c r="S3300" i="1"/>
  <c r="R3300" i="1"/>
  <c r="S3316" i="1"/>
  <c r="R3316" i="1"/>
  <c r="R3332" i="1"/>
  <c r="S3332" i="1"/>
  <c r="R3348" i="1"/>
  <c r="S3348" i="1"/>
  <c r="R3364" i="1"/>
  <c r="S3364" i="1"/>
  <c r="S3380" i="1"/>
  <c r="R3380" i="1"/>
  <c r="S3396" i="1"/>
  <c r="R3396" i="1"/>
  <c r="R3412" i="1"/>
  <c r="S3412" i="1"/>
  <c r="R3428" i="1"/>
  <c r="S3428" i="1"/>
  <c r="R3444" i="1"/>
  <c r="S3444" i="1"/>
  <c r="R3460" i="1"/>
  <c r="S3460" i="1"/>
  <c r="R3476" i="1"/>
  <c r="S3476" i="1"/>
  <c r="S3492" i="1"/>
  <c r="R3492" i="1"/>
  <c r="S3508" i="1"/>
  <c r="R3508" i="1"/>
  <c r="R3524" i="1"/>
  <c r="S3524" i="1"/>
  <c r="S3540" i="1"/>
  <c r="R3540" i="1"/>
  <c r="R3556" i="1"/>
  <c r="S3556" i="1"/>
  <c r="R3572" i="1"/>
  <c r="S3572" i="1"/>
  <c r="R3588" i="1"/>
  <c r="S3588" i="1"/>
  <c r="R3604" i="1"/>
  <c r="S3604" i="1"/>
  <c r="R3620" i="1"/>
  <c r="S3620" i="1"/>
  <c r="R3636" i="1"/>
  <c r="S3636" i="1"/>
  <c r="R3652" i="1"/>
  <c r="S3652" i="1"/>
  <c r="R3668" i="1"/>
  <c r="S3668" i="1"/>
  <c r="R3684" i="1"/>
  <c r="S3684" i="1"/>
  <c r="R3700" i="1"/>
  <c r="S3700" i="1"/>
  <c r="R3716" i="1"/>
  <c r="S3716" i="1"/>
  <c r="R3732" i="1"/>
  <c r="S3732" i="1"/>
  <c r="R3748" i="1"/>
  <c r="S3748" i="1"/>
  <c r="S3764" i="1"/>
  <c r="R3764" i="1"/>
  <c r="R3780" i="1"/>
  <c r="S3780" i="1"/>
  <c r="S3796" i="1"/>
  <c r="R3796" i="1"/>
  <c r="R3812" i="1"/>
  <c r="S3812" i="1"/>
  <c r="R3828" i="1"/>
  <c r="S3828" i="1"/>
  <c r="R3844" i="1"/>
  <c r="S3844" i="1"/>
  <c r="S2495" i="1"/>
  <c r="R2495" i="1"/>
  <c r="R2689" i="1"/>
  <c r="S2689" i="1"/>
  <c r="R2717" i="1"/>
  <c r="S2717" i="1"/>
  <c r="S2742" i="1"/>
  <c r="R2742" i="1"/>
  <c r="R2841" i="1"/>
  <c r="S2841" i="1"/>
  <c r="R2889" i="1"/>
  <c r="S2889" i="1"/>
  <c r="R2909" i="1"/>
  <c r="S2909" i="1"/>
  <c r="R2925" i="1"/>
  <c r="S2925" i="1"/>
  <c r="R2953" i="1"/>
  <c r="S2953" i="1"/>
  <c r="R2981" i="1"/>
  <c r="S2981" i="1"/>
  <c r="R2997" i="1"/>
  <c r="S2997" i="1"/>
  <c r="R3061" i="1"/>
  <c r="S3061" i="1"/>
  <c r="R3093" i="1"/>
  <c r="S3093" i="1"/>
  <c r="R3137" i="1"/>
  <c r="S3137" i="1"/>
  <c r="R3189" i="1"/>
  <c r="S3189" i="1"/>
  <c r="R3221" i="1"/>
  <c r="S3221" i="1"/>
  <c r="R3237" i="1"/>
  <c r="S3237" i="1"/>
  <c r="R3265" i="1"/>
  <c r="S3265" i="1"/>
  <c r="R3293" i="1"/>
  <c r="S3293" i="1"/>
  <c r="R3357" i="1"/>
  <c r="S3357" i="1"/>
  <c r="R3389" i="1"/>
  <c r="S3389" i="1"/>
  <c r="R3429" i="1"/>
  <c r="S3429" i="1"/>
  <c r="R3469" i="1"/>
  <c r="S3469" i="1"/>
  <c r="R3517" i="1"/>
  <c r="S3517" i="1"/>
  <c r="R3541" i="1"/>
  <c r="S3541" i="1"/>
  <c r="R3573" i="1"/>
  <c r="S3573" i="1"/>
  <c r="R3649" i="1"/>
  <c r="S3649" i="1"/>
  <c r="R3705" i="1"/>
  <c r="S3705" i="1"/>
  <c r="R3733" i="1"/>
  <c r="S3733" i="1"/>
  <c r="R3777" i="1"/>
  <c r="S3777" i="1"/>
  <c r="R3805" i="1"/>
  <c r="S3805" i="1"/>
  <c r="R3829" i="1"/>
  <c r="S3829" i="1"/>
  <c r="R3885" i="1"/>
  <c r="S3885" i="1"/>
  <c r="R3981" i="1"/>
  <c r="S3981" i="1"/>
  <c r="R4013" i="1"/>
  <c r="S4013" i="1"/>
  <c r="R4077" i="1"/>
  <c r="S4077" i="1"/>
  <c r="R4317" i="1"/>
  <c r="S4317" i="1"/>
  <c r="R4669" i="1"/>
  <c r="S4669" i="1"/>
  <c r="R2724" i="1"/>
  <c r="S2724" i="1"/>
  <c r="R3961" i="1"/>
  <c r="S3961" i="1"/>
  <c r="R4057" i="1"/>
  <c r="S4057" i="1"/>
  <c r="R4185" i="1"/>
  <c r="S4185" i="1"/>
  <c r="R4313" i="1"/>
  <c r="S4313" i="1"/>
  <c r="R4441" i="1"/>
  <c r="S4441" i="1"/>
  <c r="R4569" i="1"/>
  <c r="S4569" i="1"/>
  <c r="R2749" i="1"/>
  <c r="S2749" i="1"/>
  <c r="R2843" i="1"/>
  <c r="S2843" i="1"/>
  <c r="R2897" i="1"/>
  <c r="S2897" i="1"/>
  <c r="R2957" i="1"/>
  <c r="S2957" i="1"/>
  <c r="R3009" i="1"/>
  <c r="S3009" i="1"/>
  <c r="R3029" i="1"/>
  <c r="S3029" i="1"/>
  <c r="R3049" i="1"/>
  <c r="S3049" i="1"/>
  <c r="R3073" i="1"/>
  <c r="S3073" i="1"/>
  <c r="R3101" i="1"/>
  <c r="S3101" i="1"/>
  <c r="R3125" i="1"/>
  <c r="S3125" i="1"/>
  <c r="R3153" i="1"/>
  <c r="S3153" i="1"/>
  <c r="R3177" i="1"/>
  <c r="S3177" i="1"/>
  <c r="R3197" i="1"/>
  <c r="S3197" i="1"/>
  <c r="R3257" i="1"/>
  <c r="S3257" i="1"/>
  <c r="R3289" i="1"/>
  <c r="S3289" i="1"/>
  <c r="R3309" i="1"/>
  <c r="S3309" i="1"/>
  <c r="R3337" i="1"/>
  <c r="S3337" i="1"/>
  <c r="R3353" i="1"/>
  <c r="S3353" i="1"/>
  <c r="R3373" i="1"/>
  <c r="S3373" i="1"/>
  <c r="R3405" i="1"/>
  <c r="S3405" i="1"/>
  <c r="R3437" i="1"/>
  <c r="S3437" i="1"/>
  <c r="R3465" i="1"/>
  <c r="S3465" i="1"/>
  <c r="R3493" i="1"/>
  <c r="S3493" i="1"/>
  <c r="R3513" i="1"/>
  <c r="S3513" i="1"/>
  <c r="R3553" i="1"/>
  <c r="S3553" i="1"/>
  <c r="R3581" i="1"/>
  <c r="S3581" i="1"/>
  <c r="R3597" i="1"/>
  <c r="S3597" i="1"/>
  <c r="R3621" i="1"/>
  <c r="S3621" i="1"/>
  <c r="R3641" i="1"/>
  <c r="S3641" i="1"/>
  <c r="R3661" i="1"/>
  <c r="S3661" i="1"/>
  <c r="R3681" i="1"/>
  <c r="S3681" i="1"/>
  <c r="R3709" i="1"/>
  <c r="S3709" i="1"/>
  <c r="R3745" i="1"/>
  <c r="S3745" i="1"/>
  <c r="R3765" i="1"/>
  <c r="S3765" i="1"/>
  <c r="R3793" i="1"/>
  <c r="S3793" i="1"/>
  <c r="R3845" i="1"/>
  <c r="S3845" i="1"/>
  <c r="R4093" i="1"/>
  <c r="S4093" i="1"/>
  <c r="R4125" i="1"/>
  <c r="S4125" i="1"/>
  <c r="R4221" i="1"/>
  <c r="S4221" i="1"/>
  <c r="R4269" i="1"/>
  <c r="S4269" i="1"/>
  <c r="R4301" i="1"/>
  <c r="S4301" i="1"/>
  <c r="R4461" i="1"/>
  <c r="S4461" i="1"/>
  <c r="R4557" i="1"/>
  <c r="S4557" i="1"/>
  <c r="R4621" i="1"/>
  <c r="S4621" i="1"/>
  <c r="S2335" i="1"/>
  <c r="R2335" i="1"/>
  <c r="R2788" i="1"/>
  <c r="S2788" i="1"/>
  <c r="R3977" i="1"/>
  <c r="S3977" i="1"/>
  <c r="R4233" i="1"/>
  <c r="S4233" i="1"/>
  <c r="R4281" i="1"/>
  <c r="S4281" i="1"/>
  <c r="R4473" i="1"/>
  <c r="S4473" i="1"/>
  <c r="R4617" i="1"/>
  <c r="S4617" i="1"/>
  <c r="R4665" i="1"/>
  <c r="S4665" i="1"/>
  <c r="R31" i="1"/>
  <c r="S31" i="1"/>
  <c r="S49" i="1"/>
  <c r="R49" i="1"/>
  <c r="R47" i="1"/>
  <c r="S47" i="1"/>
  <c r="R99" i="1"/>
  <c r="S99" i="1"/>
  <c r="S130" i="1"/>
  <c r="R130" i="1"/>
  <c r="S162" i="1"/>
  <c r="R162" i="1"/>
  <c r="R116" i="1"/>
  <c r="S116" i="1"/>
  <c r="S149" i="1"/>
  <c r="R149" i="1"/>
  <c r="S252" i="1"/>
  <c r="R252" i="1"/>
  <c r="S189" i="1"/>
  <c r="R189" i="1"/>
  <c r="S165" i="1"/>
  <c r="R165" i="1"/>
  <c r="R267" i="1"/>
  <c r="S267" i="1"/>
  <c r="S285" i="1"/>
  <c r="R285" i="1"/>
  <c r="S317" i="1"/>
  <c r="R317" i="1"/>
  <c r="S349" i="1"/>
  <c r="R349" i="1"/>
  <c r="R426" i="1"/>
  <c r="S426" i="1"/>
  <c r="S689" i="1"/>
  <c r="R689" i="1"/>
  <c r="R290" i="1"/>
  <c r="S290" i="1"/>
  <c r="R322" i="1"/>
  <c r="S322" i="1"/>
  <c r="R354" i="1"/>
  <c r="S354" i="1"/>
  <c r="R445" i="1"/>
  <c r="S445" i="1"/>
  <c r="S492" i="1"/>
  <c r="R492" i="1"/>
  <c r="S524" i="1"/>
  <c r="R524" i="1"/>
  <c r="S556" i="1"/>
  <c r="R556" i="1"/>
  <c r="S588" i="1"/>
  <c r="R588" i="1"/>
  <c r="S620" i="1"/>
  <c r="R620" i="1"/>
  <c r="S652" i="1"/>
  <c r="R652" i="1"/>
  <c r="R733" i="1"/>
  <c r="S733" i="1"/>
  <c r="R501" i="1"/>
  <c r="S501" i="1"/>
  <c r="S71" i="1"/>
  <c r="R71" i="1"/>
  <c r="R39" i="1"/>
  <c r="S39" i="1"/>
  <c r="S79" i="1"/>
  <c r="R79" i="1"/>
  <c r="S95" i="1"/>
  <c r="R95" i="1"/>
  <c r="S90" i="1"/>
  <c r="R90" i="1"/>
  <c r="R70" i="1"/>
  <c r="S70" i="1"/>
  <c r="S122" i="1"/>
  <c r="R122" i="1"/>
  <c r="S138" i="1"/>
  <c r="R138" i="1"/>
  <c r="S154" i="1"/>
  <c r="R154" i="1"/>
  <c r="S170" i="1"/>
  <c r="R170" i="1"/>
  <c r="S186" i="1"/>
  <c r="R186" i="1"/>
  <c r="R180" i="1"/>
  <c r="S180" i="1"/>
  <c r="S220" i="1"/>
  <c r="R220" i="1"/>
  <c r="R84" i="1"/>
  <c r="S84" i="1"/>
  <c r="S157" i="1"/>
  <c r="R157" i="1"/>
  <c r="S205" i="1"/>
  <c r="R205" i="1"/>
  <c r="R248" i="1"/>
  <c r="S248" i="1"/>
  <c r="S230" i="1"/>
  <c r="R230" i="1"/>
  <c r="S262" i="1"/>
  <c r="R262" i="1"/>
  <c r="S382" i="1"/>
  <c r="R382" i="1"/>
  <c r="S446" i="1"/>
  <c r="R446" i="1"/>
  <c r="S133" i="1"/>
  <c r="R133" i="1"/>
  <c r="R276" i="1"/>
  <c r="S276" i="1"/>
  <c r="S293" i="1"/>
  <c r="R293" i="1"/>
  <c r="S309" i="1"/>
  <c r="R309" i="1"/>
  <c r="S325" i="1"/>
  <c r="R325" i="1"/>
  <c r="S341" i="1"/>
  <c r="R341" i="1"/>
  <c r="S357" i="1"/>
  <c r="R357" i="1"/>
  <c r="R394" i="1"/>
  <c r="S394" i="1"/>
  <c r="R458" i="1"/>
  <c r="S458" i="1"/>
  <c r="S721" i="1"/>
  <c r="R721" i="1"/>
  <c r="R219" i="1"/>
  <c r="S219" i="1"/>
  <c r="R282" i="1"/>
  <c r="S282" i="1"/>
  <c r="R298" i="1"/>
  <c r="S298" i="1"/>
  <c r="R314" i="1"/>
  <c r="S314" i="1"/>
  <c r="R330" i="1"/>
  <c r="S330" i="1"/>
  <c r="R346" i="1"/>
  <c r="S346" i="1"/>
  <c r="R362" i="1"/>
  <c r="S362" i="1"/>
  <c r="R381" i="1"/>
  <c r="S381" i="1"/>
  <c r="R411" i="1"/>
  <c r="S411" i="1"/>
  <c r="S440" i="1"/>
  <c r="R440" i="1"/>
  <c r="S484" i="1"/>
  <c r="R484" i="1"/>
  <c r="S500" i="1"/>
  <c r="R500" i="1"/>
  <c r="S516" i="1"/>
  <c r="R516" i="1"/>
  <c r="S532" i="1"/>
  <c r="R532" i="1"/>
  <c r="S548" i="1"/>
  <c r="R548" i="1"/>
  <c r="S564" i="1"/>
  <c r="R564" i="1"/>
  <c r="S580" i="1"/>
  <c r="R580" i="1"/>
  <c r="S596" i="1"/>
  <c r="R596" i="1"/>
  <c r="S612" i="1"/>
  <c r="R612" i="1"/>
  <c r="S628" i="1"/>
  <c r="R628" i="1"/>
  <c r="S644" i="1"/>
  <c r="R644" i="1"/>
  <c r="S660" i="1"/>
  <c r="R660" i="1"/>
  <c r="R701" i="1"/>
  <c r="S701" i="1"/>
  <c r="S765" i="1"/>
  <c r="R765" i="1"/>
  <c r="R477" i="1"/>
  <c r="S477" i="1"/>
  <c r="R493" i="1"/>
  <c r="S493" i="1"/>
  <c r="R509" i="1"/>
  <c r="S509" i="1"/>
  <c r="R525" i="1"/>
  <c r="S525" i="1"/>
  <c r="R541" i="1"/>
  <c r="S541" i="1"/>
  <c r="R557" i="1"/>
  <c r="S557" i="1"/>
  <c r="R573" i="1"/>
  <c r="S573" i="1"/>
  <c r="R589" i="1"/>
  <c r="S589" i="1"/>
  <c r="R605" i="1"/>
  <c r="S605" i="1"/>
  <c r="R621" i="1"/>
  <c r="S621" i="1"/>
  <c r="R637" i="1"/>
  <c r="S637" i="1"/>
  <c r="R653" i="1"/>
  <c r="S653" i="1"/>
  <c r="R399" i="1"/>
  <c r="S399" i="1"/>
  <c r="R665" i="1"/>
  <c r="S665" i="1"/>
  <c r="R688" i="1"/>
  <c r="S688" i="1"/>
  <c r="S747" i="1"/>
  <c r="R747" i="1"/>
  <c r="S791" i="1"/>
  <c r="R791" i="1"/>
  <c r="S849" i="1"/>
  <c r="R849" i="1"/>
  <c r="R454" i="1"/>
  <c r="S454" i="1"/>
  <c r="S811" i="1"/>
  <c r="R811" i="1"/>
  <c r="S873" i="1"/>
  <c r="R873" i="1"/>
  <c r="R672" i="1"/>
  <c r="S672" i="1"/>
  <c r="S703" i="1"/>
  <c r="R703" i="1"/>
  <c r="R730" i="1"/>
  <c r="S730" i="1"/>
  <c r="R818" i="1"/>
  <c r="S818" i="1"/>
  <c r="S859" i="1"/>
  <c r="R859" i="1"/>
  <c r="S783" i="1"/>
  <c r="R783" i="1"/>
  <c r="R802" i="1"/>
  <c r="S802" i="1"/>
  <c r="S864" i="1"/>
  <c r="R864" i="1"/>
  <c r="R882" i="1"/>
  <c r="S882" i="1"/>
  <c r="R898" i="1"/>
  <c r="S898" i="1"/>
  <c r="R914" i="1"/>
  <c r="S914" i="1"/>
  <c r="R930" i="1"/>
  <c r="S930" i="1"/>
  <c r="R946" i="1"/>
  <c r="S946" i="1"/>
  <c r="R962" i="1"/>
  <c r="S962" i="1"/>
  <c r="R978" i="1"/>
  <c r="S978" i="1"/>
  <c r="R994" i="1"/>
  <c r="S994" i="1"/>
  <c r="R1010" i="1"/>
  <c r="S1010" i="1"/>
  <c r="R1026" i="1"/>
  <c r="S1026" i="1"/>
  <c r="R1042" i="1"/>
  <c r="S1042" i="1"/>
  <c r="R1058" i="1"/>
  <c r="S1058" i="1"/>
  <c r="R1074" i="1"/>
  <c r="S1074" i="1"/>
  <c r="R1090" i="1"/>
  <c r="S1090" i="1"/>
  <c r="R1106" i="1"/>
  <c r="S1106" i="1"/>
  <c r="R1122" i="1"/>
  <c r="S1122" i="1"/>
  <c r="R1138" i="1"/>
  <c r="S1138" i="1"/>
  <c r="R1154" i="1"/>
  <c r="S1154" i="1"/>
  <c r="R1170" i="1"/>
  <c r="S1170" i="1"/>
  <c r="R1186" i="1"/>
  <c r="S1186" i="1"/>
  <c r="R1202" i="1"/>
  <c r="S1202" i="1"/>
  <c r="R1218" i="1"/>
  <c r="S1218" i="1"/>
  <c r="R1234" i="1"/>
  <c r="S1234" i="1"/>
  <c r="R1250" i="1"/>
  <c r="S1250" i="1"/>
  <c r="R1266" i="1"/>
  <c r="S1266" i="1"/>
  <c r="R886" i="1"/>
  <c r="S886" i="1"/>
  <c r="R902" i="1"/>
  <c r="S902" i="1"/>
  <c r="R918" i="1"/>
  <c r="S918" i="1"/>
  <c r="R934" i="1"/>
  <c r="S934" i="1"/>
  <c r="R950" i="1"/>
  <c r="S950" i="1"/>
  <c r="R966" i="1"/>
  <c r="S966" i="1"/>
  <c r="R982" i="1"/>
  <c r="S982" i="1"/>
  <c r="R998" i="1"/>
  <c r="S998" i="1"/>
  <c r="R1014" i="1"/>
  <c r="S1014" i="1"/>
  <c r="R1030" i="1"/>
  <c r="S1030" i="1"/>
  <c r="R1046" i="1"/>
  <c r="S1046" i="1"/>
  <c r="R1062" i="1"/>
  <c r="S1062" i="1"/>
  <c r="R1078" i="1"/>
  <c r="S1078" i="1"/>
  <c r="R1094" i="1"/>
  <c r="S1094" i="1"/>
  <c r="R1110" i="1"/>
  <c r="S1110" i="1"/>
  <c r="R1126" i="1"/>
  <c r="S1126" i="1"/>
  <c r="R1142" i="1"/>
  <c r="S1142" i="1"/>
  <c r="R1158" i="1"/>
  <c r="S1158" i="1"/>
  <c r="R1174" i="1"/>
  <c r="S1174" i="1"/>
  <c r="R1190" i="1"/>
  <c r="S1190" i="1"/>
  <c r="R1206" i="1"/>
  <c r="S1206" i="1"/>
  <c r="R1222" i="1"/>
  <c r="S1222" i="1"/>
  <c r="R1238" i="1"/>
  <c r="S1238" i="1"/>
  <c r="R1254" i="1"/>
  <c r="S1254" i="1"/>
  <c r="R1270" i="1"/>
  <c r="S1270" i="1"/>
  <c r="S867" i="1"/>
  <c r="R867" i="1"/>
  <c r="S1326" i="1"/>
  <c r="R1326" i="1"/>
  <c r="R1286" i="1"/>
  <c r="S1286" i="1"/>
  <c r="R1309" i="1"/>
  <c r="S1309" i="1"/>
  <c r="R1342" i="1"/>
  <c r="S1342" i="1"/>
  <c r="R1358" i="1"/>
  <c r="S1358" i="1"/>
  <c r="R1374" i="1"/>
  <c r="S1374" i="1"/>
  <c r="R1390" i="1"/>
  <c r="S1390" i="1"/>
  <c r="R1406" i="1"/>
  <c r="S1406" i="1"/>
  <c r="R1430" i="1"/>
  <c r="S1430" i="1"/>
  <c r="R1462" i="1"/>
  <c r="S1462" i="1"/>
  <c r="R1494" i="1"/>
  <c r="S1494" i="1"/>
  <c r="R1526" i="1"/>
  <c r="S1526" i="1"/>
  <c r="R1558" i="1"/>
  <c r="S1558" i="1"/>
  <c r="R1590" i="1"/>
  <c r="S1590" i="1"/>
  <c r="R1622" i="1"/>
  <c r="S1622" i="1"/>
  <c r="R1654" i="1"/>
  <c r="S1654" i="1"/>
  <c r="R1686" i="1"/>
  <c r="S1686" i="1"/>
  <c r="R1718" i="1"/>
  <c r="S1718" i="1"/>
  <c r="R1750" i="1"/>
  <c r="S1750" i="1"/>
  <c r="R1782" i="1"/>
  <c r="S1782" i="1"/>
  <c r="R1814" i="1"/>
  <c r="S1814" i="1"/>
  <c r="R1846" i="1"/>
  <c r="S1846" i="1"/>
  <c r="R1878" i="1"/>
  <c r="S1878" i="1"/>
  <c r="R1910" i="1"/>
  <c r="S1910" i="1"/>
  <c r="R1942" i="1"/>
  <c r="S1942" i="1"/>
  <c r="R1974" i="1"/>
  <c r="S1974" i="1"/>
  <c r="R2006" i="1"/>
  <c r="S2006" i="1"/>
  <c r="R2038" i="1"/>
  <c r="S2038" i="1"/>
  <c r="R1302" i="1"/>
  <c r="S1302" i="1"/>
  <c r="R2250" i="1"/>
  <c r="S2250" i="1"/>
  <c r="R1345" i="1"/>
  <c r="S1345" i="1"/>
  <c r="R1377" i="1"/>
  <c r="S1377" i="1"/>
  <c r="R1409" i="1"/>
  <c r="S1409" i="1"/>
  <c r="R1441" i="1"/>
  <c r="S1441" i="1"/>
  <c r="R1473" i="1"/>
  <c r="S1473" i="1"/>
  <c r="R1505" i="1"/>
  <c r="S1505" i="1"/>
  <c r="R1537" i="1"/>
  <c r="S1537" i="1"/>
  <c r="R1569" i="1"/>
  <c r="S1569" i="1"/>
  <c r="R1601" i="1"/>
  <c r="S1601" i="1"/>
  <c r="R1633" i="1"/>
  <c r="S1633" i="1"/>
  <c r="R1665" i="1"/>
  <c r="S1665" i="1"/>
  <c r="R1697" i="1"/>
  <c r="S1697" i="1"/>
  <c r="R1729" i="1"/>
  <c r="S1729" i="1"/>
  <c r="R1761" i="1"/>
  <c r="S1761" i="1"/>
  <c r="R1793" i="1"/>
  <c r="S1793" i="1"/>
  <c r="R1825" i="1"/>
  <c r="S1825" i="1"/>
  <c r="R1857" i="1"/>
  <c r="S1857" i="1"/>
  <c r="R1889" i="1"/>
  <c r="S1889" i="1"/>
  <c r="R1921" i="1"/>
  <c r="S1921" i="1"/>
  <c r="R1953" i="1"/>
  <c r="S1953" i="1"/>
  <c r="R1985" i="1"/>
  <c r="S1985" i="1"/>
  <c r="R2017" i="1"/>
  <c r="S2017" i="1"/>
  <c r="R2046" i="1"/>
  <c r="S2046" i="1"/>
  <c r="R2078" i="1"/>
  <c r="S2078" i="1"/>
  <c r="R2110" i="1"/>
  <c r="S2110" i="1"/>
  <c r="R2142" i="1"/>
  <c r="S2142" i="1"/>
  <c r="R2174" i="1"/>
  <c r="S2174" i="1"/>
  <c r="R2206" i="1"/>
  <c r="S2206" i="1"/>
  <c r="R2238" i="1"/>
  <c r="S2238" i="1"/>
  <c r="S2269" i="1"/>
  <c r="R2269" i="1"/>
  <c r="S2298" i="1"/>
  <c r="R2298" i="1"/>
  <c r="S2352" i="1"/>
  <c r="R2352" i="1"/>
  <c r="S2416" i="1"/>
  <c r="R2416" i="1"/>
  <c r="S2480" i="1"/>
  <c r="R2480" i="1"/>
  <c r="S2544" i="1"/>
  <c r="R2544" i="1"/>
  <c r="S2608" i="1"/>
  <c r="R2608" i="1"/>
  <c r="S2672" i="1"/>
  <c r="R2672" i="1"/>
  <c r="R1426" i="1"/>
  <c r="S1426" i="1"/>
  <c r="R1458" i="1"/>
  <c r="S1458" i="1"/>
  <c r="R1490" i="1"/>
  <c r="S1490" i="1"/>
  <c r="R1522" i="1"/>
  <c r="S1522" i="1"/>
  <c r="R1554" i="1"/>
  <c r="S1554" i="1"/>
  <c r="R1586" i="1"/>
  <c r="S1586" i="1"/>
  <c r="R1618" i="1"/>
  <c r="S1618" i="1"/>
  <c r="R1650" i="1"/>
  <c r="S1650" i="1"/>
  <c r="R1682" i="1"/>
  <c r="S1682" i="1"/>
  <c r="R1714" i="1"/>
  <c r="S1714" i="1"/>
  <c r="R1746" i="1"/>
  <c r="S1746" i="1"/>
  <c r="R1778" i="1"/>
  <c r="S1778" i="1"/>
  <c r="R1810" i="1"/>
  <c r="S1810" i="1"/>
  <c r="R1842" i="1"/>
  <c r="S1842" i="1"/>
  <c r="R1874" i="1"/>
  <c r="S1874" i="1"/>
  <c r="R1906" i="1"/>
  <c r="S1906" i="1"/>
  <c r="R1938" i="1"/>
  <c r="S1938" i="1"/>
  <c r="R1970" i="1"/>
  <c r="S1970" i="1"/>
  <c r="R2002" i="1"/>
  <c r="S2002" i="1"/>
  <c r="R2034" i="1"/>
  <c r="S2034" i="1"/>
  <c r="R2066" i="1"/>
  <c r="S2066" i="1"/>
  <c r="R2098" i="1"/>
  <c r="S2098" i="1"/>
  <c r="R2130" i="1"/>
  <c r="S2130" i="1"/>
  <c r="R2162" i="1"/>
  <c r="S2162" i="1"/>
  <c r="R2194" i="1"/>
  <c r="S2194" i="1"/>
  <c r="R2226" i="1"/>
  <c r="S2226" i="1"/>
  <c r="R2289" i="1"/>
  <c r="S2289" i="1"/>
  <c r="S2360" i="1"/>
  <c r="R2360" i="1"/>
  <c r="S2424" i="1"/>
  <c r="R2424" i="1"/>
  <c r="S2488" i="1"/>
  <c r="R2488" i="1"/>
  <c r="S2552" i="1"/>
  <c r="R2552" i="1"/>
  <c r="S2616" i="1"/>
  <c r="R2616" i="1"/>
  <c r="S2076" i="1"/>
  <c r="R2076" i="1"/>
  <c r="R2122" i="1"/>
  <c r="S2122" i="1"/>
  <c r="R2211" i="1"/>
  <c r="S2211" i="1"/>
  <c r="R2267" i="1"/>
  <c r="S2267" i="1"/>
  <c r="S2322" i="1"/>
  <c r="R2322" i="1"/>
  <c r="S2354" i="1"/>
  <c r="R2354" i="1"/>
  <c r="S2386" i="1"/>
  <c r="R2386" i="1"/>
  <c r="S2418" i="1"/>
  <c r="R2418" i="1"/>
  <c r="S2450" i="1"/>
  <c r="R2450" i="1"/>
  <c r="S2482" i="1"/>
  <c r="R2482" i="1"/>
  <c r="S2514" i="1"/>
  <c r="R2514" i="1"/>
  <c r="S2546" i="1"/>
  <c r="R2546" i="1"/>
  <c r="S2578" i="1"/>
  <c r="R2578" i="1"/>
  <c r="S2610" i="1"/>
  <c r="R2610" i="1"/>
  <c r="S2642" i="1"/>
  <c r="R2642" i="1"/>
  <c r="R2664" i="1"/>
  <c r="S2664" i="1"/>
  <c r="S2732" i="1"/>
  <c r="R2732" i="1"/>
  <c r="S2796" i="1"/>
  <c r="R2796" i="1"/>
  <c r="S2860" i="1"/>
  <c r="R2860" i="1"/>
  <c r="R2071" i="1"/>
  <c r="S2071" i="1"/>
  <c r="R2131" i="1"/>
  <c r="S2131" i="1"/>
  <c r="R2166" i="1"/>
  <c r="S2166" i="1"/>
  <c r="R2183" i="1"/>
  <c r="S2183" i="1"/>
  <c r="S2220" i="1"/>
  <c r="R2220" i="1"/>
  <c r="R2270" i="1"/>
  <c r="S2270" i="1"/>
  <c r="R2316" i="1"/>
  <c r="S2316" i="1"/>
  <c r="S2362" i="1"/>
  <c r="R2362" i="1"/>
  <c r="R2380" i="1"/>
  <c r="S2380" i="1"/>
  <c r="S2426" i="1"/>
  <c r="R2426" i="1"/>
  <c r="R2444" i="1"/>
  <c r="S2444" i="1"/>
  <c r="S2490" i="1"/>
  <c r="R2490" i="1"/>
  <c r="R2508" i="1"/>
  <c r="S2508" i="1"/>
  <c r="S2554" i="1"/>
  <c r="R2554" i="1"/>
  <c r="R2572" i="1"/>
  <c r="S2572" i="1"/>
  <c r="S2618" i="1"/>
  <c r="R2618" i="1"/>
  <c r="R2636" i="1"/>
  <c r="S2636" i="1"/>
  <c r="R2696" i="1"/>
  <c r="S2696" i="1"/>
  <c r="R2760" i="1"/>
  <c r="S2760" i="1"/>
  <c r="R2824" i="1"/>
  <c r="S2824" i="1"/>
  <c r="R2708" i="1"/>
  <c r="S2708" i="1"/>
  <c r="R2836" i="1"/>
  <c r="S2836" i="1"/>
  <c r="R2872" i="1"/>
  <c r="S2872" i="1"/>
  <c r="S2888" i="1"/>
  <c r="R2888" i="1"/>
  <c r="R2904" i="1"/>
  <c r="S2904" i="1"/>
  <c r="R2920" i="1"/>
  <c r="S2920" i="1"/>
  <c r="R2936" i="1"/>
  <c r="S2936" i="1"/>
  <c r="R2952" i="1"/>
  <c r="S2952" i="1"/>
  <c r="R2968" i="1"/>
  <c r="S2968" i="1"/>
  <c r="R2984" i="1"/>
  <c r="S2984" i="1"/>
  <c r="R3000" i="1"/>
  <c r="S3000" i="1"/>
  <c r="R3016" i="1"/>
  <c r="S3016" i="1"/>
  <c r="R3032" i="1"/>
  <c r="S3032" i="1"/>
  <c r="R3048" i="1"/>
  <c r="S3048" i="1"/>
  <c r="R3064" i="1"/>
  <c r="S3064" i="1"/>
  <c r="R3080" i="1"/>
  <c r="S3080" i="1"/>
  <c r="R3096" i="1"/>
  <c r="S3096" i="1"/>
  <c r="R3112" i="1"/>
  <c r="S3112" i="1"/>
  <c r="R3128" i="1"/>
  <c r="S3128" i="1"/>
  <c r="R3144" i="1"/>
  <c r="S3144" i="1"/>
  <c r="R3160" i="1"/>
  <c r="S3160" i="1"/>
  <c r="R3176" i="1"/>
  <c r="S3176" i="1"/>
  <c r="R3192" i="1"/>
  <c r="S3192" i="1"/>
  <c r="S3208" i="1"/>
  <c r="R3208" i="1"/>
  <c r="S3224" i="1"/>
  <c r="R3224" i="1"/>
  <c r="R3240" i="1"/>
  <c r="S3240" i="1"/>
  <c r="R3256" i="1"/>
  <c r="S3256" i="1"/>
  <c r="R3272" i="1"/>
  <c r="S3272" i="1"/>
  <c r="S3288" i="1"/>
  <c r="R3288" i="1"/>
  <c r="R3304" i="1"/>
  <c r="S3304" i="1"/>
  <c r="R3320" i="1"/>
  <c r="S3320" i="1"/>
  <c r="S3336" i="1"/>
  <c r="R3336" i="1"/>
  <c r="R3352" i="1"/>
  <c r="S3352" i="1"/>
  <c r="R3368" i="1"/>
  <c r="S3368" i="1"/>
  <c r="R3384" i="1"/>
  <c r="S3384" i="1"/>
  <c r="R3400" i="1"/>
  <c r="S3400" i="1"/>
  <c r="S3416" i="1"/>
  <c r="R3416" i="1"/>
  <c r="S3432" i="1"/>
  <c r="R3432" i="1"/>
  <c r="S3448" i="1"/>
  <c r="R3448" i="1"/>
  <c r="S3464" i="1"/>
  <c r="R3464" i="1"/>
  <c r="R3480" i="1"/>
  <c r="S3480" i="1"/>
  <c r="R3496" i="1"/>
  <c r="S3496" i="1"/>
  <c r="R3512" i="1"/>
  <c r="S3512" i="1"/>
  <c r="R3528" i="1"/>
  <c r="S3528" i="1"/>
  <c r="R3544" i="1"/>
  <c r="S3544" i="1"/>
  <c r="R3560" i="1"/>
  <c r="S3560" i="1"/>
  <c r="R3576" i="1"/>
  <c r="S3576" i="1"/>
  <c r="R3592" i="1"/>
  <c r="S3592" i="1"/>
  <c r="S3608" i="1"/>
  <c r="R3608" i="1"/>
  <c r="R3624" i="1"/>
  <c r="S3624" i="1"/>
  <c r="S3640" i="1"/>
  <c r="R3640" i="1"/>
  <c r="R3656" i="1"/>
  <c r="S3656" i="1"/>
  <c r="S3672" i="1"/>
  <c r="R3672" i="1"/>
  <c r="S3688" i="1"/>
  <c r="R3688" i="1"/>
  <c r="R3704" i="1"/>
  <c r="S3704" i="1"/>
  <c r="R3720" i="1"/>
  <c r="S3720" i="1"/>
  <c r="S3736" i="1"/>
  <c r="R3736" i="1"/>
  <c r="R3752" i="1"/>
  <c r="S3752" i="1"/>
  <c r="R3768" i="1"/>
  <c r="S3768" i="1"/>
  <c r="R3784" i="1"/>
  <c r="S3784" i="1"/>
  <c r="R3800" i="1"/>
  <c r="S3800" i="1"/>
  <c r="S3816" i="1"/>
  <c r="R3816" i="1"/>
  <c r="R3832" i="1"/>
  <c r="S3832" i="1"/>
  <c r="S3857" i="1"/>
  <c r="R3857" i="1"/>
  <c r="S3889" i="1"/>
  <c r="R3889" i="1"/>
  <c r="S3921" i="1"/>
  <c r="R3921" i="1"/>
  <c r="S3953" i="1"/>
  <c r="R3953" i="1"/>
  <c r="S3985" i="1"/>
  <c r="R3985" i="1"/>
  <c r="S4017" i="1"/>
  <c r="R4017" i="1"/>
  <c r="S4049" i="1"/>
  <c r="R4049" i="1"/>
  <c r="S4081" i="1"/>
  <c r="R4081" i="1"/>
  <c r="S4113" i="1"/>
  <c r="R4113" i="1"/>
  <c r="S4145" i="1"/>
  <c r="R4145" i="1"/>
  <c r="S4177" i="1"/>
  <c r="R4177" i="1"/>
  <c r="S4209" i="1"/>
  <c r="R4209" i="1"/>
  <c r="S4241" i="1"/>
  <c r="R4241" i="1"/>
  <c r="S4273" i="1"/>
  <c r="R4273" i="1"/>
  <c r="S4305" i="1"/>
  <c r="R4305" i="1"/>
  <c r="S4337" i="1"/>
  <c r="R4337" i="1"/>
  <c r="S4369" i="1"/>
  <c r="R4369" i="1"/>
  <c r="S4401" i="1"/>
  <c r="R4401" i="1"/>
  <c r="S4433" i="1"/>
  <c r="R4433" i="1"/>
  <c r="S4465" i="1"/>
  <c r="R4465" i="1"/>
  <c r="S4497" i="1"/>
  <c r="R4497" i="1"/>
  <c r="S4529" i="1"/>
  <c r="R4529" i="1"/>
  <c r="S4561" i="1"/>
  <c r="R4561" i="1"/>
  <c r="S4593" i="1"/>
  <c r="R4593" i="1"/>
  <c r="S4625" i="1"/>
  <c r="R4625" i="1"/>
  <c r="S4657" i="1"/>
  <c r="R4657" i="1"/>
  <c r="S4689" i="1"/>
  <c r="R4689" i="1"/>
  <c r="S2623" i="1"/>
  <c r="R2623" i="1"/>
  <c r="R2747" i="1"/>
  <c r="S2747" i="1"/>
  <c r="R2845" i="1"/>
  <c r="S2845" i="1"/>
  <c r="R2869" i="1"/>
  <c r="S2869" i="1"/>
  <c r="R2893" i="1"/>
  <c r="S2893" i="1"/>
  <c r="R2913" i="1"/>
  <c r="S2913" i="1"/>
  <c r="R2929" i="1"/>
  <c r="S2929" i="1"/>
  <c r="R2969" i="1"/>
  <c r="S2969" i="1"/>
  <c r="R2985" i="1"/>
  <c r="S2985" i="1"/>
  <c r="R3001" i="1"/>
  <c r="S3001" i="1"/>
  <c r="R3065" i="1"/>
  <c r="S3065" i="1"/>
  <c r="R3105" i="1"/>
  <c r="S3105" i="1"/>
  <c r="R3141" i="1"/>
  <c r="S3141" i="1"/>
  <c r="R3205" i="1"/>
  <c r="S3205" i="1"/>
  <c r="R3225" i="1"/>
  <c r="S3225" i="1"/>
  <c r="R3241" i="1"/>
  <c r="S3241" i="1"/>
  <c r="R3269" i="1"/>
  <c r="S3269" i="1"/>
  <c r="R3313" i="1"/>
  <c r="S3313" i="1"/>
  <c r="R3377" i="1"/>
  <c r="S3377" i="1"/>
  <c r="R3413" i="1"/>
  <c r="S3413" i="1"/>
  <c r="R3449" i="1"/>
  <c r="S3449" i="1"/>
  <c r="R3477" i="1"/>
  <c r="S3477" i="1"/>
  <c r="R3521" i="1"/>
  <c r="S3521" i="1"/>
  <c r="R3545" i="1"/>
  <c r="S3545" i="1"/>
  <c r="R3601" i="1"/>
  <c r="S3601" i="1"/>
  <c r="R3673" i="1"/>
  <c r="S3673" i="1"/>
  <c r="R3713" i="1"/>
  <c r="S3713" i="1"/>
  <c r="R3741" i="1"/>
  <c r="S3741" i="1"/>
  <c r="R3789" i="1"/>
  <c r="S3789" i="1"/>
  <c r="R3809" i="1"/>
  <c r="S3809" i="1"/>
  <c r="R3837" i="1"/>
  <c r="S3837" i="1"/>
  <c r="R4173" i="1"/>
  <c r="S4173" i="1"/>
  <c r="R4205" i="1"/>
  <c r="S4205" i="1"/>
  <c r="R4381" i="1"/>
  <c r="S4381" i="1"/>
  <c r="R4429" i="1"/>
  <c r="S4429" i="1"/>
  <c r="R4477" i="1"/>
  <c r="S4477" i="1"/>
  <c r="R4573" i="1"/>
  <c r="S4573" i="1"/>
  <c r="S2463" i="1"/>
  <c r="R2463" i="1"/>
  <c r="R2671" i="1"/>
  <c r="S2671" i="1"/>
  <c r="R3993" i="1"/>
  <c r="S3993" i="1"/>
  <c r="R4121" i="1"/>
  <c r="S4121" i="1"/>
  <c r="R4201" i="1"/>
  <c r="S4201" i="1"/>
  <c r="R4361" i="1"/>
  <c r="S4361" i="1"/>
  <c r="R4457" i="1"/>
  <c r="S4457" i="1"/>
  <c r="R4585" i="1"/>
  <c r="S4585" i="1"/>
  <c r="S2710" i="1"/>
  <c r="R2710" i="1"/>
  <c r="S2774" i="1"/>
  <c r="R2774" i="1"/>
  <c r="R2809" i="1"/>
  <c r="S2809" i="1"/>
  <c r="R2937" i="1"/>
  <c r="S2937" i="1"/>
  <c r="R2961" i="1"/>
  <c r="S2961" i="1"/>
  <c r="R3013" i="1"/>
  <c r="S3013" i="1"/>
  <c r="R3037" i="1"/>
  <c r="S3037" i="1"/>
  <c r="R3053" i="1"/>
  <c r="S3053" i="1"/>
  <c r="R3081" i="1"/>
  <c r="S3081" i="1"/>
  <c r="R3109" i="1"/>
  <c r="S3109" i="1"/>
  <c r="R3129" i="1"/>
  <c r="S3129" i="1"/>
  <c r="R3165" i="1"/>
  <c r="S3165" i="1"/>
  <c r="R3181" i="1"/>
  <c r="S3181" i="1"/>
  <c r="R3201" i="1"/>
  <c r="S3201" i="1"/>
  <c r="R3261" i="1"/>
  <c r="S3261" i="1"/>
  <c r="R3297" i="1"/>
  <c r="S3297" i="1"/>
  <c r="R3325" i="1"/>
  <c r="S3325" i="1"/>
  <c r="R3341" i="1"/>
  <c r="S3341" i="1"/>
  <c r="R3361" i="1"/>
  <c r="S3361" i="1"/>
  <c r="R3393" i="1"/>
  <c r="S3393" i="1"/>
  <c r="R3409" i="1"/>
  <c r="S3409" i="1"/>
  <c r="R3441" i="1"/>
  <c r="S3441" i="1"/>
  <c r="R3473" i="1"/>
  <c r="S3473" i="1"/>
  <c r="R3501" i="1"/>
  <c r="S3501" i="1"/>
  <c r="R3529" i="1"/>
  <c r="S3529" i="1"/>
  <c r="R3557" i="1"/>
  <c r="S3557" i="1"/>
  <c r="R3585" i="1"/>
  <c r="S3585" i="1"/>
  <c r="R3609" i="1"/>
  <c r="S3609" i="1"/>
  <c r="R3625" i="1"/>
  <c r="S3625" i="1"/>
  <c r="R3645" i="1"/>
  <c r="S3645" i="1"/>
  <c r="R3665" i="1"/>
  <c r="S3665" i="1"/>
  <c r="R3685" i="1"/>
  <c r="S3685" i="1"/>
  <c r="R3717" i="1"/>
  <c r="S3717" i="1"/>
  <c r="R3749" i="1"/>
  <c r="S3749" i="1"/>
  <c r="R3773" i="1"/>
  <c r="S3773" i="1"/>
  <c r="R3813" i="1"/>
  <c r="S3813" i="1"/>
  <c r="R3853" i="1"/>
  <c r="S3853" i="1"/>
  <c r="R3933" i="1"/>
  <c r="S3933" i="1"/>
  <c r="R4045" i="1"/>
  <c r="S4045" i="1"/>
  <c r="R4157" i="1"/>
  <c r="S4157" i="1"/>
  <c r="R4589" i="1"/>
  <c r="S4589" i="1"/>
  <c r="R4637" i="1"/>
  <c r="S4637" i="1"/>
  <c r="R3849" i="1"/>
  <c r="S3849" i="1"/>
  <c r="R3897" i="1"/>
  <c r="S3897" i="1"/>
  <c r="R3929" i="1"/>
  <c r="S3929" i="1"/>
  <c r="S4089" i="1"/>
  <c r="R4089" i="1"/>
  <c r="R4169" i="1"/>
  <c r="S4169" i="1"/>
  <c r="S4505" i="1"/>
  <c r="R4505" i="1"/>
  <c r="S4553" i="1"/>
  <c r="R4553" i="1"/>
  <c r="S4681" i="1"/>
  <c r="R4681" i="1"/>
  <c r="R11" i="1"/>
  <c r="S11" i="1"/>
  <c r="R27" i="1"/>
  <c r="S27" i="1"/>
  <c r="R43" i="1"/>
  <c r="S43" i="1"/>
  <c r="R80" i="1"/>
  <c r="S80" i="1"/>
  <c r="R96" i="1"/>
  <c r="S96" i="1"/>
  <c r="R100" i="1"/>
  <c r="S100" i="1"/>
  <c r="R23" i="1"/>
  <c r="S23" i="1"/>
  <c r="S107" i="1"/>
  <c r="R107" i="1"/>
  <c r="R123" i="1"/>
  <c r="S123" i="1"/>
  <c r="R139" i="1"/>
  <c r="S139" i="1"/>
  <c r="R155" i="1"/>
  <c r="S155" i="1"/>
  <c r="R171" i="1"/>
  <c r="S171" i="1"/>
  <c r="R187" i="1"/>
  <c r="S187" i="1"/>
  <c r="R148" i="1"/>
  <c r="S148" i="1"/>
  <c r="S181" i="1"/>
  <c r="R181" i="1"/>
  <c r="S236" i="1"/>
  <c r="R236" i="1"/>
  <c r="R124" i="1"/>
  <c r="S124" i="1"/>
  <c r="R188" i="1"/>
  <c r="S188" i="1"/>
  <c r="R207" i="1"/>
  <c r="S207" i="1"/>
  <c r="R264" i="1"/>
  <c r="S264" i="1"/>
  <c r="R233" i="1"/>
  <c r="S233" i="1"/>
  <c r="R265" i="1"/>
  <c r="S265" i="1"/>
  <c r="S398" i="1"/>
  <c r="R398" i="1"/>
  <c r="S462" i="1"/>
  <c r="R462" i="1"/>
  <c r="S281" i="1"/>
  <c r="R281" i="1"/>
  <c r="S297" i="1"/>
  <c r="R297" i="1"/>
  <c r="S313" i="1"/>
  <c r="R313" i="1"/>
  <c r="S329" i="1"/>
  <c r="R329" i="1"/>
  <c r="S345" i="1"/>
  <c r="R345" i="1"/>
  <c r="S361" i="1"/>
  <c r="R361" i="1"/>
  <c r="R410" i="1"/>
  <c r="S410" i="1"/>
  <c r="S673" i="1"/>
  <c r="R673" i="1"/>
  <c r="S737" i="1"/>
  <c r="R737" i="1"/>
  <c r="S250" i="1"/>
  <c r="R250" i="1"/>
  <c r="R286" i="1"/>
  <c r="S286" i="1"/>
  <c r="R302" i="1"/>
  <c r="S302" i="1"/>
  <c r="R318" i="1"/>
  <c r="S318" i="1"/>
  <c r="R334" i="1"/>
  <c r="S334" i="1"/>
  <c r="R350" i="1"/>
  <c r="S350" i="1"/>
  <c r="R366" i="1"/>
  <c r="S366" i="1"/>
  <c r="R383" i="1"/>
  <c r="S383" i="1"/>
  <c r="R413" i="1"/>
  <c r="S413" i="1"/>
  <c r="R443" i="1"/>
  <c r="S443" i="1"/>
  <c r="S472" i="1"/>
  <c r="R472" i="1"/>
  <c r="S488" i="1"/>
  <c r="R488" i="1"/>
  <c r="S504" i="1"/>
  <c r="R504" i="1"/>
  <c r="S520" i="1"/>
  <c r="R520" i="1"/>
  <c r="S536" i="1"/>
  <c r="R536" i="1"/>
  <c r="S552" i="1"/>
  <c r="R552" i="1"/>
  <c r="S568" i="1"/>
  <c r="R568" i="1"/>
  <c r="S584" i="1"/>
  <c r="R584" i="1"/>
  <c r="S600" i="1"/>
  <c r="R600" i="1"/>
  <c r="S616" i="1"/>
  <c r="R616" i="1"/>
  <c r="S632" i="1"/>
  <c r="R632" i="1"/>
  <c r="S648" i="1"/>
  <c r="R648" i="1"/>
  <c r="S664" i="1"/>
  <c r="R664" i="1"/>
  <c r="R717" i="1"/>
  <c r="S717" i="1"/>
  <c r="S781" i="1"/>
  <c r="R781" i="1"/>
  <c r="R481" i="1"/>
  <c r="S481" i="1"/>
  <c r="R497" i="1"/>
  <c r="S497" i="1"/>
  <c r="R513" i="1"/>
  <c r="S513" i="1"/>
  <c r="R529" i="1"/>
  <c r="S529" i="1"/>
  <c r="R545" i="1"/>
  <c r="S545" i="1"/>
  <c r="R561" i="1"/>
  <c r="S561" i="1"/>
  <c r="R577" i="1"/>
  <c r="S577" i="1"/>
  <c r="R593" i="1"/>
  <c r="S593" i="1"/>
  <c r="R609" i="1"/>
  <c r="S609" i="1"/>
  <c r="R625" i="1"/>
  <c r="S625" i="1"/>
  <c r="R641" i="1"/>
  <c r="S641" i="1"/>
  <c r="R657" i="1"/>
  <c r="S657" i="1"/>
  <c r="R15" i="1"/>
  <c r="S15" i="1"/>
  <c r="R463" i="1"/>
  <c r="S463" i="1"/>
  <c r="R669" i="1"/>
  <c r="S669" i="1"/>
  <c r="S715" i="1"/>
  <c r="R715" i="1"/>
  <c r="R750" i="1"/>
  <c r="S750" i="1"/>
  <c r="S801" i="1"/>
  <c r="R801" i="1"/>
  <c r="S769" i="1"/>
  <c r="R769" i="1"/>
  <c r="R834" i="1"/>
  <c r="S834" i="1"/>
  <c r="R704" i="1"/>
  <c r="S704" i="1"/>
  <c r="S735" i="1"/>
  <c r="R735" i="1"/>
  <c r="R761" i="1"/>
  <c r="S761" i="1"/>
  <c r="R821" i="1"/>
  <c r="S821" i="1"/>
  <c r="R869" i="1"/>
  <c r="S869" i="1"/>
  <c r="R809" i="1"/>
  <c r="S809" i="1"/>
  <c r="R865" i="1"/>
  <c r="S865" i="1"/>
  <c r="R883" i="1"/>
  <c r="S883" i="1"/>
  <c r="R899" i="1"/>
  <c r="S899" i="1"/>
  <c r="R915" i="1"/>
  <c r="S915" i="1"/>
  <c r="R931" i="1"/>
  <c r="S931" i="1"/>
  <c r="R947" i="1"/>
  <c r="S947" i="1"/>
  <c r="R963" i="1"/>
  <c r="S963" i="1"/>
  <c r="R979" i="1"/>
  <c r="S979" i="1"/>
  <c r="R995" i="1"/>
  <c r="S995" i="1"/>
  <c r="R1011" i="1"/>
  <c r="S1011" i="1"/>
  <c r="R1027" i="1"/>
  <c r="S1027" i="1"/>
  <c r="R1043" i="1"/>
  <c r="S1043" i="1"/>
  <c r="R1059" i="1"/>
  <c r="S1059" i="1"/>
  <c r="R1075" i="1"/>
  <c r="S1075" i="1"/>
  <c r="R1091" i="1"/>
  <c r="S1091" i="1"/>
  <c r="R1107" i="1"/>
  <c r="S1107" i="1"/>
  <c r="R1123" i="1"/>
  <c r="S1123" i="1"/>
  <c r="R1139" i="1"/>
  <c r="S1139" i="1"/>
  <c r="R1155" i="1"/>
  <c r="S1155" i="1"/>
  <c r="R1171" i="1"/>
  <c r="S1171" i="1"/>
  <c r="R1187" i="1"/>
  <c r="S1187" i="1"/>
  <c r="R1203" i="1"/>
  <c r="S1203" i="1"/>
  <c r="R1219" i="1"/>
  <c r="S1219" i="1"/>
  <c r="R1235" i="1"/>
  <c r="S1235" i="1"/>
  <c r="R1251" i="1"/>
  <c r="S1251" i="1"/>
  <c r="R1267" i="1"/>
  <c r="S1267" i="1"/>
  <c r="S800" i="1"/>
  <c r="R800" i="1"/>
  <c r="R887" i="1"/>
  <c r="S887" i="1"/>
  <c r="R903" i="1"/>
  <c r="S903" i="1"/>
  <c r="R919" i="1"/>
  <c r="S919" i="1"/>
  <c r="R935" i="1"/>
  <c r="S935" i="1"/>
  <c r="R951" i="1"/>
  <c r="S951" i="1"/>
  <c r="R967" i="1"/>
  <c r="S967" i="1"/>
  <c r="R983" i="1"/>
  <c r="S983" i="1"/>
  <c r="R999" i="1"/>
  <c r="S999" i="1"/>
  <c r="R1015" i="1"/>
  <c r="S1015" i="1"/>
  <c r="R1031" i="1"/>
  <c r="S1031" i="1"/>
  <c r="R1047" i="1"/>
  <c r="S1047" i="1"/>
  <c r="R1063" i="1"/>
  <c r="S1063" i="1"/>
  <c r="R1079" i="1"/>
  <c r="S1079" i="1"/>
  <c r="R1095" i="1"/>
  <c r="S1095" i="1"/>
  <c r="R1111" i="1"/>
  <c r="S1111" i="1"/>
  <c r="R1127" i="1"/>
  <c r="S1127" i="1"/>
  <c r="R1143" i="1"/>
  <c r="S1143" i="1"/>
  <c r="R1159" i="1"/>
  <c r="S1159" i="1"/>
  <c r="R1175" i="1"/>
  <c r="S1175" i="1"/>
  <c r="R1191" i="1"/>
  <c r="S1191" i="1"/>
  <c r="R1207" i="1"/>
  <c r="S1207" i="1"/>
  <c r="R1223" i="1"/>
  <c r="S1223" i="1"/>
  <c r="R1239" i="1"/>
  <c r="S1239" i="1"/>
  <c r="R1255" i="1"/>
  <c r="S1255" i="1"/>
  <c r="R1271" i="1"/>
  <c r="S1271" i="1"/>
  <c r="R1278" i="1"/>
  <c r="S1278" i="1"/>
  <c r="R1306" i="1"/>
  <c r="S1306" i="1"/>
  <c r="S1336" i="1"/>
  <c r="R1336" i="1"/>
  <c r="R1349" i="1"/>
  <c r="S1349" i="1"/>
  <c r="R1365" i="1"/>
  <c r="S1365" i="1"/>
  <c r="R1381" i="1"/>
  <c r="S1381" i="1"/>
  <c r="R1397" i="1"/>
  <c r="S1397" i="1"/>
  <c r="R1413" i="1"/>
  <c r="S1413" i="1"/>
  <c r="R1438" i="1"/>
  <c r="S1438" i="1"/>
  <c r="R1470" i="1"/>
  <c r="S1470" i="1"/>
  <c r="R1502" i="1"/>
  <c r="S1502" i="1"/>
  <c r="R1534" i="1"/>
  <c r="S1534" i="1"/>
  <c r="R1566" i="1"/>
  <c r="S1566" i="1"/>
  <c r="R1598" i="1"/>
  <c r="S1598" i="1"/>
  <c r="R1630" i="1"/>
  <c r="S1630" i="1"/>
  <c r="R1662" i="1"/>
  <c r="S1662" i="1"/>
  <c r="R1694" i="1"/>
  <c r="S1694" i="1"/>
  <c r="R1726" i="1"/>
  <c r="S1726" i="1"/>
  <c r="R1758" i="1"/>
  <c r="S1758" i="1"/>
  <c r="R1790" i="1"/>
  <c r="S1790" i="1"/>
  <c r="R1822" i="1"/>
  <c r="S1822" i="1"/>
  <c r="R1854" i="1"/>
  <c r="S1854" i="1"/>
  <c r="R1886" i="1"/>
  <c r="S1886" i="1"/>
  <c r="R1918" i="1"/>
  <c r="S1918" i="1"/>
  <c r="R1950" i="1"/>
  <c r="S1950" i="1"/>
  <c r="R1982" i="1"/>
  <c r="S1982" i="1"/>
  <c r="R2014" i="1"/>
  <c r="S2014" i="1"/>
  <c r="S1314" i="1"/>
  <c r="R1314" i="1"/>
  <c r="R2254" i="1"/>
  <c r="S2254" i="1"/>
  <c r="R1433" i="1"/>
  <c r="S1433" i="1"/>
  <c r="R1465" i="1"/>
  <c r="S1465" i="1"/>
  <c r="R1497" i="1"/>
  <c r="S1497" i="1"/>
  <c r="R1529" i="1"/>
  <c r="S1529" i="1"/>
  <c r="R1561" i="1"/>
  <c r="S1561" i="1"/>
  <c r="R1593" i="1"/>
  <c r="S1593" i="1"/>
  <c r="R1625" i="1"/>
  <c r="S1625" i="1"/>
  <c r="R1657" i="1"/>
  <c r="S1657" i="1"/>
  <c r="R1689" i="1"/>
  <c r="S1689" i="1"/>
  <c r="R1721" i="1"/>
  <c r="S1721" i="1"/>
  <c r="R1753" i="1"/>
  <c r="S1753" i="1"/>
  <c r="R1785" i="1"/>
  <c r="S1785" i="1"/>
  <c r="R1817" i="1"/>
  <c r="S1817" i="1"/>
  <c r="R1849" i="1"/>
  <c r="S1849" i="1"/>
  <c r="R1881" i="1"/>
  <c r="S1881" i="1"/>
  <c r="R1913" i="1"/>
  <c r="S1913" i="1"/>
  <c r="R1945" i="1"/>
  <c r="S1945" i="1"/>
  <c r="R1977" i="1"/>
  <c r="S1977" i="1"/>
  <c r="R2009" i="1"/>
  <c r="S2009" i="1"/>
  <c r="R2041" i="1"/>
  <c r="S2041" i="1"/>
  <c r="R2050" i="1"/>
  <c r="S2050" i="1"/>
  <c r="R2082" i="1"/>
  <c r="S2082" i="1"/>
  <c r="R2114" i="1"/>
  <c r="S2114" i="1"/>
  <c r="R2146" i="1"/>
  <c r="S2146" i="1"/>
  <c r="R2178" i="1"/>
  <c r="S2178" i="1"/>
  <c r="R2210" i="1"/>
  <c r="S2210" i="1"/>
  <c r="R2242" i="1"/>
  <c r="S2242" i="1"/>
  <c r="R2281" i="1"/>
  <c r="S2281" i="1"/>
  <c r="R2302" i="1"/>
  <c r="S2302" i="1"/>
  <c r="S2368" i="1"/>
  <c r="R2368" i="1"/>
  <c r="S2432" i="1"/>
  <c r="R2432" i="1"/>
  <c r="S2496" i="1"/>
  <c r="R2496" i="1"/>
  <c r="S2560" i="1"/>
  <c r="R2560" i="1"/>
  <c r="S2624" i="1"/>
  <c r="R2624" i="1"/>
  <c r="S2688" i="1"/>
  <c r="R2688" i="1"/>
  <c r="R1434" i="1"/>
  <c r="S1434" i="1"/>
  <c r="R1466" i="1"/>
  <c r="S1466" i="1"/>
  <c r="R1498" i="1"/>
  <c r="S1498" i="1"/>
  <c r="R1530" i="1"/>
  <c r="S1530" i="1"/>
  <c r="R1562" i="1"/>
  <c r="S1562" i="1"/>
  <c r="R1594" i="1"/>
  <c r="S1594" i="1"/>
  <c r="R1626" i="1"/>
  <c r="S1626" i="1"/>
  <c r="R1658" i="1"/>
  <c r="S1658" i="1"/>
  <c r="R1690" i="1"/>
  <c r="S1690" i="1"/>
  <c r="R1722" i="1"/>
  <c r="S1722" i="1"/>
  <c r="R1754" i="1"/>
  <c r="S1754" i="1"/>
  <c r="R1786" i="1"/>
  <c r="S1786" i="1"/>
  <c r="R1818" i="1"/>
  <c r="S1818" i="1"/>
  <c r="R1850" i="1"/>
  <c r="S1850" i="1"/>
  <c r="R1882" i="1"/>
  <c r="S1882" i="1"/>
  <c r="R1914" i="1"/>
  <c r="S1914" i="1"/>
  <c r="R1946" i="1"/>
  <c r="S1946" i="1"/>
  <c r="R1978" i="1"/>
  <c r="S1978" i="1"/>
  <c r="R2010" i="1"/>
  <c r="S2010" i="1"/>
  <c r="R2042" i="1"/>
  <c r="S2042" i="1"/>
  <c r="S2073" i="1"/>
  <c r="R2073" i="1"/>
  <c r="S2105" i="1"/>
  <c r="R2105" i="1"/>
  <c r="S2137" i="1"/>
  <c r="R2137" i="1"/>
  <c r="S2169" i="1"/>
  <c r="R2169" i="1"/>
  <c r="S2201" i="1"/>
  <c r="R2201" i="1"/>
  <c r="S2233" i="1"/>
  <c r="R2233" i="1"/>
  <c r="S2312" i="1"/>
  <c r="R2312" i="1"/>
  <c r="S2376" i="1"/>
  <c r="R2376" i="1"/>
  <c r="S2440" i="1"/>
  <c r="R2440" i="1"/>
  <c r="S2504" i="1"/>
  <c r="R2504" i="1"/>
  <c r="S2568" i="1"/>
  <c r="R2568" i="1"/>
  <c r="S2632" i="1"/>
  <c r="R2632" i="1"/>
  <c r="R2083" i="1"/>
  <c r="S2083" i="1"/>
  <c r="S2128" i="1"/>
  <c r="R2128" i="1"/>
  <c r="R2167" i="1"/>
  <c r="S2167" i="1"/>
  <c r="R2227" i="1"/>
  <c r="S2227" i="1"/>
  <c r="R2329" i="1"/>
  <c r="S2329" i="1"/>
  <c r="R2361" i="1"/>
  <c r="S2361" i="1"/>
  <c r="R2393" i="1"/>
  <c r="S2393" i="1"/>
  <c r="R2425" i="1"/>
  <c r="S2425" i="1"/>
  <c r="R2457" i="1"/>
  <c r="S2457" i="1"/>
  <c r="R2489" i="1"/>
  <c r="S2489" i="1"/>
  <c r="R2521" i="1"/>
  <c r="S2521" i="1"/>
  <c r="R2553" i="1"/>
  <c r="S2553" i="1"/>
  <c r="R2585" i="1"/>
  <c r="S2585" i="1"/>
  <c r="R2617" i="1"/>
  <c r="S2617" i="1"/>
  <c r="R2649" i="1"/>
  <c r="S2649" i="1"/>
  <c r="R2684" i="1"/>
  <c r="S2684" i="1"/>
  <c r="S2748" i="1"/>
  <c r="R2748" i="1"/>
  <c r="S2812" i="1"/>
  <c r="R2812" i="1"/>
  <c r="R2055" i="1"/>
  <c r="S2055" i="1"/>
  <c r="S2092" i="1"/>
  <c r="R2092" i="1"/>
  <c r="R2150" i="1"/>
  <c r="S2150" i="1"/>
  <c r="R2170" i="1"/>
  <c r="S2170" i="1"/>
  <c r="S2236" i="1"/>
  <c r="R2236" i="1"/>
  <c r="R2279" i="1"/>
  <c r="S2279" i="1"/>
  <c r="S2327" i="1"/>
  <c r="R2327" i="1"/>
  <c r="R2337" i="1"/>
  <c r="S2337" i="1"/>
  <c r="S2391" i="1"/>
  <c r="R2391" i="1"/>
  <c r="R2401" i="1"/>
  <c r="S2401" i="1"/>
  <c r="S2455" i="1"/>
  <c r="R2455" i="1"/>
  <c r="R2465" i="1"/>
  <c r="S2465" i="1"/>
  <c r="S2519" i="1"/>
  <c r="R2519" i="1"/>
  <c r="R2529" i="1"/>
  <c r="S2529" i="1"/>
  <c r="S2583" i="1"/>
  <c r="R2583" i="1"/>
  <c r="R2593" i="1"/>
  <c r="S2593" i="1"/>
  <c r="S2647" i="1"/>
  <c r="R2647" i="1"/>
  <c r="R2668" i="1"/>
  <c r="S2668" i="1"/>
  <c r="R2712" i="1"/>
  <c r="S2712" i="1"/>
  <c r="R2776" i="1"/>
  <c r="S2776" i="1"/>
  <c r="R2840" i="1"/>
  <c r="S2840" i="1"/>
  <c r="S2064" i="1"/>
  <c r="R2064" i="1"/>
  <c r="R2804" i="1"/>
  <c r="S2804" i="1"/>
  <c r="R2876" i="1"/>
  <c r="S2876" i="1"/>
  <c r="R2892" i="1"/>
  <c r="S2892" i="1"/>
  <c r="S2908" i="1"/>
  <c r="R2908" i="1"/>
  <c r="R2924" i="1"/>
  <c r="S2924" i="1"/>
  <c r="S2940" i="1"/>
  <c r="R2940" i="1"/>
  <c r="R2956" i="1"/>
  <c r="S2956" i="1"/>
  <c r="R2972" i="1"/>
  <c r="S2972" i="1"/>
  <c r="R2988" i="1"/>
  <c r="S2988" i="1"/>
  <c r="R3004" i="1"/>
  <c r="S3004" i="1"/>
  <c r="R3020" i="1"/>
  <c r="S3020" i="1"/>
  <c r="R3036" i="1"/>
  <c r="S3036" i="1"/>
  <c r="R3052" i="1"/>
  <c r="S3052" i="1"/>
  <c r="R3068" i="1"/>
  <c r="S3068" i="1"/>
  <c r="R3084" i="1"/>
  <c r="S3084" i="1"/>
  <c r="R3100" i="1"/>
  <c r="S3100" i="1"/>
  <c r="R3116" i="1"/>
  <c r="S3116" i="1"/>
  <c r="R3132" i="1"/>
  <c r="S3132" i="1"/>
  <c r="R3148" i="1"/>
  <c r="S3148" i="1"/>
  <c r="R3164" i="1"/>
  <c r="S3164" i="1"/>
  <c r="R3180" i="1"/>
  <c r="S3180" i="1"/>
  <c r="R3196" i="1"/>
  <c r="S3196" i="1"/>
  <c r="R3212" i="1"/>
  <c r="S3212" i="1"/>
  <c r="R3228" i="1"/>
  <c r="S3228" i="1"/>
  <c r="S3244" i="1"/>
  <c r="R3244" i="1"/>
  <c r="R3260" i="1"/>
  <c r="S3260" i="1"/>
  <c r="R3276" i="1"/>
  <c r="S3276" i="1"/>
  <c r="R3292" i="1"/>
  <c r="S3292" i="1"/>
  <c r="R3308" i="1"/>
  <c r="S3308" i="1"/>
  <c r="R3324" i="1"/>
  <c r="S3324" i="1"/>
  <c r="R3340" i="1"/>
  <c r="S3340" i="1"/>
  <c r="S3356" i="1"/>
  <c r="R3356" i="1"/>
  <c r="S3372" i="1"/>
  <c r="R3372" i="1"/>
  <c r="R3388" i="1"/>
  <c r="S3388" i="1"/>
  <c r="R3404" i="1"/>
  <c r="S3404" i="1"/>
  <c r="R3420" i="1"/>
  <c r="S3420" i="1"/>
  <c r="R3436" i="1"/>
  <c r="S3436" i="1"/>
  <c r="R3452" i="1"/>
  <c r="S3452" i="1"/>
  <c r="R3468" i="1"/>
  <c r="S3468" i="1"/>
  <c r="R3484" i="1"/>
  <c r="S3484" i="1"/>
  <c r="S3500" i="1"/>
  <c r="R3500" i="1"/>
  <c r="R3516" i="1"/>
  <c r="S3516" i="1"/>
  <c r="S3532" i="1"/>
  <c r="R3532" i="1"/>
  <c r="R3548" i="1"/>
  <c r="S3548" i="1"/>
  <c r="S3564" i="1"/>
  <c r="R3564" i="1"/>
  <c r="S3580" i="1"/>
  <c r="R3580" i="1"/>
  <c r="R3596" i="1"/>
  <c r="S3596" i="1"/>
  <c r="R3612" i="1"/>
  <c r="S3612" i="1"/>
  <c r="R3628" i="1"/>
  <c r="S3628" i="1"/>
  <c r="R3644" i="1"/>
  <c r="S3644" i="1"/>
  <c r="R3660" i="1"/>
  <c r="S3660" i="1"/>
  <c r="R3676" i="1"/>
  <c r="S3676" i="1"/>
  <c r="R3692" i="1"/>
  <c r="S3692" i="1"/>
  <c r="R3708" i="1"/>
  <c r="S3708" i="1"/>
  <c r="R3724" i="1"/>
  <c r="S3724" i="1"/>
  <c r="R3740" i="1"/>
  <c r="S3740" i="1"/>
  <c r="R3756" i="1"/>
  <c r="S3756" i="1"/>
  <c r="R3772" i="1"/>
  <c r="S3772" i="1"/>
  <c r="R3788" i="1"/>
  <c r="S3788" i="1"/>
  <c r="S3804" i="1"/>
  <c r="R3804" i="1"/>
  <c r="R3820" i="1"/>
  <c r="S3820" i="1"/>
  <c r="R3836" i="1"/>
  <c r="S3836" i="1"/>
  <c r="R2777" i="1"/>
  <c r="S2777" i="1"/>
  <c r="S2806" i="1"/>
  <c r="R2806" i="1"/>
  <c r="R2877" i="1"/>
  <c r="S2877" i="1"/>
  <c r="R2901" i="1"/>
  <c r="S2901" i="1"/>
  <c r="R2917" i="1"/>
  <c r="S2917" i="1"/>
  <c r="R2933" i="1"/>
  <c r="S2933" i="1"/>
  <c r="R2973" i="1"/>
  <c r="S2973" i="1"/>
  <c r="R2989" i="1"/>
  <c r="S2989" i="1"/>
  <c r="R3017" i="1"/>
  <c r="S3017" i="1"/>
  <c r="R3077" i="1"/>
  <c r="S3077" i="1"/>
  <c r="R3113" i="1"/>
  <c r="S3113" i="1"/>
  <c r="R3157" i="1"/>
  <c r="S3157" i="1"/>
  <c r="R3213" i="1"/>
  <c r="S3213" i="1"/>
  <c r="R3229" i="1"/>
  <c r="S3229" i="1"/>
  <c r="R3249" i="1"/>
  <c r="S3249" i="1"/>
  <c r="R3273" i="1"/>
  <c r="S3273" i="1"/>
  <c r="R3317" i="1"/>
  <c r="S3317" i="1"/>
  <c r="R3381" i="1"/>
  <c r="S3381" i="1"/>
  <c r="R3417" i="1"/>
  <c r="S3417" i="1"/>
  <c r="R3453" i="1"/>
  <c r="S3453" i="1"/>
  <c r="R3489" i="1"/>
  <c r="S3489" i="1"/>
  <c r="R3525" i="1"/>
  <c r="S3525" i="1"/>
  <c r="R3561" i="1"/>
  <c r="S3561" i="1"/>
  <c r="R3605" i="1"/>
  <c r="S3605" i="1"/>
  <c r="R3689" i="1"/>
  <c r="S3689" i="1"/>
  <c r="R3721" i="1"/>
  <c r="S3721" i="1"/>
  <c r="R3753" i="1"/>
  <c r="S3753" i="1"/>
  <c r="R3797" i="1"/>
  <c r="S3797" i="1"/>
  <c r="R3821" i="1"/>
  <c r="S3821" i="1"/>
  <c r="R3841" i="1"/>
  <c r="S3841" i="1"/>
  <c r="R3901" i="1"/>
  <c r="S3901" i="1"/>
  <c r="R3949" i="1"/>
  <c r="S3949" i="1"/>
  <c r="R3997" i="1"/>
  <c r="S3997" i="1"/>
  <c r="R4029" i="1"/>
  <c r="S4029" i="1"/>
  <c r="R4333" i="1"/>
  <c r="S4333" i="1"/>
  <c r="R4397" i="1"/>
  <c r="S4397" i="1"/>
  <c r="R4509" i="1"/>
  <c r="S4509" i="1"/>
  <c r="R4653" i="1"/>
  <c r="S4653" i="1"/>
  <c r="R4701" i="1"/>
  <c r="S4701" i="1"/>
  <c r="S2679" i="1"/>
  <c r="R2679" i="1"/>
  <c r="R4025" i="1"/>
  <c r="S4025" i="1"/>
  <c r="R4137" i="1"/>
  <c r="S4137" i="1"/>
  <c r="R4265" i="1"/>
  <c r="S4265" i="1"/>
  <c r="R4393" i="1"/>
  <c r="S4393" i="1"/>
  <c r="R4489" i="1"/>
  <c r="S4489" i="1"/>
  <c r="R4649" i="1"/>
  <c r="S4649" i="1"/>
  <c r="R2715" i="1"/>
  <c r="S2715" i="1"/>
  <c r="R2779" i="1"/>
  <c r="S2779" i="1"/>
  <c r="R2813" i="1"/>
  <c r="S2813" i="1"/>
  <c r="R2873" i="1"/>
  <c r="S2873" i="1"/>
  <c r="R2945" i="1"/>
  <c r="S2945" i="1"/>
  <c r="R2965" i="1"/>
  <c r="S2965" i="1"/>
  <c r="R3021" i="1"/>
  <c r="S3021" i="1"/>
  <c r="R3041" i="1"/>
  <c r="S3041" i="1"/>
  <c r="R3057" i="1"/>
  <c r="S3057" i="1"/>
  <c r="R3089" i="1"/>
  <c r="S3089" i="1"/>
  <c r="R3117" i="1"/>
  <c r="S3117" i="1"/>
  <c r="R3145" i="1"/>
  <c r="S3145" i="1"/>
  <c r="R3169" i="1"/>
  <c r="S3169" i="1"/>
  <c r="R3185" i="1"/>
  <c r="S3185" i="1"/>
  <c r="R3209" i="1"/>
  <c r="S3209" i="1"/>
  <c r="R3277" i="1"/>
  <c r="S3277" i="1"/>
  <c r="R3301" i="1"/>
  <c r="S3301" i="1"/>
  <c r="R3329" i="1"/>
  <c r="S3329" i="1"/>
  <c r="R3345" i="1"/>
  <c r="S3345" i="1"/>
  <c r="R3365" i="1"/>
  <c r="S3365" i="1"/>
  <c r="R3397" i="1"/>
  <c r="S3397" i="1"/>
  <c r="R3425" i="1"/>
  <c r="S3425" i="1"/>
  <c r="R3445" i="1"/>
  <c r="S3445" i="1"/>
  <c r="R3481" i="1"/>
  <c r="S3481" i="1"/>
  <c r="R3505" i="1"/>
  <c r="S3505" i="1"/>
  <c r="R3537" i="1"/>
  <c r="S3537" i="1"/>
  <c r="R3565" i="1"/>
  <c r="S3565" i="1"/>
  <c r="R3589" i="1"/>
  <c r="S3589" i="1"/>
  <c r="R3613" i="1"/>
  <c r="S3613" i="1"/>
  <c r="R3633" i="1"/>
  <c r="S3633" i="1"/>
  <c r="R3653" i="1"/>
  <c r="S3653" i="1"/>
  <c r="R3669" i="1"/>
  <c r="S3669" i="1"/>
  <c r="R3693" i="1"/>
  <c r="S3693" i="1"/>
  <c r="R3725" i="1"/>
  <c r="S3725" i="1"/>
  <c r="R3757" i="1"/>
  <c r="S3757" i="1"/>
  <c r="R3781" i="1"/>
  <c r="S3781" i="1"/>
  <c r="R3817" i="1"/>
  <c r="S3817" i="1"/>
  <c r="R3965" i="1"/>
  <c r="S3965" i="1"/>
  <c r="R4109" i="1"/>
  <c r="S4109" i="1"/>
  <c r="R4253" i="1"/>
  <c r="S4253" i="1"/>
  <c r="R4285" i="1"/>
  <c r="S4285" i="1"/>
  <c r="R4413" i="1"/>
  <c r="S4413" i="1"/>
  <c r="R4493" i="1"/>
  <c r="S4493" i="1"/>
  <c r="R4541" i="1"/>
  <c r="S4541" i="1"/>
  <c r="S2591" i="1"/>
  <c r="R2591" i="1"/>
  <c r="R2675" i="1"/>
  <c r="S2675" i="1"/>
  <c r="R2820" i="1"/>
  <c r="S2820" i="1"/>
  <c r="R4009" i="1"/>
  <c r="S4009" i="1"/>
  <c r="S4249" i="1"/>
  <c r="R4249" i="1"/>
  <c r="S4329" i="1"/>
  <c r="R4329" i="1"/>
  <c r="R4377" i="1"/>
  <c r="S4377" i="1"/>
  <c r="R4425" i="1"/>
  <c r="S4425" i="1"/>
  <c r="R4633" i="1"/>
  <c r="S4633" i="1"/>
  <c r="X13" i="3"/>
  <c r="V383" i="3"/>
  <c r="V347" i="3"/>
  <c r="V292" i="3"/>
  <c r="V263" i="3"/>
  <c r="V197" i="3"/>
  <c r="V155" i="3"/>
  <c r="V91" i="3"/>
  <c r="V394" i="3"/>
  <c r="V379" i="3"/>
  <c r="V362" i="3"/>
  <c r="V340" i="3"/>
  <c r="V311" i="3"/>
  <c r="V283" i="3"/>
  <c r="V255" i="3"/>
  <c r="V225" i="3"/>
  <c r="V185" i="3"/>
  <c r="V143" i="3"/>
  <c r="V59" i="3"/>
  <c r="V390" i="3"/>
  <c r="V374" i="3"/>
  <c r="V335" i="3"/>
  <c r="V277" i="3"/>
  <c r="V401" i="3"/>
  <c r="V385" i="3"/>
  <c r="V373" i="3"/>
  <c r="V351" i="3"/>
  <c r="V325" i="3"/>
  <c r="V297" i="3"/>
  <c r="V268" i="3"/>
  <c r="V240" i="3"/>
  <c r="V207" i="3"/>
  <c r="V164" i="3"/>
  <c r="V101" i="3"/>
  <c r="V395" i="3"/>
  <c r="V369" i="3"/>
  <c r="V320" i="3"/>
  <c r="V235" i="3"/>
  <c r="V358" i="3"/>
  <c r="V305" i="3"/>
  <c r="V249" i="3"/>
  <c r="V219" i="3"/>
  <c r="V176" i="3"/>
  <c r="V133" i="3"/>
  <c r="V48" i="3"/>
  <c r="E18" i="3"/>
  <c r="V399" i="3"/>
  <c r="V389" i="3"/>
  <c r="V378" i="3"/>
  <c r="V367" i="3"/>
  <c r="V357" i="3"/>
  <c r="V346" i="3"/>
  <c r="V332" i="3"/>
  <c r="V319" i="3"/>
  <c r="V304" i="3"/>
  <c r="V289" i="3"/>
  <c r="V276" i="3"/>
  <c r="V261" i="3"/>
  <c r="V247" i="3"/>
  <c r="V233" i="3"/>
  <c r="V217" i="3"/>
  <c r="V196" i="3"/>
  <c r="V175" i="3"/>
  <c r="V153" i="3"/>
  <c r="V123" i="3"/>
  <c r="V80" i="3"/>
  <c r="V37" i="3"/>
  <c r="V363" i="3"/>
  <c r="V353" i="3"/>
  <c r="V341" i="3"/>
  <c r="V327" i="3"/>
  <c r="V313" i="3"/>
  <c r="V299" i="3"/>
  <c r="V284" i="3"/>
  <c r="V271" i="3"/>
  <c r="V256" i="3"/>
  <c r="V241" i="3"/>
  <c r="V228" i="3"/>
  <c r="V208" i="3"/>
  <c r="V187" i="3"/>
  <c r="V165" i="3"/>
  <c r="V144" i="3"/>
  <c r="V112" i="3"/>
  <c r="V69" i="3"/>
  <c r="V21" i="3"/>
  <c r="V132" i="3"/>
  <c r="V121" i="3"/>
  <c r="V111" i="3"/>
  <c r="V100" i="3"/>
  <c r="V89" i="3"/>
  <c r="V79" i="3"/>
  <c r="V68" i="3"/>
  <c r="V57" i="3"/>
  <c r="V47" i="3"/>
  <c r="V36" i="3"/>
  <c r="V16" i="3"/>
  <c r="V2" i="3"/>
  <c r="V398" i="3"/>
  <c r="V393" i="3"/>
  <c r="V387" i="3"/>
  <c r="V382" i="3"/>
  <c r="V377" i="3"/>
  <c r="V371" i="3"/>
  <c r="V366" i="3"/>
  <c r="V361" i="3"/>
  <c r="V355" i="3"/>
  <c r="V350" i="3"/>
  <c r="V345" i="3"/>
  <c r="V337" i="3"/>
  <c r="V331" i="3"/>
  <c r="V324" i="3"/>
  <c r="V316" i="3"/>
  <c r="V309" i="3"/>
  <c r="V303" i="3"/>
  <c r="V295" i="3"/>
  <c r="V288" i="3"/>
  <c r="V281" i="3"/>
  <c r="V273" i="3"/>
  <c r="V267" i="3"/>
  <c r="V260" i="3"/>
  <c r="V252" i="3"/>
  <c r="V245" i="3"/>
  <c r="V239" i="3"/>
  <c r="V231" i="3"/>
  <c r="V224" i="3"/>
  <c r="V213" i="3"/>
  <c r="V203" i="3"/>
  <c r="V192" i="3"/>
  <c r="V181" i="3"/>
  <c r="V171" i="3"/>
  <c r="V160" i="3"/>
  <c r="V149" i="3"/>
  <c r="V139" i="3"/>
  <c r="V128" i="3"/>
  <c r="V117" i="3"/>
  <c r="V107" i="3"/>
  <c r="V96" i="3"/>
  <c r="V85" i="3"/>
  <c r="V75" i="3"/>
  <c r="V64" i="3"/>
  <c r="V53" i="3"/>
  <c r="V43" i="3"/>
  <c r="V32" i="3"/>
  <c r="V6" i="3"/>
  <c r="V10" i="3"/>
  <c r="V14" i="3"/>
  <c r="V18" i="3"/>
  <c r="V22" i="3"/>
  <c r="V26" i="3"/>
  <c r="V30" i="3"/>
  <c r="V34" i="3"/>
  <c r="V38" i="3"/>
  <c r="V42" i="3"/>
  <c r="V46" i="3"/>
  <c r="V50" i="3"/>
  <c r="V54" i="3"/>
  <c r="V58" i="3"/>
  <c r="V62" i="3"/>
  <c r="V66" i="3"/>
  <c r="V70" i="3"/>
  <c r="V74" i="3"/>
  <c r="V78" i="3"/>
  <c r="V82" i="3"/>
  <c r="V86" i="3"/>
  <c r="V90" i="3"/>
  <c r="V94" i="3"/>
  <c r="V98" i="3"/>
  <c r="V102" i="3"/>
  <c r="V106" i="3"/>
  <c r="V110" i="3"/>
  <c r="V114" i="3"/>
  <c r="V118" i="3"/>
  <c r="V122" i="3"/>
  <c r="V126" i="3"/>
  <c r="V130" i="3"/>
  <c r="V134" i="3"/>
  <c r="V138" i="3"/>
  <c r="V142" i="3"/>
  <c r="V146" i="3"/>
  <c r="V150" i="3"/>
  <c r="V154" i="3"/>
  <c r="V158" i="3"/>
  <c r="V162" i="3"/>
  <c r="V166" i="3"/>
  <c r="V170" i="3"/>
  <c r="V174" i="3"/>
  <c r="V178" i="3"/>
  <c r="V182" i="3"/>
  <c r="V186" i="3"/>
  <c r="V190" i="3"/>
  <c r="V194" i="3"/>
  <c r="V198" i="3"/>
  <c r="V202" i="3"/>
  <c r="V206" i="3"/>
  <c r="V210" i="3"/>
  <c r="V214" i="3"/>
  <c r="V218" i="3"/>
  <c r="V222" i="3"/>
  <c r="V226" i="3"/>
  <c r="V230" i="3"/>
  <c r="V234" i="3"/>
  <c r="V238" i="3"/>
  <c r="V242" i="3"/>
  <c r="V246" i="3"/>
  <c r="V250" i="3"/>
  <c r="V254" i="3"/>
  <c r="V258" i="3"/>
  <c r="V262" i="3"/>
  <c r="V266" i="3"/>
  <c r="V270" i="3"/>
  <c r="V274" i="3"/>
  <c r="V278" i="3"/>
  <c r="V282" i="3"/>
  <c r="V286" i="3"/>
  <c r="V290" i="3"/>
  <c r="V294" i="3"/>
  <c r="V298" i="3"/>
  <c r="V302" i="3"/>
  <c r="V306" i="3"/>
  <c r="V310" i="3"/>
  <c r="V314" i="3"/>
  <c r="V318" i="3"/>
  <c r="V322" i="3"/>
  <c r="V326" i="3"/>
  <c r="V330" i="3"/>
  <c r="V334" i="3"/>
  <c r="V338" i="3"/>
  <c r="V342" i="3"/>
  <c r="V3" i="3"/>
  <c r="V8" i="3"/>
  <c r="V13" i="3"/>
  <c r="V19" i="3"/>
  <c r="V24" i="3"/>
  <c r="V29" i="3"/>
  <c r="V35" i="3"/>
  <c r="V40" i="3"/>
  <c r="V45" i="3"/>
  <c r="V51" i="3"/>
  <c r="V56" i="3"/>
  <c r="V61" i="3"/>
  <c r="V67" i="3"/>
  <c r="V72" i="3"/>
  <c r="V77" i="3"/>
  <c r="V83" i="3"/>
  <c r="V88" i="3"/>
  <c r="V93" i="3"/>
  <c r="V99" i="3"/>
  <c r="V104" i="3"/>
  <c r="V109" i="3"/>
  <c r="V115" i="3"/>
  <c r="V120" i="3"/>
  <c r="V125" i="3"/>
  <c r="V131" i="3"/>
  <c r="V136" i="3"/>
  <c r="V141" i="3"/>
  <c r="V147" i="3"/>
  <c r="V152" i="3"/>
  <c r="V157" i="3"/>
  <c r="V163" i="3"/>
  <c r="V168" i="3"/>
  <c r="V173" i="3"/>
  <c r="V179" i="3"/>
  <c r="V184" i="3"/>
  <c r="V189" i="3"/>
  <c r="V195" i="3"/>
  <c r="V200" i="3"/>
  <c r="V205" i="3"/>
  <c r="V211" i="3"/>
  <c r="V216" i="3"/>
  <c r="V221" i="3"/>
  <c r="V227" i="3"/>
  <c r="V232" i="3"/>
  <c r="V237" i="3"/>
  <c r="V243" i="3"/>
  <c r="V248" i="3"/>
  <c r="V253" i="3"/>
  <c r="V259" i="3"/>
  <c r="V264" i="3"/>
  <c r="V269" i="3"/>
  <c r="V275" i="3"/>
  <c r="V280" i="3"/>
  <c r="V285" i="3"/>
  <c r="V291" i="3"/>
  <c r="V296" i="3"/>
  <c r="V301" i="3"/>
  <c r="V307" i="3"/>
  <c r="V312" i="3"/>
  <c r="V317" i="3"/>
  <c r="V323" i="3"/>
  <c r="V328" i="3"/>
  <c r="V333" i="3"/>
  <c r="V339" i="3"/>
  <c r="V344" i="3"/>
  <c r="V348" i="3"/>
  <c r="V352" i="3"/>
  <c r="V356" i="3"/>
  <c r="V360" i="3"/>
  <c r="V364" i="3"/>
  <c r="V368" i="3"/>
  <c r="V372" i="3"/>
  <c r="V376" i="3"/>
  <c r="V380" i="3"/>
  <c r="V384" i="3"/>
  <c r="V388" i="3"/>
  <c r="V392" i="3"/>
  <c r="V396" i="3"/>
  <c r="V400" i="3"/>
  <c r="V4" i="3"/>
  <c r="V9" i="3"/>
  <c r="V15" i="3"/>
  <c r="V20" i="3"/>
  <c r="V25" i="3"/>
  <c r="V31" i="3"/>
  <c r="V7" i="3"/>
  <c r="V12" i="3"/>
  <c r="V17" i="3"/>
  <c r="V23" i="3"/>
  <c r="V28" i="3"/>
  <c r="V33" i="3"/>
  <c r="V39" i="3"/>
  <c r="V44" i="3"/>
  <c r="V49" i="3"/>
  <c r="V55" i="3"/>
  <c r="V60" i="3"/>
  <c r="V65" i="3"/>
  <c r="V71" i="3"/>
  <c r="V76" i="3"/>
  <c r="V81" i="3"/>
  <c r="V87" i="3"/>
  <c r="V92" i="3"/>
  <c r="V97" i="3"/>
  <c r="V103" i="3"/>
  <c r="V108" i="3"/>
  <c r="V113" i="3"/>
  <c r="V119" i="3"/>
  <c r="V124" i="3"/>
  <c r="V129" i="3"/>
  <c r="V135" i="3"/>
  <c r="V140" i="3"/>
  <c r="V145" i="3"/>
  <c r="V151" i="3"/>
  <c r="V156" i="3"/>
  <c r="V161" i="3"/>
  <c r="V167" i="3"/>
  <c r="V172" i="3"/>
  <c r="V177" i="3"/>
  <c r="V183" i="3"/>
  <c r="V188" i="3"/>
  <c r="V193" i="3"/>
  <c r="V199" i="3"/>
  <c r="V204" i="3"/>
  <c r="V209" i="3"/>
  <c r="V215" i="3"/>
  <c r="V220" i="3"/>
  <c r="V402" i="3"/>
  <c r="V397" i="3"/>
  <c r="V391" i="3"/>
  <c r="V386" i="3"/>
  <c r="V381" i="3"/>
  <c r="V375" i="3"/>
  <c r="V370" i="3"/>
  <c r="V365" i="3"/>
  <c r="V359" i="3"/>
  <c r="V354" i="3"/>
  <c r="V349" i="3"/>
  <c r="V343" i="3"/>
  <c r="V336" i="3"/>
  <c r="V329" i="3"/>
  <c r="V321" i="3"/>
  <c r="V315" i="3"/>
  <c r="V308" i="3"/>
  <c r="V300" i="3"/>
  <c r="V293" i="3"/>
  <c r="V287" i="3"/>
  <c r="V279" i="3"/>
  <c r="V272" i="3"/>
  <c r="V265" i="3"/>
  <c r="V257" i="3"/>
  <c r="V251" i="3"/>
  <c r="V244" i="3"/>
  <c r="V236" i="3"/>
  <c r="V229" i="3"/>
  <c r="V223" i="3"/>
  <c r="V212" i="3"/>
  <c r="V201" i="3"/>
  <c r="V191" i="3"/>
  <c r="V180" i="3"/>
  <c r="V169" i="3"/>
  <c r="V159" i="3"/>
  <c r="V148" i="3"/>
  <c r="V137" i="3"/>
  <c r="V127" i="3"/>
  <c r="V116" i="3"/>
  <c r="V105" i="3"/>
  <c r="V95" i="3"/>
  <c r="V84" i="3"/>
  <c r="V73" i="3"/>
  <c r="V63" i="3"/>
  <c r="V52" i="3"/>
  <c r="V41" i="3"/>
  <c r="V27" i="3"/>
  <c r="V5" i="3"/>
  <c r="X382" i="3"/>
  <c r="X358" i="3"/>
  <c r="X332" i="3"/>
  <c r="X278" i="3"/>
  <c r="X246" i="3"/>
  <c r="X204" i="3"/>
  <c r="X172" i="3"/>
  <c r="X140" i="3"/>
  <c r="X97" i="3"/>
  <c r="X54" i="3"/>
  <c r="X33" i="3"/>
  <c r="X2" i="3"/>
  <c r="X395" i="3"/>
  <c r="X387" i="3"/>
  <c r="X379" i="3"/>
  <c r="X371" i="3"/>
  <c r="X363" i="3"/>
  <c r="X355" i="3"/>
  <c r="X347" i="3"/>
  <c r="X338" i="3"/>
  <c r="X328" i="3"/>
  <c r="X317" i="3"/>
  <c r="X306" i="3"/>
  <c r="X296" i="3"/>
  <c r="X285" i="3"/>
  <c r="X274" i="3"/>
  <c r="X264" i="3"/>
  <c r="X253" i="3"/>
  <c r="X242" i="3"/>
  <c r="X232" i="3"/>
  <c r="X221" i="3"/>
  <c r="X210" i="3"/>
  <c r="X200" i="3"/>
  <c r="X189" i="3"/>
  <c r="X178" i="3"/>
  <c r="X168" i="3"/>
  <c r="X157" i="3"/>
  <c r="X146" i="3"/>
  <c r="X136" i="3"/>
  <c r="X125" i="3"/>
  <c r="X114" i="3"/>
  <c r="X104" i="3"/>
  <c r="X93" i="3"/>
  <c r="X82" i="3"/>
  <c r="X72" i="3"/>
  <c r="X61" i="3"/>
  <c r="X50" i="3"/>
  <c r="X40" i="3"/>
  <c r="X29" i="3"/>
  <c r="X18" i="3"/>
  <c r="X8" i="3"/>
  <c r="X390" i="3"/>
  <c r="X366" i="3"/>
  <c r="X342" i="3"/>
  <c r="X321" i="3"/>
  <c r="X300" i="3"/>
  <c r="X268" i="3"/>
  <c r="X236" i="3"/>
  <c r="X214" i="3"/>
  <c r="X182" i="3"/>
  <c r="X150" i="3"/>
  <c r="X129" i="3"/>
  <c r="X108" i="3"/>
  <c r="X76" i="3"/>
  <c r="X44" i="3"/>
  <c r="X12" i="3"/>
  <c r="X402" i="3"/>
  <c r="X394" i="3"/>
  <c r="X386" i="3"/>
  <c r="X378" i="3"/>
  <c r="X370" i="3"/>
  <c r="X362" i="3"/>
  <c r="X354" i="3"/>
  <c r="X346" i="3"/>
  <c r="X337" i="3"/>
  <c r="X326" i="3"/>
  <c r="X316" i="3"/>
  <c r="X305" i="3"/>
  <c r="X294" i="3"/>
  <c r="X284" i="3"/>
  <c r="X273" i="3"/>
  <c r="X262" i="3"/>
  <c r="X252" i="3"/>
  <c r="X241" i="3"/>
  <c r="X230" i="3"/>
  <c r="X220" i="3"/>
  <c r="X209" i="3"/>
  <c r="X198" i="3"/>
  <c r="X188" i="3"/>
  <c r="X177" i="3"/>
  <c r="X166" i="3"/>
  <c r="X156" i="3"/>
  <c r="X145" i="3"/>
  <c r="X134" i="3"/>
  <c r="X124" i="3"/>
  <c r="X113" i="3"/>
  <c r="X102" i="3"/>
  <c r="X92" i="3"/>
  <c r="X81" i="3"/>
  <c r="X70" i="3"/>
  <c r="X60" i="3"/>
  <c r="X49" i="3"/>
  <c r="X38" i="3"/>
  <c r="X28" i="3"/>
  <c r="X17" i="3"/>
  <c r="X6" i="3"/>
  <c r="X398" i="3"/>
  <c r="X374" i="3"/>
  <c r="X350" i="3"/>
  <c r="X310" i="3"/>
  <c r="X289" i="3"/>
  <c r="X257" i="3"/>
  <c r="X225" i="3"/>
  <c r="X193" i="3"/>
  <c r="X161" i="3"/>
  <c r="X118" i="3"/>
  <c r="X86" i="3"/>
  <c r="X65" i="3"/>
  <c r="X22" i="3"/>
  <c r="X399" i="3"/>
  <c r="X391" i="3"/>
  <c r="X383" i="3"/>
  <c r="X375" i="3"/>
  <c r="X367" i="3"/>
  <c r="X359" i="3"/>
  <c r="X351" i="3"/>
  <c r="X343" i="3"/>
  <c r="X333" i="3"/>
  <c r="X322" i="3"/>
  <c r="X312" i="3"/>
  <c r="X301" i="3"/>
  <c r="X290" i="3"/>
  <c r="X280" i="3"/>
  <c r="X269" i="3"/>
  <c r="X258" i="3"/>
  <c r="X248" i="3"/>
  <c r="X237" i="3"/>
  <c r="X226" i="3"/>
  <c r="X216" i="3"/>
  <c r="X205" i="3"/>
  <c r="X194" i="3"/>
  <c r="X184" i="3"/>
  <c r="X173" i="3"/>
  <c r="X162" i="3"/>
  <c r="X152" i="3"/>
  <c r="X141" i="3"/>
  <c r="X130" i="3"/>
  <c r="X120" i="3"/>
  <c r="X109" i="3"/>
  <c r="X98" i="3"/>
  <c r="X88" i="3"/>
  <c r="X77" i="3"/>
  <c r="X66" i="3"/>
  <c r="X56" i="3"/>
  <c r="X45" i="3"/>
  <c r="X34" i="3"/>
  <c r="X24" i="3"/>
  <c r="X3" i="3"/>
  <c r="X7" i="3"/>
  <c r="X11" i="3"/>
  <c r="X15" i="3"/>
  <c r="X19" i="3"/>
  <c r="X23" i="3"/>
  <c r="X27" i="3"/>
  <c r="X31" i="3"/>
  <c r="X35" i="3"/>
  <c r="X39" i="3"/>
  <c r="X43" i="3"/>
  <c r="X47" i="3"/>
  <c r="X51" i="3"/>
  <c r="X55" i="3"/>
  <c r="X59" i="3"/>
  <c r="X63" i="3"/>
  <c r="X67" i="3"/>
  <c r="X71" i="3"/>
  <c r="X75" i="3"/>
  <c r="X79" i="3"/>
  <c r="X83" i="3"/>
  <c r="X87" i="3"/>
  <c r="X91" i="3"/>
  <c r="X95" i="3"/>
  <c r="X99" i="3"/>
  <c r="X103" i="3"/>
  <c r="X107" i="3"/>
  <c r="X111" i="3"/>
  <c r="X115" i="3"/>
  <c r="X119" i="3"/>
  <c r="X123" i="3"/>
  <c r="X127" i="3"/>
  <c r="X131" i="3"/>
  <c r="X135" i="3"/>
  <c r="X139" i="3"/>
  <c r="X143" i="3"/>
  <c r="X147" i="3"/>
  <c r="X151" i="3"/>
  <c r="X155" i="3"/>
  <c r="X159" i="3"/>
  <c r="X163" i="3"/>
  <c r="X167" i="3"/>
  <c r="X171" i="3"/>
  <c r="X175" i="3"/>
  <c r="X179" i="3"/>
  <c r="X183" i="3"/>
  <c r="X187" i="3"/>
  <c r="X191" i="3"/>
  <c r="X195" i="3"/>
  <c r="X199" i="3"/>
  <c r="X203" i="3"/>
  <c r="X207" i="3"/>
  <c r="X211" i="3"/>
  <c r="X215" i="3"/>
  <c r="X219" i="3"/>
  <c r="X223" i="3"/>
  <c r="X227" i="3"/>
  <c r="X231" i="3"/>
  <c r="X235" i="3"/>
  <c r="X239" i="3"/>
  <c r="X243" i="3"/>
  <c r="X247" i="3"/>
  <c r="X251" i="3"/>
  <c r="X255" i="3"/>
  <c r="X259" i="3"/>
  <c r="X263" i="3"/>
  <c r="X267" i="3"/>
  <c r="X271" i="3"/>
  <c r="X275" i="3"/>
  <c r="X279" i="3"/>
  <c r="X283" i="3"/>
  <c r="X287" i="3"/>
  <c r="X291" i="3"/>
  <c r="X295" i="3"/>
  <c r="X299" i="3"/>
  <c r="X303" i="3"/>
  <c r="X307" i="3"/>
  <c r="X311" i="3"/>
  <c r="X315" i="3"/>
  <c r="X319" i="3"/>
  <c r="X323" i="3"/>
  <c r="X327" i="3"/>
  <c r="X331" i="3"/>
  <c r="X335" i="3"/>
  <c r="X339" i="3"/>
  <c r="X401" i="3"/>
  <c r="X397" i="3"/>
  <c r="X393" i="3"/>
  <c r="X389" i="3"/>
  <c r="X385" i="3"/>
  <c r="X381" i="3"/>
  <c r="X377" i="3"/>
  <c r="X373" i="3"/>
  <c r="X369" i="3"/>
  <c r="X365" i="3"/>
  <c r="X361" i="3"/>
  <c r="X357" i="3"/>
  <c r="X353" i="3"/>
  <c r="X349" i="3"/>
  <c r="X345" i="3"/>
  <c r="X341" i="3"/>
  <c r="X336" i="3"/>
  <c r="X330" i="3"/>
  <c r="X325" i="3"/>
  <c r="X320" i="3"/>
  <c r="X314" i="3"/>
  <c r="X309" i="3"/>
  <c r="X304" i="3"/>
  <c r="X298" i="3"/>
  <c r="X293" i="3"/>
  <c r="X288" i="3"/>
  <c r="X282" i="3"/>
  <c r="X277" i="3"/>
  <c r="X272" i="3"/>
  <c r="X266" i="3"/>
  <c r="X261" i="3"/>
  <c r="X256" i="3"/>
  <c r="X250" i="3"/>
  <c r="X245" i="3"/>
  <c r="X240" i="3"/>
  <c r="X234" i="3"/>
  <c r="X229" i="3"/>
  <c r="X224" i="3"/>
  <c r="X218" i="3"/>
  <c r="X213" i="3"/>
  <c r="X208" i="3"/>
  <c r="X202" i="3"/>
  <c r="X197" i="3"/>
  <c r="X192" i="3"/>
  <c r="X186" i="3"/>
  <c r="X181" i="3"/>
  <c r="X176" i="3"/>
  <c r="X170" i="3"/>
  <c r="X165" i="3"/>
  <c r="X160" i="3"/>
  <c r="X154" i="3"/>
  <c r="X149" i="3"/>
  <c r="X144" i="3"/>
  <c r="X138" i="3"/>
  <c r="X133" i="3"/>
  <c r="X128" i="3"/>
  <c r="X122" i="3"/>
  <c r="X117" i="3"/>
  <c r="X112" i="3"/>
  <c r="X106" i="3"/>
  <c r="X101" i="3"/>
  <c r="X96" i="3"/>
  <c r="X90" i="3"/>
  <c r="X85" i="3"/>
  <c r="X80" i="3"/>
  <c r="X74" i="3"/>
  <c r="X69" i="3"/>
  <c r="X64" i="3"/>
  <c r="X58" i="3"/>
  <c r="X53" i="3"/>
  <c r="X48" i="3"/>
  <c r="X42" i="3"/>
  <c r="X37" i="3"/>
  <c r="X32" i="3"/>
  <c r="X26" i="3"/>
  <c r="X21" i="3"/>
  <c r="X16" i="3"/>
  <c r="X10" i="3"/>
  <c r="X5" i="3"/>
  <c r="X400" i="3"/>
  <c r="X396" i="3"/>
  <c r="X392" i="3"/>
  <c r="X388" i="3"/>
  <c r="X384" i="3"/>
  <c r="X380" i="3"/>
  <c r="X376" i="3"/>
  <c r="X372" i="3"/>
  <c r="X368" i="3"/>
  <c r="X364" i="3"/>
  <c r="X360" i="3"/>
  <c r="X356" i="3"/>
  <c r="X352" i="3"/>
  <c r="X348" i="3"/>
  <c r="X344" i="3"/>
  <c r="X340" i="3"/>
  <c r="X334" i="3"/>
  <c r="X329" i="3"/>
  <c r="X324" i="3"/>
  <c r="X318" i="3"/>
  <c r="X313" i="3"/>
  <c r="X308" i="3"/>
  <c r="X302" i="3"/>
  <c r="X297" i="3"/>
  <c r="X292" i="3"/>
  <c r="X286" i="3"/>
  <c r="X281" i="3"/>
  <c r="X276" i="3"/>
  <c r="X270" i="3"/>
  <c r="X265" i="3"/>
  <c r="X260" i="3"/>
  <c r="X254" i="3"/>
  <c r="X249" i="3"/>
  <c r="X244" i="3"/>
  <c r="X238" i="3"/>
  <c r="X233" i="3"/>
  <c r="X228" i="3"/>
  <c r="X222" i="3"/>
  <c r="X217" i="3"/>
  <c r="X212" i="3"/>
  <c r="X206" i="3"/>
  <c r="X201" i="3"/>
  <c r="X196" i="3"/>
  <c r="X190" i="3"/>
  <c r="X185" i="3"/>
  <c r="X180" i="3"/>
  <c r="X174" i="3"/>
  <c r="X169" i="3"/>
  <c r="X164" i="3"/>
  <c r="X158" i="3"/>
  <c r="X153" i="3"/>
  <c r="X148" i="3"/>
  <c r="X142" i="3"/>
  <c r="X137" i="3"/>
  <c r="X132" i="3"/>
  <c r="X126" i="3"/>
  <c r="X121" i="3"/>
  <c r="X116" i="3"/>
  <c r="X110" i="3"/>
  <c r="X105" i="3"/>
  <c r="X100" i="3"/>
  <c r="X94" i="3"/>
  <c r="X89" i="3"/>
  <c r="X84" i="3"/>
  <c r="X78" i="3"/>
  <c r="X73" i="3"/>
  <c r="X68" i="3"/>
  <c r="X62" i="3"/>
  <c r="X57" i="3"/>
  <c r="X52" i="3"/>
  <c r="X46" i="3"/>
  <c r="X41" i="3"/>
  <c r="X36" i="3"/>
  <c r="X30" i="3"/>
  <c r="X25" i="3"/>
  <c r="X20" i="3"/>
  <c r="X14" i="3"/>
  <c r="X9" i="3"/>
  <c r="X4" i="3"/>
  <c r="U30" i="3"/>
  <c r="U52" i="3"/>
  <c r="U73" i="3"/>
  <c r="U94" i="3"/>
  <c r="U116" i="3"/>
  <c r="U137" i="3"/>
  <c r="U158" i="3"/>
  <c r="U180" i="3"/>
  <c r="U201" i="3"/>
  <c r="U222" i="3"/>
  <c r="U244" i="3"/>
  <c r="U261" i="3"/>
  <c r="U277" i="3"/>
  <c r="U293" i="3"/>
  <c r="U309" i="3"/>
  <c r="U325" i="3"/>
  <c r="U341" i="3"/>
  <c r="U357" i="3"/>
  <c r="U373" i="3"/>
  <c r="U389" i="3"/>
  <c r="U8" i="3"/>
  <c r="U37" i="3"/>
  <c r="U58" i="3"/>
  <c r="U80" i="3"/>
  <c r="U101" i="3"/>
  <c r="U122" i="3"/>
  <c r="U144" i="3"/>
  <c r="U165" i="3"/>
  <c r="U186" i="3"/>
  <c r="U208" i="3"/>
  <c r="U229" i="3"/>
  <c r="U250" i="3"/>
  <c r="U266" i="3"/>
  <c r="U282" i="3"/>
  <c r="U298" i="3"/>
  <c r="U314" i="3"/>
  <c r="U330" i="3"/>
  <c r="U346" i="3"/>
  <c r="U362" i="3"/>
  <c r="U378" i="3"/>
  <c r="U394" i="3"/>
  <c r="U17" i="3"/>
  <c r="U41" i="3"/>
  <c r="U62" i="3"/>
  <c r="U84" i="3"/>
  <c r="U105" i="3"/>
  <c r="U126" i="3"/>
  <c r="U148" i="3"/>
  <c r="U169" i="3"/>
  <c r="U190" i="3"/>
  <c r="U212" i="3"/>
  <c r="U233" i="3"/>
  <c r="U253" i="3"/>
  <c r="U269" i="3"/>
  <c r="U285" i="3"/>
  <c r="U301" i="3"/>
  <c r="U317" i="3"/>
  <c r="U333" i="3"/>
  <c r="U349" i="3"/>
  <c r="U365" i="3"/>
  <c r="U381" i="3"/>
  <c r="U397" i="3"/>
  <c r="U26" i="3"/>
  <c r="U48" i="3"/>
  <c r="U69" i="3"/>
  <c r="U90" i="3"/>
  <c r="U112" i="3"/>
  <c r="U133" i="3"/>
  <c r="U154" i="3"/>
  <c r="U176" i="3"/>
  <c r="U386" i="3"/>
  <c r="U322" i="3"/>
  <c r="U258" i="3"/>
  <c r="U370" i="3"/>
  <c r="U306" i="3"/>
  <c r="U240" i="3"/>
  <c r="U354" i="3"/>
  <c r="U290" i="3"/>
  <c r="U218" i="3"/>
  <c r="U402" i="3"/>
  <c r="U338" i="3"/>
  <c r="U274" i="3"/>
  <c r="U197" i="3"/>
  <c r="C17" i="3"/>
  <c r="U401" i="3"/>
  <c r="U393" i="3"/>
  <c r="U385" i="3"/>
  <c r="U377" i="3"/>
  <c r="U369" i="3"/>
  <c r="U361" i="3"/>
  <c r="U353" i="3"/>
  <c r="U345" i="3"/>
  <c r="U337" i="3"/>
  <c r="U329" i="3"/>
  <c r="U321" i="3"/>
  <c r="U313" i="3"/>
  <c r="U305" i="3"/>
  <c r="U297" i="3"/>
  <c r="U289" i="3"/>
  <c r="U281" i="3"/>
  <c r="U273" i="3"/>
  <c r="U265" i="3"/>
  <c r="U257" i="3"/>
  <c r="U249" i="3"/>
  <c r="U238" i="3"/>
  <c r="U228" i="3"/>
  <c r="U217" i="3"/>
  <c r="U206" i="3"/>
  <c r="U196" i="3"/>
  <c r="U185" i="3"/>
  <c r="U174" i="3"/>
  <c r="U164" i="3"/>
  <c r="U153" i="3"/>
  <c r="U142" i="3"/>
  <c r="U132" i="3"/>
  <c r="U121" i="3"/>
  <c r="U110" i="3"/>
  <c r="U100" i="3"/>
  <c r="U89" i="3"/>
  <c r="U78" i="3"/>
  <c r="U68" i="3"/>
  <c r="U57" i="3"/>
  <c r="U46" i="3"/>
  <c r="U36" i="3"/>
  <c r="U25" i="3"/>
  <c r="U6" i="3"/>
  <c r="U3" i="3"/>
  <c r="U7" i="3"/>
  <c r="U11" i="3"/>
  <c r="U15" i="3"/>
  <c r="U19" i="3"/>
  <c r="U23" i="3"/>
  <c r="U27" i="3"/>
  <c r="U31" i="3"/>
  <c r="U35" i="3"/>
  <c r="U39" i="3"/>
  <c r="U43" i="3"/>
  <c r="U47" i="3"/>
  <c r="U51" i="3"/>
  <c r="U55" i="3"/>
  <c r="U59" i="3"/>
  <c r="U63" i="3"/>
  <c r="U67" i="3"/>
  <c r="U71" i="3"/>
  <c r="U75" i="3"/>
  <c r="U79" i="3"/>
  <c r="U83" i="3"/>
  <c r="U87" i="3"/>
  <c r="U91" i="3"/>
  <c r="U95" i="3"/>
  <c r="U99" i="3"/>
  <c r="U103" i="3"/>
  <c r="U107" i="3"/>
  <c r="U111" i="3"/>
  <c r="U115" i="3"/>
  <c r="U119" i="3"/>
  <c r="U123" i="3"/>
  <c r="U127" i="3"/>
  <c r="U131" i="3"/>
  <c r="U135" i="3"/>
  <c r="U139" i="3"/>
  <c r="U143" i="3"/>
  <c r="U147" i="3"/>
  <c r="U151" i="3"/>
  <c r="U155" i="3"/>
  <c r="U159" i="3"/>
  <c r="U163" i="3"/>
  <c r="U167" i="3"/>
  <c r="U171" i="3"/>
  <c r="U175" i="3"/>
  <c r="U179" i="3"/>
  <c r="U183" i="3"/>
  <c r="U187" i="3"/>
  <c r="U191" i="3"/>
  <c r="U195" i="3"/>
  <c r="U199" i="3"/>
  <c r="U203" i="3"/>
  <c r="U207" i="3"/>
  <c r="U211" i="3"/>
  <c r="U215" i="3"/>
  <c r="U219" i="3"/>
  <c r="U223" i="3"/>
  <c r="U227" i="3"/>
  <c r="U231" i="3"/>
  <c r="U235" i="3"/>
  <c r="U239" i="3"/>
  <c r="U243" i="3"/>
  <c r="U247" i="3"/>
  <c r="U4" i="3"/>
  <c r="U9" i="3"/>
  <c r="U14" i="3"/>
  <c r="U20" i="3"/>
  <c r="U5" i="3"/>
  <c r="U10" i="3"/>
  <c r="U16" i="3"/>
  <c r="U21" i="3"/>
  <c r="U12" i="3"/>
  <c r="U22" i="3"/>
  <c r="U28" i="3"/>
  <c r="U33" i="3"/>
  <c r="U38" i="3"/>
  <c r="U44" i="3"/>
  <c r="U49" i="3"/>
  <c r="U54" i="3"/>
  <c r="U60" i="3"/>
  <c r="U65" i="3"/>
  <c r="U70" i="3"/>
  <c r="U76" i="3"/>
  <c r="U81" i="3"/>
  <c r="U86" i="3"/>
  <c r="U92" i="3"/>
  <c r="U97" i="3"/>
  <c r="U102" i="3"/>
  <c r="U108" i="3"/>
  <c r="U113" i="3"/>
  <c r="U118" i="3"/>
  <c r="U124" i="3"/>
  <c r="U129" i="3"/>
  <c r="U134" i="3"/>
  <c r="U140" i="3"/>
  <c r="U145" i="3"/>
  <c r="U150" i="3"/>
  <c r="U156" i="3"/>
  <c r="U161" i="3"/>
  <c r="U166" i="3"/>
  <c r="U172" i="3"/>
  <c r="U177" i="3"/>
  <c r="U182" i="3"/>
  <c r="U188" i="3"/>
  <c r="U193" i="3"/>
  <c r="U198" i="3"/>
  <c r="U204" i="3"/>
  <c r="U209" i="3"/>
  <c r="U214" i="3"/>
  <c r="U220" i="3"/>
  <c r="U225" i="3"/>
  <c r="U230" i="3"/>
  <c r="U236" i="3"/>
  <c r="U241" i="3"/>
  <c r="U246" i="3"/>
  <c r="U251" i="3"/>
  <c r="U255" i="3"/>
  <c r="U259" i="3"/>
  <c r="U263" i="3"/>
  <c r="U267" i="3"/>
  <c r="U271" i="3"/>
  <c r="U275" i="3"/>
  <c r="U279" i="3"/>
  <c r="U283" i="3"/>
  <c r="U287" i="3"/>
  <c r="U291" i="3"/>
  <c r="U295" i="3"/>
  <c r="U299" i="3"/>
  <c r="U303" i="3"/>
  <c r="U307" i="3"/>
  <c r="U311" i="3"/>
  <c r="U315" i="3"/>
  <c r="U319" i="3"/>
  <c r="U323" i="3"/>
  <c r="U327" i="3"/>
  <c r="U331" i="3"/>
  <c r="U335" i="3"/>
  <c r="U339" i="3"/>
  <c r="U343" i="3"/>
  <c r="U347" i="3"/>
  <c r="U351" i="3"/>
  <c r="U355" i="3"/>
  <c r="U359" i="3"/>
  <c r="U363" i="3"/>
  <c r="U367" i="3"/>
  <c r="U371" i="3"/>
  <c r="U375" i="3"/>
  <c r="U379" i="3"/>
  <c r="U383" i="3"/>
  <c r="U387" i="3"/>
  <c r="U391" i="3"/>
  <c r="U395" i="3"/>
  <c r="U399" i="3"/>
  <c r="U2" i="3"/>
  <c r="U13" i="3"/>
  <c r="U24" i="3"/>
  <c r="U29" i="3"/>
  <c r="U34" i="3"/>
  <c r="U40" i="3"/>
  <c r="U45" i="3"/>
  <c r="U50" i="3"/>
  <c r="U56" i="3"/>
  <c r="U61" i="3"/>
  <c r="U66" i="3"/>
  <c r="U72" i="3"/>
  <c r="U77" i="3"/>
  <c r="U82" i="3"/>
  <c r="U88" i="3"/>
  <c r="U93" i="3"/>
  <c r="U98" i="3"/>
  <c r="U104" i="3"/>
  <c r="U109" i="3"/>
  <c r="U114" i="3"/>
  <c r="U120" i="3"/>
  <c r="U125" i="3"/>
  <c r="U130" i="3"/>
  <c r="U136" i="3"/>
  <c r="U141" i="3"/>
  <c r="U146" i="3"/>
  <c r="U152" i="3"/>
  <c r="U157" i="3"/>
  <c r="U162" i="3"/>
  <c r="U168" i="3"/>
  <c r="U173" i="3"/>
  <c r="U178" i="3"/>
  <c r="U184" i="3"/>
  <c r="U189" i="3"/>
  <c r="U194" i="3"/>
  <c r="U200" i="3"/>
  <c r="U205" i="3"/>
  <c r="U210" i="3"/>
  <c r="U216" i="3"/>
  <c r="U221" i="3"/>
  <c r="U226" i="3"/>
  <c r="U232" i="3"/>
  <c r="U237" i="3"/>
  <c r="U242" i="3"/>
  <c r="U248" i="3"/>
  <c r="U252" i="3"/>
  <c r="U256" i="3"/>
  <c r="U260" i="3"/>
  <c r="U264" i="3"/>
  <c r="U268" i="3"/>
  <c r="U272" i="3"/>
  <c r="U276" i="3"/>
  <c r="U280" i="3"/>
  <c r="U284" i="3"/>
  <c r="U288" i="3"/>
  <c r="U292" i="3"/>
  <c r="U296" i="3"/>
  <c r="U300" i="3"/>
  <c r="U304" i="3"/>
  <c r="U308" i="3"/>
  <c r="U312" i="3"/>
  <c r="U316" i="3"/>
  <c r="U320" i="3"/>
  <c r="U324" i="3"/>
  <c r="U328" i="3"/>
  <c r="U332" i="3"/>
  <c r="U336" i="3"/>
  <c r="U340" i="3"/>
  <c r="U344" i="3"/>
  <c r="U348" i="3"/>
  <c r="U352" i="3"/>
  <c r="U356" i="3"/>
  <c r="U360" i="3"/>
  <c r="U364" i="3"/>
  <c r="U368" i="3"/>
  <c r="U372" i="3"/>
  <c r="U376" i="3"/>
  <c r="U380" i="3"/>
  <c r="U384" i="3"/>
  <c r="U388" i="3"/>
  <c r="U392" i="3"/>
  <c r="U396" i="3"/>
  <c r="U400" i="3"/>
  <c r="U398" i="3"/>
  <c r="U390" i="3"/>
  <c r="U382" i="3"/>
  <c r="U374" i="3"/>
  <c r="U366" i="3"/>
  <c r="U358" i="3"/>
  <c r="U350" i="3"/>
  <c r="U342" i="3"/>
  <c r="U334" i="3"/>
  <c r="U326" i="3"/>
  <c r="U318" i="3"/>
  <c r="U310" i="3"/>
  <c r="U302" i="3"/>
  <c r="U294" i="3"/>
  <c r="U286" i="3"/>
  <c r="U278" i="3"/>
  <c r="U270" i="3"/>
  <c r="U262" i="3"/>
  <c r="U254" i="3"/>
  <c r="U245" i="3"/>
  <c r="U234" i="3"/>
  <c r="U224" i="3"/>
  <c r="U213" i="3"/>
  <c r="U202" i="3"/>
  <c r="U192" i="3"/>
  <c r="U181" i="3"/>
  <c r="U170" i="3"/>
  <c r="U160" i="3"/>
  <c r="U149" i="3"/>
  <c r="U138" i="3"/>
  <c r="U128" i="3"/>
  <c r="U117" i="3"/>
  <c r="U106" i="3"/>
  <c r="U96" i="3"/>
  <c r="U85" i="3"/>
  <c r="U74" i="3"/>
  <c r="U64" i="3"/>
  <c r="U53" i="3"/>
  <c r="U42" i="3"/>
  <c r="U32" i="3"/>
  <c r="U18" i="3"/>
  <c r="E17" i="3"/>
  <c r="C18" i="3"/>
  <c r="E12" i="2"/>
  <c r="F12" i="2" s="1"/>
  <c r="F6" i="2"/>
  <c r="F5" i="2"/>
  <c r="M5" i="1"/>
  <c r="M6" i="1"/>
  <c r="M7" i="1"/>
  <c r="M8" i="1"/>
  <c r="M9" i="1"/>
  <c r="M10" i="1"/>
  <c r="J5" i="1"/>
  <c r="J7" i="1"/>
  <c r="J8" i="1"/>
  <c r="J9" i="1"/>
  <c r="J10" i="1"/>
  <c r="J6" i="1"/>
  <c r="E6" i="1"/>
  <c r="E5" i="1"/>
  <c r="D18" i="2" l="1"/>
  <c r="F19" i="2"/>
  <c r="D19" i="2"/>
  <c r="F18" i="2"/>
  <c r="K5" i="1"/>
  <c r="K10" i="1"/>
  <c r="N6" i="1"/>
  <c r="N7" i="1"/>
  <c r="N8" i="1"/>
  <c r="N5" i="1"/>
  <c r="N9" i="1"/>
  <c r="N10" i="1"/>
  <c r="K7" i="1"/>
  <c r="K8" i="1"/>
  <c r="K6" i="1"/>
  <c r="K9" i="1"/>
  <c r="P9" i="1" l="1"/>
  <c r="P7" i="1"/>
  <c r="P6" i="1"/>
  <c r="P10" i="1"/>
  <c r="S10" i="1" s="1"/>
  <c r="P8" i="1"/>
  <c r="S8" i="1" s="1"/>
  <c r="P5" i="1"/>
  <c r="K5005" i="1"/>
  <c r="N5005" i="1"/>
  <c r="S9" i="1"/>
  <c r="S7" i="1"/>
  <c r="C12" i="1" l="1"/>
  <c r="S6" i="1"/>
  <c r="R9" i="1"/>
  <c r="R10" i="1"/>
  <c r="R7" i="1"/>
  <c r="R8" i="1"/>
  <c r="R6" i="1"/>
  <c r="P5005" i="1" l="1"/>
  <c r="E12" i="1"/>
  <c r="S5" i="1"/>
  <c r="C18" i="1" s="1"/>
  <c r="R5" i="1"/>
  <c r="C17" i="1" s="1"/>
  <c r="D12" i="1"/>
  <c r="E13" i="1" s="1"/>
  <c r="E17" i="1" l="1"/>
  <c r="S5005" i="1"/>
  <c r="E18" i="1"/>
  <c r="R5005" i="1"/>
  <c r="U1" i="3"/>
</calcChain>
</file>

<file path=xl/sharedStrings.xml><?xml version="1.0" encoding="utf-8"?>
<sst xmlns="http://schemas.openxmlformats.org/spreadsheetml/2006/main" count="76" uniqueCount="31">
  <si>
    <t>Mean</t>
  </si>
  <si>
    <t>Variance</t>
  </si>
  <si>
    <t>MODEL PARAMETERS</t>
  </si>
  <si>
    <t>GAME SIMULATION</t>
  </si>
  <si>
    <t>Sim #</t>
  </si>
  <si>
    <t>Game Outcome</t>
  </si>
  <si>
    <t>Summary of Game Outcomes</t>
  </si>
  <si>
    <t>49ers Win?</t>
  </si>
  <si>
    <t>Point Differential</t>
  </si>
  <si>
    <t>Outcome Probabilities</t>
  </si>
  <si>
    <t>Game Spread</t>
  </si>
  <si>
    <t>OUTCOMES OF A BET ON 49ERS</t>
  </si>
  <si>
    <t>GAMBLING SIMULATION</t>
  </si>
  <si>
    <t>AVG:</t>
  </si>
  <si>
    <t>49ers Beat Spread?</t>
  </si>
  <si>
    <t xml:space="preserve">Uniform Random #'s </t>
  </si>
  <si>
    <t>Moneyline</t>
  </si>
  <si>
    <t>Against the spread</t>
  </si>
  <si>
    <t xml:space="preserve"> Std. Deviation</t>
  </si>
  <si>
    <t>F(X)</t>
  </si>
  <si>
    <t>HomeField Adv.</t>
  </si>
  <si>
    <t>Away Team Win-Odds</t>
  </si>
  <si>
    <t>Home Team Win-Odds</t>
  </si>
  <si>
    <t>HomeTeam</t>
  </si>
  <si>
    <t>Away Team</t>
  </si>
  <si>
    <t>SIMULATING HOME-TEAM PERFORMANCE</t>
  </si>
  <si>
    <t>SIMULATING AWAY-TEAM PERFORMANCE</t>
  </si>
  <si>
    <t>Home-Team Rating</t>
  </si>
  <si>
    <t>Away-Team Rating</t>
  </si>
  <si>
    <t>Saints</t>
  </si>
  <si>
    <t>Falcons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</si>
</sst>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1"/>
      <color rgb="FF0070C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  <font>
      <b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166" fontId="17" fillId="0" borderId="0" xfId="0" applyNumberFormat="1" applyFont="1"/>
    <xf numFmtId="0" fontId="13" fillId="0" borderId="0" xfId="0" applyFont="1" applyAlignment="1">
      <alignment vertical="top"/>
    </xf>
    <xf numFmtId="0" fontId="13" fillId="0" borderId="1" xfId="0" applyFont="1" applyBorder="1"/>
    <xf numFmtId="164" fontId="0" fillId="0" borderId="0" xfId="0" applyNumberFormat="1"/>
    <xf numFmtId="0" fontId="3" fillId="2" borderId="30" xfId="0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'VIEWING DISTRIBUTIONS'!$U$1</c:f>
              <c:strCache>
                <c:ptCount val="1"/>
                <c:pt idx="0">
                  <c:v>Saints</c:v>
                </c:pt>
              </c:strCache>
            </c:strRef>
          </c:tx>
          <c:marker>
            <c:symbol val="none"/>
          </c:marker>
          <c:xVal>
            <c:multiLvlStrRef>
              <c:f>'VIEWING DISTRIBUTIONS'!$S$2:$T$602</c:f>
              <c:multiLvlStrCache>
                <c:ptCount val="401"/>
                <c:lvl>
                  <c:pt idx="0">
                    <c:v>-20.0</c:v>
                  </c:pt>
                  <c:pt idx="1">
                    <c:v>-19.9</c:v>
                  </c:pt>
                  <c:pt idx="2">
                    <c:v>-19.8</c:v>
                  </c:pt>
                  <c:pt idx="3">
                    <c:v>-19.7</c:v>
                  </c:pt>
                  <c:pt idx="4">
                    <c:v>-19.6</c:v>
                  </c:pt>
                  <c:pt idx="5">
                    <c:v>-19.5</c:v>
                  </c:pt>
                  <c:pt idx="6">
                    <c:v>-19.4</c:v>
                  </c:pt>
                  <c:pt idx="7">
                    <c:v>-19.3</c:v>
                  </c:pt>
                  <c:pt idx="8">
                    <c:v>-19.2</c:v>
                  </c:pt>
                  <c:pt idx="9">
                    <c:v>-19.1</c:v>
                  </c:pt>
                  <c:pt idx="10">
                    <c:v>-19.0</c:v>
                  </c:pt>
                  <c:pt idx="11">
                    <c:v>-18.9</c:v>
                  </c:pt>
                  <c:pt idx="12">
                    <c:v>-18.8</c:v>
                  </c:pt>
                  <c:pt idx="13">
                    <c:v>-18.7</c:v>
                  </c:pt>
                  <c:pt idx="14">
                    <c:v>-18.6</c:v>
                  </c:pt>
                  <c:pt idx="15">
                    <c:v>-18.5</c:v>
                  </c:pt>
                  <c:pt idx="16">
                    <c:v>-18.4</c:v>
                  </c:pt>
                  <c:pt idx="17">
                    <c:v>-18.3</c:v>
                  </c:pt>
                  <c:pt idx="18">
                    <c:v>-18.2</c:v>
                  </c:pt>
                  <c:pt idx="19">
                    <c:v>-18.1</c:v>
                  </c:pt>
                  <c:pt idx="20">
                    <c:v>-18.0</c:v>
                  </c:pt>
                  <c:pt idx="21">
                    <c:v>-17.9</c:v>
                  </c:pt>
                  <c:pt idx="22">
                    <c:v>-17.8</c:v>
                  </c:pt>
                  <c:pt idx="23">
                    <c:v>-17.7</c:v>
                  </c:pt>
                  <c:pt idx="24">
                    <c:v>-17.6</c:v>
                  </c:pt>
                  <c:pt idx="25">
                    <c:v>-17.5</c:v>
                  </c:pt>
                  <c:pt idx="26">
                    <c:v>-17.4</c:v>
                  </c:pt>
                  <c:pt idx="27">
                    <c:v>-17.3</c:v>
                  </c:pt>
                  <c:pt idx="28">
                    <c:v>-17.2</c:v>
                  </c:pt>
                  <c:pt idx="29">
                    <c:v>-17.1</c:v>
                  </c:pt>
                  <c:pt idx="30">
                    <c:v>-17.0</c:v>
                  </c:pt>
                  <c:pt idx="31">
                    <c:v>-16.9</c:v>
                  </c:pt>
                  <c:pt idx="32">
                    <c:v>-16.8</c:v>
                  </c:pt>
                  <c:pt idx="33">
                    <c:v>-16.7</c:v>
                  </c:pt>
                  <c:pt idx="34">
                    <c:v>-16.6</c:v>
                  </c:pt>
                  <c:pt idx="35">
                    <c:v>-16.5</c:v>
                  </c:pt>
                  <c:pt idx="36">
                    <c:v>-16.4</c:v>
                  </c:pt>
                  <c:pt idx="37">
                    <c:v>-16.3</c:v>
                  </c:pt>
                  <c:pt idx="38">
                    <c:v>-16.2</c:v>
                  </c:pt>
                  <c:pt idx="39">
                    <c:v>-16.1</c:v>
                  </c:pt>
                  <c:pt idx="40">
                    <c:v>-16.0</c:v>
                  </c:pt>
                  <c:pt idx="41">
                    <c:v>-15.9</c:v>
                  </c:pt>
                  <c:pt idx="42">
                    <c:v>-15.8</c:v>
                  </c:pt>
                  <c:pt idx="43">
                    <c:v>-15.7</c:v>
                  </c:pt>
                  <c:pt idx="44">
                    <c:v>-15.6</c:v>
                  </c:pt>
                  <c:pt idx="45">
                    <c:v>-15.5</c:v>
                  </c:pt>
                  <c:pt idx="46">
                    <c:v>-15.4</c:v>
                  </c:pt>
                  <c:pt idx="47">
                    <c:v>-15.3</c:v>
                  </c:pt>
                  <c:pt idx="48">
                    <c:v>-15.2</c:v>
                  </c:pt>
                  <c:pt idx="49">
                    <c:v>-15.1</c:v>
                  </c:pt>
                  <c:pt idx="50">
                    <c:v>-15.0</c:v>
                  </c:pt>
                  <c:pt idx="51">
                    <c:v>-14.9</c:v>
                  </c:pt>
                  <c:pt idx="52">
                    <c:v>-14.8</c:v>
                  </c:pt>
                  <c:pt idx="53">
                    <c:v>-14.7</c:v>
                  </c:pt>
                  <c:pt idx="54">
                    <c:v>-14.6</c:v>
                  </c:pt>
                  <c:pt idx="55">
                    <c:v>-14.5</c:v>
                  </c:pt>
                  <c:pt idx="56">
                    <c:v>-14.4</c:v>
                  </c:pt>
                  <c:pt idx="57">
                    <c:v>-14.3</c:v>
                  </c:pt>
                  <c:pt idx="58">
                    <c:v>-14.2</c:v>
                  </c:pt>
                  <c:pt idx="59">
                    <c:v>-14.1</c:v>
                  </c:pt>
                  <c:pt idx="60">
                    <c:v>-14.0</c:v>
                  </c:pt>
                  <c:pt idx="61">
                    <c:v>-13.9</c:v>
                  </c:pt>
                  <c:pt idx="62">
                    <c:v>-13.8</c:v>
                  </c:pt>
                  <c:pt idx="63">
                    <c:v>-13.7</c:v>
                  </c:pt>
                  <c:pt idx="64">
                    <c:v>-13.6</c:v>
                  </c:pt>
                  <c:pt idx="65">
                    <c:v>-13.5</c:v>
                  </c:pt>
                  <c:pt idx="66">
                    <c:v>-13.4</c:v>
                  </c:pt>
                  <c:pt idx="67">
                    <c:v>-13.3</c:v>
                  </c:pt>
                  <c:pt idx="68">
                    <c:v>-13.2</c:v>
                  </c:pt>
                  <c:pt idx="69">
                    <c:v>-13.1</c:v>
                  </c:pt>
                  <c:pt idx="70">
                    <c:v>-13.0</c:v>
                  </c:pt>
                  <c:pt idx="71">
                    <c:v>-12.9</c:v>
                  </c:pt>
                  <c:pt idx="72">
                    <c:v>-12.8</c:v>
                  </c:pt>
                  <c:pt idx="73">
                    <c:v>-12.7</c:v>
                  </c:pt>
                  <c:pt idx="74">
                    <c:v>-12.6</c:v>
                  </c:pt>
                  <c:pt idx="75">
                    <c:v>-12.5</c:v>
                  </c:pt>
                  <c:pt idx="76">
                    <c:v>-12.4</c:v>
                  </c:pt>
                  <c:pt idx="77">
                    <c:v>-12.3</c:v>
                  </c:pt>
                  <c:pt idx="78">
                    <c:v>-12.2</c:v>
                  </c:pt>
                  <c:pt idx="79">
                    <c:v>-12.1</c:v>
                  </c:pt>
                  <c:pt idx="80">
                    <c:v>-12.0</c:v>
                  </c:pt>
                  <c:pt idx="81">
                    <c:v>-11.9</c:v>
                  </c:pt>
                  <c:pt idx="82">
                    <c:v>-11.8</c:v>
                  </c:pt>
                  <c:pt idx="83">
                    <c:v>-11.7</c:v>
                  </c:pt>
                  <c:pt idx="84">
                    <c:v>-11.6</c:v>
                  </c:pt>
                  <c:pt idx="85">
                    <c:v>-11.5</c:v>
                  </c:pt>
                  <c:pt idx="86">
                    <c:v>-11.4</c:v>
                  </c:pt>
                  <c:pt idx="87">
                    <c:v>-11.3</c:v>
                  </c:pt>
                  <c:pt idx="88">
                    <c:v>-11.2</c:v>
                  </c:pt>
                  <c:pt idx="89">
                    <c:v>-11.1</c:v>
                  </c:pt>
                  <c:pt idx="90">
                    <c:v>-11.0</c:v>
                  </c:pt>
                  <c:pt idx="91">
                    <c:v>-10.9</c:v>
                  </c:pt>
                  <c:pt idx="92">
                    <c:v>-10.8</c:v>
                  </c:pt>
                  <c:pt idx="93">
                    <c:v>-10.7</c:v>
                  </c:pt>
                  <c:pt idx="94">
                    <c:v>-10.6</c:v>
                  </c:pt>
                  <c:pt idx="95">
                    <c:v>-10.5</c:v>
                  </c:pt>
                  <c:pt idx="96">
                    <c:v>-10.4</c:v>
                  </c:pt>
                  <c:pt idx="97">
                    <c:v>-10.3</c:v>
                  </c:pt>
                  <c:pt idx="98">
                    <c:v>-10.2</c:v>
                  </c:pt>
                  <c:pt idx="99">
                    <c:v>-10.1</c:v>
                  </c:pt>
                  <c:pt idx="100">
                    <c:v>-10.0</c:v>
                  </c:pt>
                  <c:pt idx="101">
                    <c:v>-9.9</c:v>
                  </c:pt>
                  <c:pt idx="102">
                    <c:v>-9.8</c:v>
                  </c:pt>
                  <c:pt idx="103">
                    <c:v>-9.7</c:v>
                  </c:pt>
                  <c:pt idx="104">
                    <c:v>-9.6</c:v>
                  </c:pt>
                  <c:pt idx="105">
                    <c:v>-9.5</c:v>
                  </c:pt>
                  <c:pt idx="106">
                    <c:v>-9.4</c:v>
                  </c:pt>
                  <c:pt idx="107">
                    <c:v>-9.3</c:v>
                  </c:pt>
                  <c:pt idx="108">
                    <c:v>-9.2</c:v>
                  </c:pt>
                  <c:pt idx="109">
                    <c:v>-9.1</c:v>
                  </c:pt>
                  <c:pt idx="110">
                    <c:v>-9.0</c:v>
                  </c:pt>
                  <c:pt idx="111">
                    <c:v>-8.9</c:v>
                  </c:pt>
                  <c:pt idx="112">
                    <c:v>-8.8</c:v>
                  </c:pt>
                  <c:pt idx="113">
                    <c:v>-8.7</c:v>
                  </c:pt>
                  <c:pt idx="114">
                    <c:v>-8.6</c:v>
                  </c:pt>
                  <c:pt idx="115">
                    <c:v>-8.5</c:v>
                  </c:pt>
                  <c:pt idx="116">
                    <c:v>-8.4</c:v>
                  </c:pt>
                  <c:pt idx="117">
                    <c:v>-8.3</c:v>
                  </c:pt>
                  <c:pt idx="118">
                    <c:v>-8.2</c:v>
                  </c:pt>
                  <c:pt idx="119">
                    <c:v>-8.1</c:v>
                  </c:pt>
                  <c:pt idx="120">
                    <c:v>-8.0</c:v>
                  </c:pt>
                  <c:pt idx="121">
                    <c:v>-7.9</c:v>
                  </c:pt>
                  <c:pt idx="122">
                    <c:v>-7.8</c:v>
                  </c:pt>
                  <c:pt idx="123">
                    <c:v>-7.7</c:v>
                  </c:pt>
                  <c:pt idx="124">
                    <c:v>-7.6</c:v>
                  </c:pt>
                  <c:pt idx="125">
                    <c:v>-7.5</c:v>
                  </c:pt>
                  <c:pt idx="126">
                    <c:v>-7.4</c:v>
                  </c:pt>
                  <c:pt idx="127">
                    <c:v>-7.3</c:v>
                  </c:pt>
                  <c:pt idx="128">
                    <c:v>-7.2</c:v>
                  </c:pt>
                  <c:pt idx="129">
                    <c:v>-7.1</c:v>
                  </c:pt>
                  <c:pt idx="130">
                    <c:v>-7.0</c:v>
                  </c:pt>
                  <c:pt idx="131">
                    <c:v>-6.9</c:v>
                  </c:pt>
                  <c:pt idx="132">
                    <c:v>-6.8</c:v>
                  </c:pt>
                  <c:pt idx="133">
                    <c:v>-6.7</c:v>
                  </c:pt>
                  <c:pt idx="134">
                    <c:v>-6.6</c:v>
                  </c:pt>
                  <c:pt idx="135">
                    <c:v>-6.5</c:v>
                  </c:pt>
                  <c:pt idx="136">
                    <c:v>-6.4</c:v>
                  </c:pt>
                  <c:pt idx="137">
                    <c:v>-6.3</c:v>
                  </c:pt>
                  <c:pt idx="138">
                    <c:v>-6.2</c:v>
                  </c:pt>
                  <c:pt idx="139">
                    <c:v>-6.1</c:v>
                  </c:pt>
                  <c:pt idx="140">
                    <c:v>-6.0</c:v>
                  </c:pt>
                  <c:pt idx="141">
                    <c:v>-5.9</c:v>
                  </c:pt>
                  <c:pt idx="142">
                    <c:v>-5.8</c:v>
                  </c:pt>
                  <c:pt idx="143">
                    <c:v>-5.7</c:v>
                  </c:pt>
                  <c:pt idx="144">
                    <c:v>-5.6</c:v>
                  </c:pt>
                  <c:pt idx="145">
                    <c:v>-5.5</c:v>
                  </c:pt>
                  <c:pt idx="146">
                    <c:v>-5.4</c:v>
                  </c:pt>
                  <c:pt idx="147">
                    <c:v>-5.3</c:v>
                  </c:pt>
                  <c:pt idx="148">
                    <c:v>-5.2</c:v>
                  </c:pt>
                  <c:pt idx="149">
                    <c:v>-5.1</c:v>
                  </c:pt>
                  <c:pt idx="150">
                    <c:v>-5.0</c:v>
                  </c:pt>
                  <c:pt idx="151">
                    <c:v>-4.9</c:v>
                  </c:pt>
                  <c:pt idx="152">
                    <c:v>-4.8</c:v>
                  </c:pt>
                  <c:pt idx="153">
                    <c:v>-4.7</c:v>
                  </c:pt>
                  <c:pt idx="154">
                    <c:v>-4.6</c:v>
                  </c:pt>
                  <c:pt idx="155">
                    <c:v>-4.5</c:v>
                  </c:pt>
                  <c:pt idx="156">
                    <c:v>-4.4</c:v>
                  </c:pt>
                  <c:pt idx="157">
                    <c:v>-4.3</c:v>
                  </c:pt>
                  <c:pt idx="158">
                    <c:v>-4.2</c:v>
                  </c:pt>
                  <c:pt idx="159">
                    <c:v>-4.1</c:v>
                  </c:pt>
                  <c:pt idx="160">
                    <c:v>-4.0</c:v>
                  </c:pt>
                  <c:pt idx="161">
                    <c:v>-3.9</c:v>
                  </c:pt>
                  <c:pt idx="162">
                    <c:v>-3.8</c:v>
                  </c:pt>
                  <c:pt idx="163">
                    <c:v>-3.7</c:v>
                  </c:pt>
                  <c:pt idx="164">
                    <c:v>-3.6</c:v>
                  </c:pt>
                  <c:pt idx="165">
                    <c:v>-3.5</c:v>
                  </c:pt>
                  <c:pt idx="166">
                    <c:v>-3.4</c:v>
                  </c:pt>
                  <c:pt idx="167">
                    <c:v>-3.3</c:v>
                  </c:pt>
                  <c:pt idx="168">
                    <c:v>-3.2</c:v>
                  </c:pt>
                  <c:pt idx="169">
                    <c:v>-3.1</c:v>
                  </c:pt>
                  <c:pt idx="170">
                    <c:v>-3.0</c:v>
                  </c:pt>
                  <c:pt idx="171">
                    <c:v>-2.9</c:v>
                  </c:pt>
                  <c:pt idx="172">
                    <c:v>-2.8</c:v>
                  </c:pt>
                  <c:pt idx="173">
                    <c:v>-2.7</c:v>
                  </c:pt>
                  <c:pt idx="174">
                    <c:v>-2.6</c:v>
                  </c:pt>
                  <c:pt idx="175">
                    <c:v>-2.5</c:v>
                  </c:pt>
                  <c:pt idx="176">
                    <c:v>-2.4</c:v>
                  </c:pt>
                  <c:pt idx="177">
                    <c:v>-2.3</c:v>
                  </c:pt>
                  <c:pt idx="178">
                    <c:v>-2.2</c:v>
                  </c:pt>
                  <c:pt idx="179">
                    <c:v>-2.1</c:v>
                  </c:pt>
                  <c:pt idx="180">
                    <c:v>-2.0</c:v>
                  </c:pt>
                  <c:pt idx="181">
                    <c:v>-1.9</c:v>
                  </c:pt>
                  <c:pt idx="182">
                    <c:v>-1.8</c:v>
                  </c:pt>
                  <c:pt idx="183">
                    <c:v>-1.7</c:v>
                  </c:pt>
                  <c:pt idx="184">
                    <c:v>-1.6</c:v>
                  </c:pt>
                  <c:pt idx="185">
                    <c:v>-1.5</c:v>
                  </c:pt>
                  <c:pt idx="186">
                    <c:v>-1.4</c:v>
                  </c:pt>
                  <c:pt idx="187">
                    <c:v>-1.3</c:v>
                  </c:pt>
                  <c:pt idx="188">
                    <c:v>-1.2</c:v>
                  </c:pt>
                  <c:pt idx="189">
                    <c:v>-1.1</c:v>
                  </c:pt>
                  <c:pt idx="190">
                    <c:v>-1.0</c:v>
                  </c:pt>
                  <c:pt idx="191">
                    <c:v>-0.9</c:v>
                  </c:pt>
                  <c:pt idx="192">
                    <c:v>-0.8</c:v>
                  </c:pt>
                  <c:pt idx="193">
                    <c:v>-0.7</c:v>
                  </c:pt>
                  <c:pt idx="194">
                    <c:v>-0.6</c:v>
                  </c:pt>
                  <c:pt idx="195">
                    <c:v>-0.5</c:v>
                  </c:pt>
                  <c:pt idx="196">
                    <c:v>-0.4</c:v>
                  </c:pt>
                  <c:pt idx="197">
                    <c:v>-0.3</c:v>
                  </c:pt>
                  <c:pt idx="198">
                    <c:v>-0.2</c:v>
                  </c:pt>
                  <c:pt idx="199">
                    <c:v>-0.1</c:v>
                  </c:pt>
                  <c:pt idx="200">
                    <c:v>0.0</c:v>
                  </c:pt>
                  <c:pt idx="201">
                    <c:v>0.1</c:v>
                  </c:pt>
                  <c:pt idx="202">
                    <c:v>0.2</c:v>
                  </c:pt>
                  <c:pt idx="203">
                    <c:v>0.3</c:v>
                  </c:pt>
                  <c:pt idx="204">
                    <c:v>0.4</c:v>
                  </c:pt>
                  <c:pt idx="205">
                    <c:v>0.5</c:v>
                  </c:pt>
                  <c:pt idx="206">
                    <c:v>0.6</c:v>
                  </c:pt>
                  <c:pt idx="207">
                    <c:v>0.7</c:v>
                  </c:pt>
                  <c:pt idx="208">
                    <c:v>0.8</c:v>
                  </c:pt>
                  <c:pt idx="209">
                    <c:v>0.9</c:v>
                  </c:pt>
                  <c:pt idx="210">
                    <c:v>1.0</c:v>
                  </c:pt>
                  <c:pt idx="211">
                    <c:v>1.1</c:v>
                  </c:pt>
                  <c:pt idx="212">
                    <c:v>1.2</c:v>
                  </c:pt>
                  <c:pt idx="213">
                    <c:v>1.3</c:v>
                  </c:pt>
                  <c:pt idx="214">
                    <c:v>1.4</c:v>
                  </c:pt>
                  <c:pt idx="215">
                    <c:v>1.5</c:v>
                  </c:pt>
                  <c:pt idx="216">
                    <c:v>1.6</c:v>
                  </c:pt>
                  <c:pt idx="217">
                    <c:v>1.7</c:v>
                  </c:pt>
                  <c:pt idx="218">
                    <c:v>1.8</c:v>
                  </c:pt>
                  <c:pt idx="219">
                    <c:v>1.9</c:v>
                  </c:pt>
                  <c:pt idx="220">
                    <c:v>2.0</c:v>
                  </c:pt>
                  <c:pt idx="221">
                    <c:v>2.1</c:v>
                  </c:pt>
                  <c:pt idx="222">
                    <c:v>2.2</c:v>
                  </c:pt>
                  <c:pt idx="223">
                    <c:v>2.3</c:v>
                  </c:pt>
                  <c:pt idx="224">
                    <c:v>2.4</c:v>
                  </c:pt>
                  <c:pt idx="225">
                    <c:v>2.5</c:v>
                  </c:pt>
                  <c:pt idx="226">
                    <c:v>2.6</c:v>
                  </c:pt>
                  <c:pt idx="227">
                    <c:v>2.7</c:v>
                  </c:pt>
                  <c:pt idx="228">
                    <c:v>2.8</c:v>
                  </c:pt>
                  <c:pt idx="229">
                    <c:v>2.9</c:v>
                  </c:pt>
                  <c:pt idx="230">
                    <c:v>3.0</c:v>
                  </c:pt>
                  <c:pt idx="231">
                    <c:v>3.1</c:v>
                  </c:pt>
                  <c:pt idx="232">
                    <c:v>3.2</c:v>
                  </c:pt>
                  <c:pt idx="233">
                    <c:v>3.3</c:v>
                  </c:pt>
                  <c:pt idx="234">
                    <c:v>3.4</c:v>
                  </c:pt>
                  <c:pt idx="235">
                    <c:v>3.5</c:v>
                  </c:pt>
                  <c:pt idx="236">
                    <c:v>3.6</c:v>
                  </c:pt>
                  <c:pt idx="237">
                    <c:v>3.7</c:v>
                  </c:pt>
                  <c:pt idx="238">
                    <c:v>3.8</c:v>
                  </c:pt>
                  <c:pt idx="239">
                    <c:v>3.9</c:v>
                  </c:pt>
                  <c:pt idx="240">
                    <c:v>4.0</c:v>
                  </c:pt>
                  <c:pt idx="241">
                    <c:v>4.1</c:v>
                  </c:pt>
                  <c:pt idx="242">
                    <c:v>4.2</c:v>
                  </c:pt>
                  <c:pt idx="243">
                    <c:v>4.3</c:v>
                  </c:pt>
                  <c:pt idx="244">
                    <c:v>4.4</c:v>
                  </c:pt>
                  <c:pt idx="245">
                    <c:v>4.5</c:v>
                  </c:pt>
                  <c:pt idx="246">
                    <c:v>4.6</c:v>
                  </c:pt>
                  <c:pt idx="247">
                    <c:v>4.7</c:v>
                  </c:pt>
                  <c:pt idx="248">
                    <c:v>4.8</c:v>
                  </c:pt>
                  <c:pt idx="249">
                    <c:v>4.9</c:v>
                  </c:pt>
                  <c:pt idx="250">
                    <c:v>5.0</c:v>
                  </c:pt>
                  <c:pt idx="251">
                    <c:v>5.1</c:v>
                  </c:pt>
                  <c:pt idx="252">
                    <c:v>5.2</c:v>
                  </c:pt>
                  <c:pt idx="253">
                    <c:v>5.3</c:v>
                  </c:pt>
                  <c:pt idx="254">
                    <c:v>5.4</c:v>
                  </c:pt>
                  <c:pt idx="255">
                    <c:v>5.5</c:v>
                  </c:pt>
                  <c:pt idx="256">
                    <c:v>5.6</c:v>
                  </c:pt>
                  <c:pt idx="257">
                    <c:v>5.7</c:v>
                  </c:pt>
                  <c:pt idx="258">
                    <c:v>5.8</c:v>
                  </c:pt>
                  <c:pt idx="259">
                    <c:v>5.9</c:v>
                  </c:pt>
                  <c:pt idx="260">
                    <c:v>6.0</c:v>
                  </c:pt>
                  <c:pt idx="261">
                    <c:v>6.1</c:v>
                  </c:pt>
                  <c:pt idx="262">
                    <c:v>6.2</c:v>
                  </c:pt>
                  <c:pt idx="263">
                    <c:v>6.3</c:v>
                  </c:pt>
                  <c:pt idx="264">
                    <c:v>6.4</c:v>
                  </c:pt>
                  <c:pt idx="265">
                    <c:v>6.5</c:v>
                  </c:pt>
                  <c:pt idx="266">
                    <c:v>6.6</c:v>
                  </c:pt>
                  <c:pt idx="267">
                    <c:v>6.7</c:v>
                  </c:pt>
                  <c:pt idx="268">
                    <c:v>6.8</c:v>
                  </c:pt>
                  <c:pt idx="269">
                    <c:v>6.9</c:v>
                  </c:pt>
                  <c:pt idx="270">
                    <c:v>7.0</c:v>
                  </c:pt>
                  <c:pt idx="271">
                    <c:v>7.1</c:v>
                  </c:pt>
                  <c:pt idx="272">
                    <c:v>7.2</c:v>
                  </c:pt>
                  <c:pt idx="273">
                    <c:v>7.3</c:v>
                  </c:pt>
                  <c:pt idx="274">
                    <c:v>7.4</c:v>
                  </c:pt>
                  <c:pt idx="275">
                    <c:v>7.5</c:v>
                  </c:pt>
                  <c:pt idx="276">
                    <c:v>7.6</c:v>
                  </c:pt>
                  <c:pt idx="277">
                    <c:v>7.7</c:v>
                  </c:pt>
                  <c:pt idx="278">
                    <c:v>7.8</c:v>
                  </c:pt>
                  <c:pt idx="279">
                    <c:v>7.9</c:v>
                  </c:pt>
                  <c:pt idx="280">
                    <c:v>8.0</c:v>
                  </c:pt>
                  <c:pt idx="281">
                    <c:v>8.1</c:v>
                  </c:pt>
                  <c:pt idx="282">
                    <c:v>8.2</c:v>
                  </c:pt>
                  <c:pt idx="283">
                    <c:v>8.3</c:v>
                  </c:pt>
                  <c:pt idx="284">
                    <c:v>8.4</c:v>
                  </c:pt>
                  <c:pt idx="285">
                    <c:v>8.5</c:v>
                  </c:pt>
                  <c:pt idx="286">
                    <c:v>8.6</c:v>
                  </c:pt>
                  <c:pt idx="287">
                    <c:v>8.7</c:v>
                  </c:pt>
                  <c:pt idx="288">
                    <c:v>8.8</c:v>
                  </c:pt>
                  <c:pt idx="289">
                    <c:v>8.9</c:v>
                  </c:pt>
                  <c:pt idx="290">
                    <c:v>9.0</c:v>
                  </c:pt>
                  <c:pt idx="291">
                    <c:v>9.1</c:v>
                  </c:pt>
                  <c:pt idx="292">
                    <c:v>9.2</c:v>
                  </c:pt>
                  <c:pt idx="293">
                    <c:v>9.3</c:v>
                  </c:pt>
                  <c:pt idx="294">
                    <c:v>9.4</c:v>
                  </c:pt>
                  <c:pt idx="295">
                    <c:v>9.5</c:v>
                  </c:pt>
                  <c:pt idx="296">
                    <c:v>9.6</c:v>
                  </c:pt>
                  <c:pt idx="297">
                    <c:v>9.7</c:v>
                  </c:pt>
                  <c:pt idx="298">
                    <c:v>9.8</c:v>
                  </c:pt>
                  <c:pt idx="299">
                    <c:v>9.9</c:v>
                  </c:pt>
                  <c:pt idx="300">
                    <c:v>10.0</c:v>
                  </c:pt>
                  <c:pt idx="301">
                    <c:v>10.1</c:v>
                  </c:pt>
                  <c:pt idx="302">
                    <c:v>10.2</c:v>
                  </c:pt>
                  <c:pt idx="303">
                    <c:v>10.3</c:v>
                  </c:pt>
                  <c:pt idx="304">
                    <c:v>10.4</c:v>
                  </c:pt>
                  <c:pt idx="305">
                    <c:v>10.5</c:v>
                  </c:pt>
                  <c:pt idx="306">
                    <c:v>10.6</c:v>
                  </c:pt>
                  <c:pt idx="307">
                    <c:v>10.7</c:v>
                  </c:pt>
                  <c:pt idx="308">
                    <c:v>10.8</c:v>
                  </c:pt>
                  <c:pt idx="309">
                    <c:v>10.9</c:v>
                  </c:pt>
                  <c:pt idx="310">
                    <c:v>11.0</c:v>
                  </c:pt>
                  <c:pt idx="311">
                    <c:v>11.1</c:v>
                  </c:pt>
                  <c:pt idx="312">
                    <c:v>11.2</c:v>
                  </c:pt>
                  <c:pt idx="313">
                    <c:v>11.3</c:v>
                  </c:pt>
                  <c:pt idx="314">
                    <c:v>11.4</c:v>
                  </c:pt>
                  <c:pt idx="315">
                    <c:v>11.5</c:v>
                  </c:pt>
                  <c:pt idx="316">
                    <c:v>11.6</c:v>
                  </c:pt>
                  <c:pt idx="317">
                    <c:v>11.7</c:v>
                  </c:pt>
                  <c:pt idx="318">
                    <c:v>11.8</c:v>
                  </c:pt>
                  <c:pt idx="319">
                    <c:v>11.9</c:v>
                  </c:pt>
                  <c:pt idx="320">
                    <c:v>12.0</c:v>
                  </c:pt>
                  <c:pt idx="321">
                    <c:v>12.1</c:v>
                  </c:pt>
                  <c:pt idx="322">
                    <c:v>12.2</c:v>
                  </c:pt>
                  <c:pt idx="323">
                    <c:v>12.3</c:v>
                  </c:pt>
                  <c:pt idx="324">
                    <c:v>12.4</c:v>
                  </c:pt>
                  <c:pt idx="325">
                    <c:v>12.5</c:v>
                  </c:pt>
                  <c:pt idx="326">
                    <c:v>12.6</c:v>
                  </c:pt>
                  <c:pt idx="327">
                    <c:v>12.7</c:v>
                  </c:pt>
                  <c:pt idx="328">
                    <c:v>12.8</c:v>
                  </c:pt>
                  <c:pt idx="329">
                    <c:v>12.9</c:v>
                  </c:pt>
                  <c:pt idx="330">
                    <c:v>13.0</c:v>
                  </c:pt>
                  <c:pt idx="331">
                    <c:v>13.1</c:v>
                  </c:pt>
                  <c:pt idx="332">
                    <c:v>13.2</c:v>
                  </c:pt>
                  <c:pt idx="333">
                    <c:v>13.3</c:v>
                  </c:pt>
                  <c:pt idx="334">
                    <c:v>13.4</c:v>
                  </c:pt>
                  <c:pt idx="335">
                    <c:v>13.5</c:v>
                  </c:pt>
                  <c:pt idx="336">
                    <c:v>13.6</c:v>
                  </c:pt>
                  <c:pt idx="337">
                    <c:v>13.7</c:v>
                  </c:pt>
                  <c:pt idx="338">
                    <c:v>13.8</c:v>
                  </c:pt>
                  <c:pt idx="339">
                    <c:v>13.9</c:v>
                  </c:pt>
                  <c:pt idx="340">
                    <c:v>14.0</c:v>
                  </c:pt>
                  <c:pt idx="341">
                    <c:v>14.1</c:v>
                  </c:pt>
                  <c:pt idx="342">
                    <c:v>14.2</c:v>
                  </c:pt>
                  <c:pt idx="343">
                    <c:v>14.3</c:v>
                  </c:pt>
                  <c:pt idx="344">
                    <c:v>14.4</c:v>
                  </c:pt>
                  <c:pt idx="345">
                    <c:v>14.5</c:v>
                  </c:pt>
                  <c:pt idx="346">
                    <c:v>14.6</c:v>
                  </c:pt>
                  <c:pt idx="347">
                    <c:v>14.7</c:v>
                  </c:pt>
                  <c:pt idx="348">
                    <c:v>14.8</c:v>
                  </c:pt>
                  <c:pt idx="349">
                    <c:v>14.9</c:v>
                  </c:pt>
                  <c:pt idx="350">
                    <c:v>15.0</c:v>
                  </c:pt>
                  <c:pt idx="351">
                    <c:v>15.1</c:v>
                  </c:pt>
                  <c:pt idx="352">
                    <c:v>15.2</c:v>
                  </c:pt>
                  <c:pt idx="353">
                    <c:v>15.3</c:v>
                  </c:pt>
                  <c:pt idx="354">
                    <c:v>15.4</c:v>
                  </c:pt>
                  <c:pt idx="355">
                    <c:v>15.5</c:v>
                  </c:pt>
                  <c:pt idx="356">
                    <c:v>15.6</c:v>
                  </c:pt>
                  <c:pt idx="357">
                    <c:v>15.7</c:v>
                  </c:pt>
                  <c:pt idx="358">
                    <c:v>15.8</c:v>
                  </c:pt>
                  <c:pt idx="359">
                    <c:v>15.9</c:v>
                  </c:pt>
                  <c:pt idx="360">
                    <c:v>16.0</c:v>
                  </c:pt>
                  <c:pt idx="361">
                    <c:v>16.1</c:v>
                  </c:pt>
                  <c:pt idx="362">
                    <c:v>16.2</c:v>
                  </c:pt>
                  <c:pt idx="363">
                    <c:v>16.3</c:v>
                  </c:pt>
                  <c:pt idx="364">
                    <c:v>16.4</c:v>
                  </c:pt>
                  <c:pt idx="365">
                    <c:v>16.5</c:v>
                  </c:pt>
                  <c:pt idx="366">
                    <c:v>16.6</c:v>
                  </c:pt>
                  <c:pt idx="367">
                    <c:v>16.7</c:v>
                  </c:pt>
                  <c:pt idx="368">
                    <c:v>16.8</c:v>
                  </c:pt>
                  <c:pt idx="369">
                    <c:v>16.9</c:v>
                  </c:pt>
                  <c:pt idx="370">
                    <c:v>17.0</c:v>
                  </c:pt>
                  <c:pt idx="371">
                    <c:v>17.1</c:v>
                  </c:pt>
                  <c:pt idx="372">
                    <c:v>17.2</c:v>
                  </c:pt>
                  <c:pt idx="373">
                    <c:v>17.3</c:v>
                  </c:pt>
                  <c:pt idx="374">
                    <c:v>17.4</c:v>
                  </c:pt>
                  <c:pt idx="375">
                    <c:v>17.5</c:v>
                  </c:pt>
                  <c:pt idx="376">
                    <c:v>17.6</c:v>
                  </c:pt>
                  <c:pt idx="377">
                    <c:v>17.7</c:v>
                  </c:pt>
                  <c:pt idx="378">
                    <c:v>17.8</c:v>
                  </c:pt>
                  <c:pt idx="379">
                    <c:v>17.9</c:v>
                  </c:pt>
                  <c:pt idx="380">
                    <c:v>18.0</c:v>
                  </c:pt>
                  <c:pt idx="381">
                    <c:v>18.1</c:v>
                  </c:pt>
                  <c:pt idx="382">
                    <c:v>18.2</c:v>
                  </c:pt>
                  <c:pt idx="383">
                    <c:v>18.3</c:v>
                  </c:pt>
                  <c:pt idx="384">
                    <c:v>18.4</c:v>
                  </c:pt>
                  <c:pt idx="385">
                    <c:v>18.5</c:v>
                  </c:pt>
                  <c:pt idx="386">
                    <c:v>18.6</c:v>
                  </c:pt>
                  <c:pt idx="387">
                    <c:v>18.7</c:v>
                  </c:pt>
                  <c:pt idx="388">
                    <c:v>18.8</c:v>
                  </c:pt>
                  <c:pt idx="389">
                    <c:v>18.9</c:v>
                  </c:pt>
                  <c:pt idx="390">
                    <c:v>19.0</c:v>
                  </c:pt>
                  <c:pt idx="391">
                    <c:v>19.1</c:v>
                  </c:pt>
                  <c:pt idx="392">
                    <c:v>19.2</c:v>
                  </c:pt>
                  <c:pt idx="393">
                    <c:v>19.3</c:v>
                  </c:pt>
                  <c:pt idx="394">
                    <c:v>19.4</c:v>
                  </c:pt>
                  <c:pt idx="395">
                    <c:v>19.5</c:v>
                  </c:pt>
                  <c:pt idx="396">
                    <c:v>19.6</c:v>
                  </c:pt>
                  <c:pt idx="397">
                    <c:v>19.7</c:v>
                  </c:pt>
                  <c:pt idx="398">
                    <c:v>19.8</c:v>
                  </c:pt>
                  <c:pt idx="399">
                    <c:v>19.9</c:v>
                  </c:pt>
                  <c:pt idx="400">
                    <c:v>20.0</c:v>
                  </c:pt>
                </c:lvl>
                <c:lvl>
                  <c:pt idx="0">
                    <c:v>F(X)</c:v>
                  </c:pt>
                </c:lvl>
              </c:multiLvlStrCache>
            </c:multiLvlStrRef>
          </c:xVal>
          <c:yVal>
            <c:numRef>
              <c:f>'VIEWING DISTRIBUTIONS'!$U$2:$U$402</c:f>
              <c:numCache>
                <c:formatCode>0.0000</c:formatCode>
                <c:ptCount val="401"/>
                <c:pt idx="0">
                  <c:v>2.2096486112668689E-4</c:v>
                </c:pt>
                <c:pt idx="1">
                  <c:v>2.2977899947992819E-4</c:v>
                </c:pt>
                <c:pt idx="2">
                  <c:v>2.3891059530736975E-4</c:v>
                </c:pt>
                <c:pt idx="3">
                  <c:v>2.4836960393578096E-4</c:v>
                </c:pt>
                <c:pt idx="4">
                  <c:v>2.5816623249793377E-4</c:v>
                </c:pt>
                <c:pt idx="5">
                  <c:v>2.6831094395496466E-4</c:v>
                </c:pt>
                <c:pt idx="6">
                  <c:v>2.7881446109139809E-4</c:v>
                </c:pt>
                <c:pt idx="7">
                  <c:v>2.8968777047819015E-4</c:v>
                </c:pt>
                <c:pt idx="8">
                  <c:v>3.0094212639924665E-4</c:v>
                </c:pt>
                <c:pt idx="9">
                  <c:v>3.1258905473632799E-4</c:v>
                </c:pt>
                <c:pt idx="10">
                  <c:v>3.2464035680749605E-4</c:v>
                </c:pt>
                <c:pt idx="11">
                  <c:v>3.3710811315387432E-4</c:v>
                </c:pt>
                <c:pt idx="12">
                  <c:v>3.500046872694241E-4</c:v>
                </c:pt>
                <c:pt idx="13">
                  <c:v>3.6334272926828742E-4</c:v>
                </c:pt>
                <c:pt idx="14">
                  <c:v>3.7713517948408939E-4</c:v>
                </c:pt>
                <c:pt idx="15">
                  <c:v>3.9139527199545942E-4</c:v>
                </c:pt>
                <c:pt idx="16">
                  <c:v>4.0613653807188135E-4</c:v>
                </c:pt>
                <c:pt idx="17">
                  <c:v>4.2137280953382966E-4</c:v>
                </c:pt>
                <c:pt idx="18">
                  <c:v>4.3711822202103644E-4</c:v>
                </c:pt>
                <c:pt idx="19">
                  <c:v>4.5338721816255299E-4</c:v>
                </c:pt>
                <c:pt idx="20">
                  <c:v>4.7019455064217433E-4</c:v>
                </c:pt>
                <c:pt idx="21">
                  <c:v>4.8755528515262886E-4</c:v>
                </c:pt>
                <c:pt idx="22">
                  <c:v>5.0548480323182009E-4</c:v>
                </c:pt>
                <c:pt idx="23">
                  <c:v>5.2399880497427367E-4</c:v>
                </c:pt>
                <c:pt idx="24">
                  <c:v>5.4311331161080846E-4</c:v>
                </c:pt>
                <c:pt idx="25">
                  <c:v>5.6284466794934542E-4</c:v>
                </c:pt>
                <c:pt idx="26">
                  <c:v>5.8320954466963481E-4</c:v>
                </c:pt>
                <c:pt idx="27">
                  <c:v>6.0422494046456245E-4</c:v>
                </c:pt>
                <c:pt idx="28">
                  <c:v>6.259081840206106E-4</c:v>
                </c:pt>
                <c:pt idx="29">
                  <c:v>6.4827693582990829E-4</c:v>
                </c:pt>
                <c:pt idx="30">
                  <c:v>6.7134918982623482E-4</c:v>
                </c:pt>
                <c:pt idx="31">
                  <c:v>6.9514327483723073E-4</c:v>
                </c:pt>
                <c:pt idx="32">
                  <c:v>7.1967785584497101E-4</c:v>
                </c:pt>
                <c:pt idx="33">
                  <c:v>7.4497193504699966E-4</c:v>
                </c:pt>
                <c:pt idx="34">
                  <c:v>7.7104485270980427E-4</c:v>
                </c:pt>
                <c:pt idx="35">
                  <c:v>7.9791628780669023E-4</c:v>
                </c:pt>
                <c:pt idx="36">
                  <c:v>8.2560625843189914E-4</c:v>
                </c:pt>
                <c:pt idx="37">
                  <c:v>8.5413512198278185E-4</c:v>
                </c:pt>
                <c:pt idx="38">
                  <c:v>8.8352357510179701E-4</c:v>
                </c:pt>
                <c:pt idx="39">
                  <c:v>9.1379265337004434E-4</c:v>
                </c:pt>
                <c:pt idx="40">
                  <c:v>9.4496373074400572E-4</c:v>
                </c:pt>
                <c:pt idx="41">
                  <c:v>9.7705851872717324E-4</c:v>
                </c:pt>
                <c:pt idx="42">
                  <c:v>1.0100990652681721E-3</c:v>
                </c:pt>
                <c:pt idx="43">
                  <c:v>1.0441077533770394E-3</c:v>
                </c:pt>
                <c:pt idx="44">
                  <c:v>1.0791072994512827E-3</c:v>
                </c:pt>
                <c:pt idx="45">
                  <c:v>1.1151207513033518E-3</c:v>
                </c:pt>
                <c:pt idx="46">
                  <c:v>1.1521714858812044E-3</c:v>
                </c:pt>
                <c:pt idx="47">
                  <c:v>1.1902832066736631E-3</c:v>
                </c:pt>
                <c:pt idx="48">
                  <c:v>1.229479940792301E-3</c:v>
                </c:pt>
                <c:pt idx="49">
                  <c:v>1.2697860357216524E-3</c:v>
                </c:pt>
                <c:pt idx="50">
                  <c:v>1.3112261557296113E-3</c:v>
                </c:pt>
                <c:pt idx="51">
                  <c:v>1.3538252779299452E-3</c:v>
                </c:pt>
                <c:pt idx="52">
                  <c:v>1.3976086879889734E-3</c:v>
                </c:pt>
                <c:pt idx="53">
                  <c:v>1.4426019754685048E-3</c:v>
                </c:pt>
                <c:pt idx="54">
                  <c:v>1.4888310287973091E-3</c:v>
                </c:pt>
                <c:pt idx="55">
                  <c:v>1.5363220298634532E-3</c:v>
                </c:pt>
                <c:pt idx="56">
                  <c:v>1.5851014482200232E-3</c:v>
                </c:pt>
                <c:pt idx="57">
                  <c:v>1.6351960348969083E-3</c:v>
                </c:pt>
                <c:pt idx="58">
                  <c:v>1.6866328158114282E-3</c:v>
                </c:pt>
                <c:pt idx="59">
                  <c:v>1.7394390847708396E-3</c:v>
                </c:pt>
                <c:pt idx="60">
                  <c:v>1.79364239605989E-3</c:v>
                </c:pt>
                <c:pt idx="61">
                  <c:v>1.8492705566068377E-3</c:v>
                </c:pt>
                <c:pt idx="62">
                  <c:v>1.9063516177215513E-3</c:v>
                </c:pt>
                <c:pt idx="63">
                  <c:v>1.9649138663995471E-3</c:v>
                </c:pt>
                <c:pt idx="64">
                  <c:v>2.0249858161860736E-3</c:v>
                </c:pt>
                <c:pt idx="65">
                  <c:v>2.0865961975946056E-3</c:v>
                </c:pt>
                <c:pt idx="66">
                  <c:v>2.1497739480743979E-3</c:v>
                </c:pt>
                <c:pt idx="67">
                  <c:v>2.2145482015220566E-3</c:v>
                </c:pt>
                <c:pt idx="68">
                  <c:v>2.2809482773323703E-3</c:v>
                </c:pt>
                <c:pt idx="69">
                  <c:v>2.3490036689839747E-3</c:v>
                </c:pt>
                <c:pt idx="70">
                  <c:v>2.4187440321557629E-3</c:v>
                </c:pt>
                <c:pt idx="71">
                  <c:v>2.4901991723703118E-3</c:v>
                </c:pt>
                <c:pt idx="72">
                  <c:v>2.5633990321609723E-3</c:v>
                </c:pt>
                <c:pt idx="73">
                  <c:v>2.6383736777596239E-3</c:v>
                </c:pt>
                <c:pt idx="74">
                  <c:v>2.7151532853025157E-3</c:v>
                </c:pt>
                <c:pt idx="75">
                  <c:v>2.793768126552046E-3</c:v>
                </c:pt>
                <c:pt idx="76">
                  <c:v>2.8742485541327573E-3</c:v>
                </c:pt>
                <c:pt idx="77">
                  <c:v>2.9566249862798548E-3</c:v>
                </c:pt>
                <c:pt idx="78">
                  <c:v>3.0409278911005203E-3</c:v>
                </c:pt>
                <c:pt idx="79">
                  <c:v>3.1271877703460929E-3</c:v>
                </c:pt>
                <c:pt idx="80">
                  <c:v>3.2154351426964341E-3</c:v>
                </c:pt>
                <c:pt idx="81">
                  <c:v>3.3057005265565652E-3</c:v>
                </c:pt>
                <c:pt idx="82">
                  <c:v>3.398014422366806E-3</c:v>
                </c:pt>
                <c:pt idx="83">
                  <c:v>3.4924072944280656E-3</c:v>
                </c:pt>
                <c:pt idx="84">
                  <c:v>3.5889095522444615E-3</c:v>
                </c:pt>
                <c:pt idx="85">
                  <c:v>3.6875515313859642E-3</c:v>
                </c:pt>
                <c:pt idx="86">
                  <c:v>3.7883634738744565E-3</c:v>
                </c:pt>
                <c:pt idx="87">
                  <c:v>3.891375508096952E-3</c:v>
                </c:pt>
                <c:pt idx="88">
                  <c:v>3.9966176282505445E-3</c:v>
                </c:pt>
                <c:pt idx="89">
                  <c:v>4.104119673324089E-3</c:v>
                </c:pt>
                <c:pt idx="90">
                  <c:v>4.2139113056222435E-3</c:v>
                </c:pt>
                <c:pt idx="91">
                  <c:v>4.3260219888382398E-3</c:v>
                </c:pt>
                <c:pt idx="92">
                  <c:v>4.4404809656821845E-3</c:v>
                </c:pt>
                <c:pt idx="93">
                  <c:v>4.55731723507251E-3</c:v>
                </c:pt>
                <c:pt idx="94">
                  <c:v>4.6765595288987237E-3</c:v>
                </c:pt>
                <c:pt idx="95">
                  <c:v>4.7982362883642812E-3</c:v>
                </c:pt>
                <c:pt idx="96">
                  <c:v>4.922375639919113E-3</c:v>
                </c:pt>
                <c:pt idx="97">
                  <c:v>5.0490053707919142E-3</c:v>
                </c:pt>
                <c:pt idx="98">
                  <c:v>5.1781529041330819E-3</c:v>
                </c:pt>
                <c:pt idx="99">
                  <c:v>5.3098452737797737E-3</c:v>
                </c:pt>
                <c:pt idx="100">
                  <c:v>5.4441090986552185E-3</c:v>
                </c:pt>
                <c:pt idx="101">
                  <c:v>5.5809705568152911E-3</c:v>
                </c:pt>
                <c:pt idx="102">
                  <c:v>5.7204553591557175E-3</c:v>
                </c:pt>
                <c:pt idx="103">
                  <c:v>5.8625887227943055E-3</c:v>
                </c:pt>
                <c:pt idx="104">
                  <c:v>6.0073953441430539E-3</c:v>
                </c:pt>
                <c:pt idx="105">
                  <c:v>6.1548993716857136E-3</c:v>
                </c:pt>
                <c:pt idx="106">
                  <c:v>6.3051243784772466E-3</c:v>
                </c:pt>
                <c:pt idx="107">
                  <c:v>6.4580933343819751E-3</c:v>
                </c:pt>
                <c:pt idx="108">
                  <c:v>6.6138285780682603E-3</c:v>
                </c:pt>
                <c:pt idx="109">
                  <c:v>6.7723517887779911E-3</c:v>
                </c:pt>
                <c:pt idx="110">
                  <c:v>6.9336839578898503E-3</c:v>
                </c:pt>
                <c:pt idx="111">
                  <c:v>7.0978453602961932E-3</c:v>
                </c:pt>
                <c:pt idx="112">
                  <c:v>7.2648555256137112E-3</c:v>
                </c:pt>
                <c:pt idx="113">
                  <c:v>7.4347332092490484E-3</c:v>
                </c:pt>
                <c:pt idx="114">
                  <c:v>7.6074963633409702E-3</c:v>
                </c:pt>
                <c:pt idx="115">
                  <c:v>7.7831621076012809E-3</c:v>
                </c:pt>
                <c:pt idx="116">
                  <c:v>7.961746700077597E-3</c:v>
                </c:pt>
                <c:pt idx="117">
                  <c:v>8.1432655078613175E-3</c:v>
                </c:pt>
                <c:pt idx="118">
                  <c:v>8.3277329777650226E-3</c:v>
                </c:pt>
                <c:pt idx="119">
                  <c:v>8.5151626069940138E-3</c:v>
                </c:pt>
                <c:pt idx="120">
                  <c:v>8.7055669138372122E-3</c:v>
                </c:pt>
                <c:pt idx="121">
                  <c:v>8.8989574084033622E-3</c:v>
                </c:pt>
                <c:pt idx="122">
                  <c:v>9.095344563428821E-3</c:v>
                </c:pt>
                <c:pt idx="123">
                  <c:v>9.2947377851838511E-3</c:v>
                </c:pt>
                <c:pt idx="124">
                  <c:v>9.4971453845049281E-3</c:v>
                </c:pt>
                <c:pt idx="125">
                  <c:v>9.7025745479807149E-3</c:v>
                </c:pt>
                <c:pt idx="126">
                  <c:v>9.911031309320294E-3</c:v>
                </c:pt>
                <c:pt idx="127">
                  <c:v>1.012252052093222E-2</c:v>
                </c:pt>
                <c:pt idx="128">
                  <c:v>1.0337045825743687E-2</c:v>
                </c:pt>
                <c:pt idx="129">
                  <c:v>1.0554609629289379E-2</c:v>
                </c:pt>
                <c:pt idx="130">
                  <c:v>1.0775213072099821E-2</c:v>
                </c:pt>
                <c:pt idx="131">
                  <c:v>1.0998856002419679E-2</c:v>
                </c:pt>
                <c:pt idx="132">
                  <c:v>1.1225536949286366E-2</c:v>
                </c:pt>
                <c:pt idx="133">
                  <c:v>1.1455253095999965E-2</c:v>
                </c:pt>
                <c:pt idx="134">
                  <c:v>1.1688000254015517E-2</c:v>
                </c:pt>
                <c:pt idx="135">
                  <c:v>1.192377283728888E-2</c:v>
                </c:pt>
                <c:pt idx="136">
                  <c:v>1.2162563837107799E-2</c:v>
                </c:pt>
                <c:pt idx="137">
                  <c:v>1.2404364797439792E-2</c:v>
                </c:pt>
                <c:pt idx="138">
                  <c:v>1.2649165790828511E-2</c:v>
                </c:pt>
                <c:pt idx="139">
                  <c:v>1.2896955394870591E-2</c:v>
                </c:pt>
                <c:pt idx="140">
                  <c:v>1.3147720669304711E-2</c:v>
                </c:pt>
                <c:pt idx="141">
                  <c:v>1.3401447133744958E-2</c:v>
                </c:pt>
                <c:pt idx="142">
                  <c:v>1.3658118746090252E-2</c:v>
                </c:pt>
                <c:pt idx="143">
                  <c:v>1.3917717881641652E-2</c:v>
                </c:pt>
                <c:pt idx="144">
                  <c:v>1.4180225312959437E-2</c:v>
                </c:pt>
                <c:pt idx="145">
                  <c:v>1.4445620190491273E-2</c:v>
                </c:pt>
                <c:pt idx="146">
                  <c:v>1.4713880024003216E-2</c:v>
                </c:pt>
                <c:pt idx="147">
                  <c:v>1.4984980664844751E-2</c:v>
                </c:pt>
                <c:pt idx="148">
                  <c:v>1.5258896289077305E-2</c:v>
                </c:pt>
                <c:pt idx="149">
                  <c:v>1.5535599381500951E-2</c:v>
                </c:pt>
                <c:pt idx="150">
                  <c:v>1.5815060720604204E-2</c:v>
                </c:pt>
                <c:pt idx="151">
                  <c:v>1.6097249364470833E-2</c:v>
                </c:pt>
                <c:pt idx="152">
                  <c:v>1.6382132637671687E-2</c:v>
                </c:pt>
                <c:pt idx="153">
                  <c:v>1.6669676119170775E-2</c:v>
                </c:pt>
                <c:pt idx="154">
                  <c:v>1.6959843631274219E-2</c:v>
                </c:pt>
                <c:pt idx="155">
                  <c:v>1.7252597229650026E-2</c:v>
                </c:pt>
                <c:pt idx="156">
                  <c:v>1.7547897194446174E-2</c:v>
                </c:pt>
                <c:pt idx="157">
                  <c:v>1.7845702022533733E-2</c:v>
                </c:pt>
                <c:pt idx="158">
                  <c:v>1.8145968420901153E-2</c:v>
                </c:pt>
                <c:pt idx="159">
                  <c:v>1.8448651301225274E-2</c:v>
                </c:pt>
                <c:pt idx="160">
                  <c:v>1.8753703775643438E-2</c:v>
                </c:pt>
                <c:pt idx="161">
                  <c:v>1.9061077153750869E-2</c:v>
                </c:pt>
                <c:pt idx="162">
                  <c:v>1.9370720940846117E-2</c:v>
                </c:pt>
                <c:pt idx="163">
                  <c:v>1.9682582837446838E-2</c:v>
                </c:pt>
                <c:pt idx="164">
                  <c:v>1.9996608740097167E-2</c:v>
                </c:pt>
                <c:pt idx="165">
                  <c:v>2.031274274348684E-2</c:v>
                </c:pt>
                <c:pt idx="166">
                  <c:v>2.0630927143901499E-2</c:v>
                </c:pt>
                <c:pt idx="167">
                  <c:v>2.0951102444022332E-2</c:v>
                </c:pt>
                <c:pt idx="168">
                  <c:v>2.1273207359092283E-2</c:v>
                </c:pt>
                <c:pt idx="169">
                  <c:v>2.1597178824464904E-2</c:v>
                </c:pt>
                <c:pt idx="170">
                  <c:v>2.1922952004550762E-2</c:v>
                </c:pt>
                <c:pt idx="171">
                  <c:v>2.2250460303175203E-2</c:v>
                </c:pt>
                <c:pt idx="172">
                  <c:v>2.2579635375359983E-2</c:v>
                </c:pt>
                <c:pt idx="173">
                  <c:v>2.2910407140540028E-2</c:v>
                </c:pt>
                <c:pt idx="174">
                  <c:v>2.3242703797225543E-2</c:v>
                </c:pt>
                <c:pt idx="175">
                  <c:v>2.3576451839117898E-2</c:v>
                </c:pt>
                <c:pt idx="176">
                  <c:v>2.3911576072686909E-2</c:v>
                </c:pt>
                <c:pt idx="177">
                  <c:v>2.4247999636215468E-2</c:v>
                </c:pt>
                <c:pt idx="178">
                  <c:v>2.4585644020316075E-2</c:v>
                </c:pt>
                <c:pt idx="179">
                  <c:v>2.4924429089922616E-2</c:v>
                </c:pt>
                <c:pt idx="180">
                  <c:v>2.5264273107759066E-2</c:v>
                </c:pt>
                <c:pt idx="181">
                  <c:v>2.5605092759285457E-2</c:v>
                </c:pt>
                <c:pt idx="182">
                  <c:v>2.5946803179119949E-2</c:v>
                </c:pt>
                <c:pt idx="183">
                  <c:v>2.6289317978934301E-2</c:v>
                </c:pt>
                <c:pt idx="184">
                  <c:v>2.6632549276818622E-2</c:v>
                </c:pt>
                <c:pt idx="185">
                  <c:v>2.6976407728109567E-2</c:v>
                </c:pt>
                <c:pt idx="186">
                  <c:v>2.7320802557674825E-2</c:v>
                </c:pt>
                <c:pt idx="187">
                  <c:v>2.7665641593644916E-2</c:v>
                </c:pt>
                <c:pt idx="188">
                  <c:v>2.8010831302582036E-2</c:v>
                </c:pt>
                <c:pt idx="189">
                  <c:v>2.8356276826073876E-2</c:v>
                </c:pt>
                <c:pt idx="190">
                  <c:v>2.8701882018738824E-2</c:v>
                </c:pt>
                <c:pt idx="191">
                  <c:v>2.9047549487627482E-2</c:v>
                </c:pt>
                <c:pt idx="192">
                  <c:v>2.9393180633003661E-2</c:v>
                </c:pt>
                <c:pt idx="193">
                  <c:v>2.9738675690486448E-2</c:v>
                </c:pt>
                <c:pt idx="194">
                  <c:v>3.0083933774533649E-2</c:v>
                </c:pt>
                <c:pt idx="195">
                  <c:v>3.0428852923244688E-2</c:v>
                </c:pt>
                <c:pt idx="196">
                  <c:v>3.0773330144460233E-2</c:v>
                </c:pt>
                <c:pt idx="197">
                  <c:v>3.1117261463133719E-2</c:v>
                </c:pt>
                <c:pt idx="198">
                  <c:v>3.1460541969948311E-2</c:v>
                </c:pt>
                <c:pt idx="199">
                  <c:v>3.1803065871151948E-2</c:v>
                </c:pt>
                <c:pt idx="200">
                  <c:v>3.2144726539580656E-2</c:v>
                </c:pt>
                <c:pt idx="201">
                  <c:v>3.2485416566839655E-2</c:v>
                </c:pt>
                <c:pt idx="202">
                  <c:v>3.2825027816609696E-2</c:v>
                </c:pt>
                <c:pt idx="203">
                  <c:v>3.3163451479044759E-2</c:v>
                </c:pt>
                <c:pt idx="204">
                  <c:v>3.350057812622604E-2</c:v>
                </c:pt>
                <c:pt idx="205">
                  <c:v>3.3836297768635136E-2</c:v>
                </c:pt>
                <c:pt idx="206">
                  <c:v>3.4170499912608697E-2</c:v>
                </c:pt>
                <c:pt idx="207">
                  <c:v>3.450307361873476E-2</c:v>
                </c:pt>
                <c:pt idx="208">
                  <c:v>3.4833907561149825E-2</c:v>
                </c:pt>
                <c:pt idx="209">
                  <c:v>3.5162890087694944E-2</c:v>
                </c:pt>
                <c:pt idx="210">
                  <c:v>3.5489909280886786E-2</c:v>
                </c:pt>
                <c:pt idx="211">
                  <c:v>3.5814853019659532E-2</c:v>
                </c:pt>
                <c:pt idx="212">
                  <c:v>3.6137609041831255E-2</c:v>
                </c:pt>
                <c:pt idx="213">
                  <c:v>3.6458065007248137E-2</c:v>
                </c:pt>
                <c:pt idx="214">
                  <c:v>3.677610856155808E-2</c:v>
                </c:pt>
                <c:pt idx="215">
                  <c:v>3.7091627400564604E-2</c:v>
                </c:pt>
                <c:pt idx="216">
                  <c:v>3.740450933511081E-2</c:v>
                </c:pt>
                <c:pt idx="217">
                  <c:v>3.7714642356442368E-2</c:v>
                </c:pt>
                <c:pt idx="218">
                  <c:v>3.8021914701995681E-2</c:v>
                </c:pt>
                <c:pt idx="219">
                  <c:v>3.8326214921562726E-2</c:v>
                </c:pt>
                <c:pt idx="220">
                  <c:v>3.8627431943772585E-2</c:v>
                </c:pt>
                <c:pt idx="221">
                  <c:v>3.8925455142839724E-2</c:v>
                </c:pt>
                <c:pt idx="222">
                  <c:v>3.92201744055218E-2</c:v>
                </c:pt>
                <c:pt idx="223">
                  <c:v>3.9511480198231433E-2</c:v>
                </c:pt>
                <c:pt idx="224">
                  <c:v>3.9799263634245317E-2</c:v>
                </c:pt>
                <c:pt idx="225">
                  <c:v>4.0083416540953563E-2</c:v>
                </c:pt>
                <c:pt idx="226">
                  <c:v>4.0363831527091873E-2</c:v>
                </c:pt>
                <c:pt idx="227">
                  <c:v>4.0640402049898411E-2</c:v>
                </c:pt>
                <c:pt idx="228">
                  <c:v>4.0913022482137219E-2</c:v>
                </c:pt>
                <c:pt idx="229">
                  <c:v>4.1181588178929508E-2</c:v>
                </c:pt>
                <c:pt idx="230">
                  <c:v>4.1445995544334063E-2</c:v>
                </c:pt>
                <c:pt idx="231">
                  <c:v>4.1706142097617888E-2</c:v>
                </c:pt>
                <c:pt idx="232">
                  <c:v>4.1961926539157979E-2</c:v>
                </c:pt>
                <c:pt idx="233">
                  <c:v>4.2213248815915247E-2</c:v>
                </c:pt>
                <c:pt idx="234">
                  <c:v>4.2460010186421655E-2</c:v>
                </c:pt>
                <c:pt idx="235">
                  <c:v>4.2702113285221652E-2</c:v>
                </c:pt>
                <c:pt idx="236">
                  <c:v>4.2939462186709229E-2</c:v>
                </c:pt>
                <c:pt idx="237">
                  <c:v>4.3171962468302322E-2</c:v>
                </c:pt>
                <c:pt idx="238">
                  <c:v>4.3399521272896334E-2</c:v>
                </c:pt>
                <c:pt idx="239">
                  <c:v>4.3622047370539242E-2</c:v>
                </c:pt>
                <c:pt idx="240">
                  <c:v>4.3839451219270874E-2</c:v>
                </c:pt>
                <c:pt idx="241">
                  <c:v>4.405164502506994E-2</c:v>
                </c:pt>
                <c:pt idx="242">
                  <c:v>4.4258542800852507E-2</c:v>
                </c:pt>
                <c:pt idx="243">
                  <c:v>4.4460060424466638E-2</c:v>
                </c:pt>
                <c:pt idx="244">
                  <c:v>4.4656115695628412E-2</c:v>
                </c:pt>
                <c:pt idx="245">
                  <c:v>4.484662839174558E-2</c:v>
                </c:pt>
                <c:pt idx="246">
                  <c:v>4.5031520322575687E-2</c:v>
                </c:pt>
                <c:pt idx="247">
                  <c:v>4.5210715383666701E-2</c:v>
                </c:pt>
                <c:pt idx="248">
                  <c:v>4.5384139608528967E-2</c:v>
                </c:pt>
                <c:pt idx="249">
                  <c:v>4.5551721219488528E-2</c:v>
                </c:pt>
                <c:pt idx="250">
                  <c:v>4.5713390677172845E-2</c:v>
                </c:pt>
                <c:pt idx="251">
                  <c:v>4.5869080728581209E-2</c:v>
                </c:pt>
                <c:pt idx="252">
                  <c:v>4.6018726453693294E-2</c:v>
                </c:pt>
                <c:pt idx="253">
                  <c:v>4.6162265310570758E-2</c:v>
                </c:pt>
                <c:pt idx="254">
                  <c:v>4.6299637178907886E-2</c:v>
                </c:pt>
                <c:pt idx="255">
                  <c:v>4.6430784401989014E-2</c:v>
                </c:pt>
                <c:pt idx="256">
                  <c:v>4.6555651827011567E-2</c:v>
                </c:pt>
                <c:pt idx="257">
                  <c:v>4.667418684373538E-2</c:v>
                </c:pt>
                <c:pt idx="258">
                  <c:v>4.6786339421420298E-2</c:v>
                </c:pt>
                <c:pt idx="259">
                  <c:v>4.6892062144015853E-2</c:v>
                </c:pt>
                <c:pt idx="260">
                  <c:v>4.6991310243568236E-2</c:v>
                </c:pt>
                <c:pt idx="261">
                  <c:v>4.7084041631811749E-2</c:v>
                </c:pt>
                <c:pt idx="262">
                  <c:v>4.7170216929913453E-2</c:v>
                </c:pt>
                <c:pt idx="263">
                  <c:v>4.7249799496341609E-2</c:v>
                </c:pt>
                <c:pt idx="264">
                  <c:v>4.7322755452830288E-2</c:v>
                </c:pt>
                <c:pt idx="265">
                  <c:v>4.7389053708414411E-2</c:v>
                </c:pt>
                <c:pt idx="266">
                  <c:v>4.7448665981511352E-2</c:v>
                </c:pt>
                <c:pt idx="267">
                  <c:v>4.7501566820027132E-2</c:v>
                </c:pt>
                <c:pt idx="268">
                  <c:v>4.7547733619467174E-2</c:v>
                </c:pt>
                <c:pt idx="269">
                  <c:v>4.758714663903367E-2</c:v>
                </c:pt>
                <c:pt idx="270">
                  <c:v>4.7619789015693352E-2</c:v>
                </c:pt>
                <c:pt idx="271">
                  <c:v>4.7645646776201825E-2</c:v>
                </c:pt>
                <c:pt idx="272">
                  <c:v>4.7664708847072274E-2</c:v>
                </c:pt>
                <c:pt idx="273">
                  <c:v>4.7676967062478787E-2</c:v>
                </c:pt>
                <c:pt idx="274">
                  <c:v>4.768241617008611E-2</c:v>
                </c:pt>
                <c:pt idx="275">
                  <c:v>4.7681053834800383E-2</c:v>
                </c:pt>
                <c:pt idx="276">
                  <c:v>4.7672880640436774E-2</c:v>
                </c:pt>
                <c:pt idx="277">
                  <c:v>4.765790008930252E-2</c:v>
                </c:pt>
                <c:pt idx="278">
                  <c:v>4.7636118599695756E-2</c:v>
                </c:pt>
                <c:pt idx="279">
                  <c:v>4.7607545501322603E-2</c:v>
                </c:pt>
                <c:pt idx="280">
                  <c:v>4.7572193028637175E-2</c:v>
                </c:pt>
                <c:pt idx="281">
                  <c:v>4.7530076312111015E-2</c:v>
                </c:pt>
                <c:pt idx="282">
                  <c:v>4.7481213367440843E-2</c:v>
                </c:pt>
                <c:pt idx="283">
                  <c:v>4.7425625082705307E-2</c:v>
                </c:pt>
                <c:pt idx="284">
                  <c:v>4.7363335203483556E-2</c:v>
                </c:pt>
                <c:pt idx="285">
                  <c:v>4.7294370315950497E-2</c:v>
                </c:pt>
                <c:pt idx="286">
                  <c:v>4.721875982796557E-2</c:v>
                </c:pt>
                <c:pt idx="287">
                  <c:v>4.713653594817388E-2</c:v>
                </c:pt>
                <c:pt idx="288">
                  <c:v>4.7047733663140419E-2</c:v>
                </c:pt>
                <c:pt idx="289">
                  <c:v>4.6952390712540537E-2</c:v>
                </c:pt>
                <c:pt idx="290">
                  <c:v>4.6850547562430116E-2</c:v>
                </c:pt>
                <c:pt idx="291">
                  <c:v>4.6742247376623566E-2</c:v>
                </c:pt>
                <c:pt idx="292">
                  <c:v>4.662753598620669E-2</c:v>
                </c:pt>
                <c:pt idx="293">
                  <c:v>4.6506461857215291E-2</c:v>
                </c:pt>
                <c:pt idx="294">
                  <c:v>4.637907605651094E-2</c:v>
                </c:pt>
                <c:pt idx="295">
                  <c:v>4.6245432215887984E-2</c:v>
                </c:pt>
                <c:pt idx="296">
                  <c:v>4.6105586494446738E-2</c:v>
                </c:pt>
                <c:pt idx="297">
                  <c:v>4.5959597539270078E-2</c:v>
                </c:pt>
                <c:pt idx="298">
                  <c:v>4.5807526444441811E-2</c:v>
                </c:pt>
                <c:pt idx="299">
                  <c:v>4.5649436708446962E-2</c:v>
                </c:pt>
                <c:pt idx="300">
                  <c:v>4.5485394189995608E-2</c:v>
                </c:pt>
                <c:pt idx="301">
                  <c:v>4.5315467062313111E-2</c:v>
                </c:pt>
                <c:pt idx="302">
                  <c:v>4.5139725765941323E-2</c:v>
                </c:pt>
                <c:pt idx="303">
                  <c:v>4.4958242960096435E-2</c:v>
                </c:pt>
                <c:pt idx="304">
                  <c:v>4.4771093472630398E-2</c:v>
                </c:pt>
                <c:pt idx="305">
                  <c:v>4.4578354248644238E-2</c:v>
                </c:pt>
                <c:pt idx="306">
                  <c:v>4.4380104297802543E-2</c:v>
                </c:pt>
                <c:pt idx="307">
                  <c:v>4.4176424640399642E-2</c:v>
                </c:pt>
                <c:pt idx="308">
                  <c:v>4.3967398252228992E-2</c:v>
                </c:pt>
                <c:pt idx="309">
                  <c:v>4.3753110008308151E-2</c:v>
                </c:pt>
                <c:pt idx="310">
                  <c:v>4.3533646625512797E-2</c:v>
                </c:pt>
                <c:pt idx="311">
                  <c:v>4.3309096604173952E-2</c:v>
                </c:pt>
                <c:pt idx="312">
                  <c:v>4.3079550168693408E-2</c:v>
                </c:pt>
                <c:pt idx="313">
                  <c:v>4.2845099207233027E-2</c:v>
                </c:pt>
                <c:pt idx="314">
                  <c:v>4.2605837210534264E-2</c:v>
                </c:pt>
                <c:pt idx="315">
                  <c:v>4.236185920992485E-2</c:v>
                </c:pt>
                <c:pt idx="316">
                  <c:v>4.2113261714569958E-2</c:v>
                </c:pt>
                <c:pt idx="317">
                  <c:v>4.186014264802574E-2</c:v>
                </c:pt>
                <c:pt idx="318">
                  <c:v>4.1602601284153502E-2</c:v>
                </c:pt>
                <c:pt idx="319">
                  <c:v>4.1340738182452923E-2</c:v>
                </c:pt>
                <c:pt idx="320">
                  <c:v>4.1074655122873172E-2</c:v>
                </c:pt>
                <c:pt idx="321">
                  <c:v>4.0804455040160705E-2</c:v>
                </c:pt>
                <c:pt idx="322">
                  <c:v>4.0530241957802936E-2</c:v>
                </c:pt>
                <c:pt idx="323">
                  <c:v>4.025212092162652E-2</c:v>
                </c:pt>
                <c:pt idx="324">
                  <c:v>3.9970197933109602E-2</c:v>
                </c:pt>
                <c:pt idx="325">
                  <c:v>3.9684579882466597E-2</c:v>
                </c:pt>
                <c:pt idx="326">
                  <c:v>3.9395374481564389E-2</c:v>
                </c:pt>
                <c:pt idx="327">
                  <c:v>3.9102690196728337E-2</c:v>
                </c:pt>
                <c:pt idx="328">
                  <c:v>3.8806636181496337E-2</c:v>
                </c:pt>
                <c:pt idx="329">
                  <c:v>3.8507322209378657E-2</c:v>
                </c:pt>
                <c:pt idx="330">
                  <c:v>3.8204858606680991E-2</c:v>
                </c:pt>
                <c:pt idx="331">
                  <c:v>3.7899356185447444E-2</c:v>
                </c:pt>
                <c:pt idx="332">
                  <c:v>3.7590926176580032E-2</c:v>
                </c:pt>
                <c:pt idx="333">
                  <c:v>3.7279680163190193E-2</c:v>
                </c:pt>
                <c:pt idx="334">
                  <c:v>3.6965730014237412E-2</c:v>
                </c:pt>
                <c:pt idx="335">
                  <c:v>3.6649187818509239E-2</c:v>
                </c:pt>
                <c:pt idx="336">
                  <c:v>3.6330165818996264E-2</c:v>
                </c:pt>
                <c:pt idx="337">
                  <c:v>3.6008776347714752E-2</c:v>
                </c:pt>
                <c:pt idx="338">
                  <c:v>3.5685131761028582E-2</c:v>
                </c:pt>
                <c:pt idx="339">
                  <c:v>3.5359344375521483E-2</c:v>
                </c:pt>
                <c:pt idx="340">
                  <c:v>3.5031526404469354E-2</c:v>
                </c:pt>
                <c:pt idx="341">
                  <c:v>3.4701789894961456E-2</c:v>
                </c:pt>
                <c:pt idx="342">
                  <c:v>3.4370246665718258E-2</c:v>
                </c:pt>
                <c:pt idx="343">
                  <c:v>3.4037008245652395E-2</c:v>
                </c:pt>
                <c:pt idx="344">
                  <c:v>3.3702185813218308E-2</c:v>
                </c:pt>
                <c:pt idx="345">
                  <c:v>3.336589013659471E-2</c:v>
                </c:pt>
                <c:pt idx="346">
                  <c:v>3.302823151474267E-2</c:v>
                </c:pt>
                <c:pt idx="347">
                  <c:v>3.2689319719381195E-2</c:v>
                </c:pt>
                <c:pt idx="348">
                  <c:v>3.2349263937920564E-2</c:v>
                </c:pt>
                <c:pt idx="349">
                  <c:v>3.2008172717392189E-2</c:v>
                </c:pt>
                <c:pt idx="350">
                  <c:v>3.1666153909412936E-2</c:v>
                </c:pt>
                <c:pt idx="351">
                  <c:v>3.1323314616219747E-2</c:v>
                </c:pt>
                <c:pt idx="352">
                  <c:v>3.0979761137809425E-2</c:v>
                </c:pt>
                <c:pt idx="353">
                  <c:v>3.0635598920216896E-2</c:v>
                </c:pt>
                <c:pt idx="354">
                  <c:v>3.0290932504963473E-2</c:v>
                </c:pt>
                <c:pt idx="355">
                  <c:v>2.9945865479705784E-2</c:v>
                </c:pt>
                <c:pt idx="356">
                  <c:v>2.9600500430113544E-2</c:v>
                </c:pt>
                <c:pt idx="357">
                  <c:v>2.925493889300386E-2</c:v>
                </c:pt>
                <c:pt idx="358">
                  <c:v>2.8909281310757033E-2</c:v>
                </c:pt>
                <c:pt idx="359">
                  <c:v>2.8563626987040135E-2</c:v>
                </c:pt>
                <c:pt idx="360">
                  <c:v>2.8218074043855564E-2</c:v>
                </c:pt>
                <c:pt idx="361">
                  <c:v>2.7872719379942443E-2</c:v>
                </c:pt>
                <c:pt idx="362">
                  <c:v>2.7527658630545033E-2</c:v>
                </c:pt>
                <c:pt idx="363">
                  <c:v>2.7182986128567725E-2</c:v>
                </c:pt>
                <c:pt idx="364">
                  <c:v>2.6838794867132761E-2</c:v>
                </c:pt>
                <c:pt idx="365">
                  <c:v>2.6495176463554777E-2</c:v>
                </c:pt>
                <c:pt idx="366">
                  <c:v>2.6152221124745488E-2</c:v>
                </c:pt>
                <c:pt idx="367">
                  <c:v>2.5810017614059638E-2</c:v>
                </c:pt>
                <c:pt idx="368">
                  <c:v>2.5468653219592012E-2</c:v>
                </c:pt>
                <c:pt idx="369">
                  <c:v>2.5128213723933902E-2</c:v>
                </c:pt>
                <c:pt idx="370">
                  <c:v>2.4788783375395411E-2</c:v>
                </c:pt>
                <c:pt idx="371">
                  <c:v>2.4450444860698976E-2</c:v>
                </c:pt>
                <c:pt idx="372">
                  <c:v>2.4113279279147463E-2</c:v>
                </c:pt>
                <c:pt idx="373">
                  <c:v>2.3777366118269035E-2</c:v>
                </c:pt>
                <c:pt idx="374">
                  <c:v>2.3442783230939391E-2</c:v>
                </c:pt>
                <c:pt idx="375">
                  <c:v>2.3109606813980332E-2</c:v>
                </c:pt>
                <c:pt idx="376">
                  <c:v>2.2777911388232486E-2</c:v>
                </c:pt>
                <c:pt idx="377">
                  <c:v>2.2447769780098253E-2</c:v>
                </c:pt>
                <c:pt idx="378">
                  <c:v>2.2119253104549836E-2</c:v>
                </c:pt>
                <c:pt idx="379">
                  <c:v>2.1792430749595887E-2</c:v>
                </c:pt>
                <c:pt idx="380">
                  <c:v>2.1467370362198607E-2</c:v>
                </c:pt>
                <c:pt idx="381">
                  <c:v>2.1144137835632369E-2</c:v>
                </c:pt>
                <c:pt idx="382">
                  <c:v>2.0822797298273021E-2</c:v>
                </c:pt>
                <c:pt idx="383">
                  <c:v>2.0503411103806209E-2</c:v>
                </c:pt>
                <c:pt idx="384">
                  <c:v>2.0186039822841815E-2</c:v>
                </c:pt>
                <c:pt idx="385">
                  <c:v>1.9870742235919885E-2</c:v>
                </c:pt>
                <c:pt idx="386">
                  <c:v>1.9557575327893144E-2</c:v>
                </c:pt>
                <c:pt idx="387">
                  <c:v>1.9246594283669184E-2</c:v>
                </c:pt>
                <c:pt idx="388">
                  <c:v>1.8937852485294837E-2</c:v>
                </c:pt>
                <c:pt idx="389">
                  <c:v>1.8631401510364187E-2</c:v>
                </c:pt>
                <c:pt idx="390">
                  <c:v>1.8327291131730275E-2</c:v>
                </c:pt>
                <c:pt idx="391">
                  <c:v>1.8025569318500093E-2</c:v>
                </c:pt>
                <c:pt idx="392">
                  <c:v>1.772628223829105E-2</c:v>
                </c:pt>
                <c:pt idx="393">
                  <c:v>1.7429474260726503E-2</c:v>
                </c:pt>
                <c:pt idx="394">
                  <c:v>1.7135187962147025E-2</c:v>
                </c:pt>
                <c:pt idx="395">
                  <c:v>1.6843464131513036E-2</c:v>
                </c:pt>
                <c:pt idx="396">
                  <c:v>1.6554341777474144E-2</c:v>
                </c:pt>
                <c:pt idx="397">
                  <c:v>1.6267858136579164E-2</c:v>
                </c:pt>
                <c:pt idx="398">
                  <c:v>1.5984048682600581E-2</c:v>
                </c:pt>
                <c:pt idx="399">
                  <c:v>1.5702947136946505E-2</c:v>
                </c:pt>
                <c:pt idx="400">
                  <c:v>1.5424585480132192E-2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'VIEWING DISTRIBUTIONS'!$V$1</c:f>
              <c:strCache>
                <c:ptCount val="1"/>
                <c:pt idx="0">
                  <c:v>Falcons</c:v>
                </c:pt>
              </c:strCache>
            </c:strRef>
          </c:tx>
          <c:marker>
            <c:symbol val="none"/>
          </c:marker>
          <c:xVal>
            <c:multiLvlStrRef>
              <c:f>'VIEWING DISTRIBUTIONS'!$S$2:$T$602</c:f>
              <c:multiLvlStrCache>
                <c:ptCount val="401"/>
                <c:lvl>
                  <c:pt idx="0">
                    <c:v>-20.0</c:v>
                  </c:pt>
                  <c:pt idx="1">
                    <c:v>-19.9</c:v>
                  </c:pt>
                  <c:pt idx="2">
                    <c:v>-19.8</c:v>
                  </c:pt>
                  <c:pt idx="3">
                    <c:v>-19.7</c:v>
                  </c:pt>
                  <c:pt idx="4">
                    <c:v>-19.6</c:v>
                  </c:pt>
                  <c:pt idx="5">
                    <c:v>-19.5</c:v>
                  </c:pt>
                  <c:pt idx="6">
                    <c:v>-19.4</c:v>
                  </c:pt>
                  <c:pt idx="7">
                    <c:v>-19.3</c:v>
                  </c:pt>
                  <c:pt idx="8">
                    <c:v>-19.2</c:v>
                  </c:pt>
                  <c:pt idx="9">
                    <c:v>-19.1</c:v>
                  </c:pt>
                  <c:pt idx="10">
                    <c:v>-19.0</c:v>
                  </c:pt>
                  <c:pt idx="11">
                    <c:v>-18.9</c:v>
                  </c:pt>
                  <c:pt idx="12">
                    <c:v>-18.8</c:v>
                  </c:pt>
                  <c:pt idx="13">
                    <c:v>-18.7</c:v>
                  </c:pt>
                  <c:pt idx="14">
                    <c:v>-18.6</c:v>
                  </c:pt>
                  <c:pt idx="15">
                    <c:v>-18.5</c:v>
                  </c:pt>
                  <c:pt idx="16">
                    <c:v>-18.4</c:v>
                  </c:pt>
                  <c:pt idx="17">
                    <c:v>-18.3</c:v>
                  </c:pt>
                  <c:pt idx="18">
                    <c:v>-18.2</c:v>
                  </c:pt>
                  <c:pt idx="19">
                    <c:v>-18.1</c:v>
                  </c:pt>
                  <c:pt idx="20">
                    <c:v>-18.0</c:v>
                  </c:pt>
                  <c:pt idx="21">
                    <c:v>-17.9</c:v>
                  </c:pt>
                  <c:pt idx="22">
                    <c:v>-17.8</c:v>
                  </c:pt>
                  <c:pt idx="23">
                    <c:v>-17.7</c:v>
                  </c:pt>
                  <c:pt idx="24">
                    <c:v>-17.6</c:v>
                  </c:pt>
                  <c:pt idx="25">
                    <c:v>-17.5</c:v>
                  </c:pt>
                  <c:pt idx="26">
                    <c:v>-17.4</c:v>
                  </c:pt>
                  <c:pt idx="27">
                    <c:v>-17.3</c:v>
                  </c:pt>
                  <c:pt idx="28">
                    <c:v>-17.2</c:v>
                  </c:pt>
                  <c:pt idx="29">
                    <c:v>-17.1</c:v>
                  </c:pt>
                  <c:pt idx="30">
                    <c:v>-17.0</c:v>
                  </c:pt>
                  <c:pt idx="31">
                    <c:v>-16.9</c:v>
                  </c:pt>
                  <c:pt idx="32">
                    <c:v>-16.8</c:v>
                  </c:pt>
                  <c:pt idx="33">
                    <c:v>-16.7</c:v>
                  </c:pt>
                  <c:pt idx="34">
                    <c:v>-16.6</c:v>
                  </c:pt>
                  <c:pt idx="35">
                    <c:v>-16.5</c:v>
                  </c:pt>
                  <c:pt idx="36">
                    <c:v>-16.4</c:v>
                  </c:pt>
                  <c:pt idx="37">
                    <c:v>-16.3</c:v>
                  </c:pt>
                  <c:pt idx="38">
                    <c:v>-16.2</c:v>
                  </c:pt>
                  <c:pt idx="39">
                    <c:v>-16.1</c:v>
                  </c:pt>
                  <c:pt idx="40">
                    <c:v>-16.0</c:v>
                  </c:pt>
                  <c:pt idx="41">
                    <c:v>-15.9</c:v>
                  </c:pt>
                  <c:pt idx="42">
                    <c:v>-15.8</c:v>
                  </c:pt>
                  <c:pt idx="43">
                    <c:v>-15.7</c:v>
                  </c:pt>
                  <c:pt idx="44">
                    <c:v>-15.6</c:v>
                  </c:pt>
                  <c:pt idx="45">
                    <c:v>-15.5</c:v>
                  </c:pt>
                  <c:pt idx="46">
                    <c:v>-15.4</c:v>
                  </c:pt>
                  <c:pt idx="47">
                    <c:v>-15.3</c:v>
                  </c:pt>
                  <c:pt idx="48">
                    <c:v>-15.2</c:v>
                  </c:pt>
                  <c:pt idx="49">
                    <c:v>-15.1</c:v>
                  </c:pt>
                  <c:pt idx="50">
                    <c:v>-15.0</c:v>
                  </c:pt>
                  <c:pt idx="51">
                    <c:v>-14.9</c:v>
                  </c:pt>
                  <c:pt idx="52">
                    <c:v>-14.8</c:v>
                  </c:pt>
                  <c:pt idx="53">
                    <c:v>-14.7</c:v>
                  </c:pt>
                  <c:pt idx="54">
                    <c:v>-14.6</c:v>
                  </c:pt>
                  <c:pt idx="55">
                    <c:v>-14.5</c:v>
                  </c:pt>
                  <c:pt idx="56">
                    <c:v>-14.4</c:v>
                  </c:pt>
                  <c:pt idx="57">
                    <c:v>-14.3</c:v>
                  </c:pt>
                  <c:pt idx="58">
                    <c:v>-14.2</c:v>
                  </c:pt>
                  <c:pt idx="59">
                    <c:v>-14.1</c:v>
                  </c:pt>
                  <c:pt idx="60">
                    <c:v>-14.0</c:v>
                  </c:pt>
                  <c:pt idx="61">
                    <c:v>-13.9</c:v>
                  </c:pt>
                  <c:pt idx="62">
                    <c:v>-13.8</c:v>
                  </c:pt>
                  <c:pt idx="63">
                    <c:v>-13.7</c:v>
                  </c:pt>
                  <c:pt idx="64">
                    <c:v>-13.6</c:v>
                  </c:pt>
                  <c:pt idx="65">
                    <c:v>-13.5</c:v>
                  </c:pt>
                  <c:pt idx="66">
                    <c:v>-13.4</c:v>
                  </c:pt>
                  <c:pt idx="67">
                    <c:v>-13.3</c:v>
                  </c:pt>
                  <c:pt idx="68">
                    <c:v>-13.2</c:v>
                  </c:pt>
                  <c:pt idx="69">
                    <c:v>-13.1</c:v>
                  </c:pt>
                  <c:pt idx="70">
                    <c:v>-13.0</c:v>
                  </c:pt>
                  <c:pt idx="71">
                    <c:v>-12.9</c:v>
                  </c:pt>
                  <c:pt idx="72">
                    <c:v>-12.8</c:v>
                  </c:pt>
                  <c:pt idx="73">
                    <c:v>-12.7</c:v>
                  </c:pt>
                  <c:pt idx="74">
                    <c:v>-12.6</c:v>
                  </c:pt>
                  <c:pt idx="75">
                    <c:v>-12.5</c:v>
                  </c:pt>
                  <c:pt idx="76">
                    <c:v>-12.4</c:v>
                  </c:pt>
                  <c:pt idx="77">
                    <c:v>-12.3</c:v>
                  </c:pt>
                  <c:pt idx="78">
                    <c:v>-12.2</c:v>
                  </c:pt>
                  <c:pt idx="79">
                    <c:v>-12.1</c:v>
                  </c:pt>
                  <c:pt idx="80">
                    <c:v>-12.0</c:v>
                  </c:pt>
                  <c:pt idx="81">
                    <c:v>-11.9</c:v>
                  </c:pt>
                  <c:pt idx="82">
                    <c:v>-11.8</c:v>
                  </c:pt>
                  <c:pt idx="83">
                    <c:v>-11.7</c:v>
                  </c:pt>
                  <c:pt idx="84">
                    <c:v>-11.6</c:v>
                  </c:pt>
                  <c:pt idx="85">
                    <c:v>-11.5</c:v>
                  </c:pt>
                  <c:pt idx="86">
                    <c:v>-11.4</c:v>
                  </c:pt>
                  <c:pt idx="87">
                    <c:v>-11.3</c:v>
                  </c:pt>
                  <c:pt idx="88">
                    <c:v>-11.2</c:v>
                  </c:pt>
                  <c:pt idx="89">
                    <c:v>-11.1</c:v>
                  </c:pt>
                  <c:pt idx="90">
                    <c:v>-11.0</c:v>
                  </c:pt>
                  <c:pt idx="91">
                    <c:v>-10.9</c:v>
                  </c:pt>
                  <c:pt idx="92">
                    <c:v>-10.8</c:v>
                  </c:pt>
                  <c:pt idx="93">
                    <c:v>-10.7</c:v>
                  </c:pt>
                  <c:pt idx="94">
                    <c:v>-10.6</c:v>
                  </c:pt>
                  <c:pt idx="95">
                    <c:v>-10.5</c:v>
                  </c:pt>
                  <c:pt idx="96">
                    <c:v>-10.4</c:v>
                  </c:pt>
                  <c:pt idx="97">
                    <c:v>-10.3</c:v>
                  </c:pt>
                  <c:pt idx="98">
                    <c:v>-10.2</c:v>
                  </c:pt>
                  <c:pt idx="99">
                    <c:v>-10.1</c:v>
                  </c:pt>
                  <c:pt idx="100">
                    <c:v>-10.0</c:v>
                  </c:pt>
                  <c:pt idx="101">
                    <c:v>-9.9</c:v>
                  </c:pt>
                  <c:pt idx="102">
                    <c:v>-9.8</c:v>
                  </c:pt>
                  <c:pt idx="103">
                    <c:v>-9.7</c:v>
                  </c:pt>
                  <c:pt idx="104">
                    <c:v>-9.6</c:v>
                  </c:pt>
                  <c:pt idx="105">
                    <c:v>-9.5</c:v>
                  </c:pt>
                  <c:pt idx="106">
                    <c:v>-9.4</c:v>
                  </c:pt>
                  <c:pt idx="107">
                    <c:v>-9.3</c:v>
                  </c:pt>
                  <c:pt idx="108">
                    <c:v>-9.2</c:v>
                  </c:pt>
                  <c:pt idx="109">
                    <c:v>-9.1</c:v>
                  </c:pt>
                  <c:pt idx="110">
                    <c:v>-9.0</c:v>
                  </c:pt>
                  <c:pt idx="111">
                    <c:v>-8.9</c:v>
                  </c:pt>
                  <c:pt idx="112">
                    <c:v>-8.8</c:v>
                  </c:pt>
                  <c:pt idx="113">
                    <c:v>-8.7</c:v>
                  </c:pt>
                  <c:pt idx="114">
                    <c:v>-8.6</c:v>
                  </c:pt>
                  <c:pt idx="115">
                    <c:v>-8.5</c:v>
                  </c:pt>
                  <c:pt idx="116">
                    <c:v>-8.4</c:v>
                  </c:pt>
                  <c:pt idx="117">
                    <c:v>-8.3</c:v>
                  </c:pt>
                  <c:pt idx="118">
                    <c:v>-8.2</c:v>
                  </c:pt>
                  <c:pt idx="119">
                    <c:v>-8.1</c:v>
                  </c:pt>
                  <c:pt idx="120">
                    <c:v>-8.0</c:v>
                  </c:pt>
                  <c:pt idx="121">
                    <c:v>-7.9</c:v>
                  </c:pt>
                  <c:pt idx="122">
                    <c:v>-7.8</c:v>
                  </c:pt>
                  <c:pt idx="123">
                    <c:v>-7.7</c:v>
                  </c:pt>
                  <c:pt idx="124">
                    <c:v>-7.6</c:v>
                  </c:pt>
                  <c:pt idx="125">
                    <c:v>-7.5</c:v>
                  </c:pt>
                  <c:pt idx="126">
                    <c:v>-7.4</c:v>
                  </c:pt>
                  <c:pt idx="127">
                    <c:v>-7.3</c:v>
                  </c:pt>
                  <c:pt idx="128">
                    <c:v>-7.2</c:v>
                  </c:pt>
                  <c:pt idx="129">
                    <c:v>-7.1</c:v>
                  </c:pt>
                  <c:pt idx="130">
                    <c:v>-7.0</c:v>
                  </c:pt>
                  <c:pt idx="131">
                    <c:v>-6.9</c:v>
                  </c:pt>
                  <c:pt idx="132">
                    <c:v>-6.8</c:v>
                  </c:pt>
                  <c:pt idx="133">
                    <c:v>-6.7</c:v>
                  </c:pt>
                  <c:pt idx="134">
                    <c:v>-6.6</c:v>
                  </c:pt>
                  <c:pt idx="135">
                    <c:v>-6.5</c:v>
                  </c:pt>
                  <c:pt idx="136">
                    <c:v>-6.4</c:v>
                  </c:pt>
                  <c:pt idx="137">
                    <c:v>-6.3</c:v>
                  </c:pt>
                  <c:pt idx="138">
                    <c:v>-6.2</c:v>
                  </c:pt>
                  <c:pt idx="139">
                    <c:v>-6.1</c:v>
                  </c:pt>
                  <c:pt idx="140">
                    <c:v>-6.0</c:v>
                  </c:pt>
                  <c:pt idx="141">
                    <c:v>-5.9</c:v>
                  </c:pt>
                  <c:pt idx="142">
                    <c:v>-5.8</c:v>
                  </c:pt>
                  <c:pt idx="143">
                    <c:v>-5.7</c:v>
                  </c:pt>
                  <c:pt idx="144">
                    <c:v>-5.6</c:v>
                  </c:pt>
                  <c:pt idx="145">
                    <c:v>-5.5</c:v>
                  </c:pt>
                  <c:pt idx="146">
                    <c:v>-5.4</c:v>
                  </c:pt>
                  <c:pt idx="147">
                    <c:v>-5.3</c:v>
                  </c:pt>
                  <c:pt idx="148">
                    <c:v>-5.2</c:v>
                  </c:pt>
                  <c:pt idx="149">
                    <c:v>-5.1</c:v>
                  </c:pt>
                  <c:pt idx="150">
                    <c:v>-5.0</c:v>
                  </c:pt>
                  <c:pt idx="151">
                    <c:v>-4.9</c:v>
                  </c:pt>
                  <c:pt idx="152">
                    <c:v>-4.8</c:v>
                  </c:pt>
                  <c:pt idx="153">
                    <c:v>-4.7</c:v>
                  </c:pt>
                  <c:pt idx="154">
                    <c:v>-4.6</c:v>
                  </c:pt>
                  <c:pt idx="155">
                    <c:v>-4.5</c:v>
                  </c:pt>
                  <c:pt idx="156">
                    <c:v>-4.4</c:v>
                  </c:pt>
                  <c:pt idx="157">
                    <c:v>-4.3</c:v>
                  </c:pt>
                  <c:pt idx="158">
                    <c:v>-4.2</c:v>
                  </c:pt>
                  <c:pt idx="159">
                    <c:v>-4.1</c:v>
                  </c:pt>
                  <c:pt idx="160">
                    <c:v>-4.0</c:v>
                  </c:pt>
                  <c:pt idx="161">
                    <c:v>-3.9</c:v>
                  </c:pt>
                  <c:pt idx="162">
                    <c:v>-3.8</c:v>
                  </c:pt>
                  <c:pt idx="163">
                    <c:v>-3.7</c:v>
                  </c:pt>
                  <c:pt idx="164">
                    <c:v>-3.6</c:v>
                  </c:pt>
                  <c:pt idx="165">
                    <c:v>-3.5</c:v>
                  </c:pt>
                  <c:pt idx="166">
                    <c:v>-3.4</c:v>
                  </c:pt>
                  <c:pt idx="167">
                    <c:v>-3.3</c:v>
                  </c:pt>
                  <c:pt idx="168">
                    <c:v>-3.2</c:v>
                  </c:pt>
                  <c:pt idx="169">
                    <c:v>-3.1</c:v>
                  </c:pt>
                  <c:pt idx="170">
                    <c:v>-3.0</c:v>
                  </c:pt>
                  <c:pt idx="171">
                    <c:v>-2.9</c:v>
                  </c:pt>
                  <c:pt idx="172">
                    <c:v>-2.8</c:v>
                  </c:pt>
                  <c:pt idx="173">
                    <c:v>-2.7</c:v>
                  </c:pt>
                  <c:pt idx="174">
                    <c:v>-2.6</c:v>
                  </c:pt>
                  <c:pt idx="175">
                    <c:v>-2.5</c:v>
                  </c:pt>
                  <c:pt idx="176">
                    <c:v>-2.4</c:v>
                  </c:pt>
                  <c:pt idx="177">
                    <c:v>-2.3</c:v>
                  </c:pt>
                  <c:pt idx="178">
                    <c:v>-2.2</c:v>
                  </c:pt>
                  <c:pt idx="179">
                    <c:v>-2.1</c:v>
                  </c:pt>
                  <c:pt idx="180">
                    <c:v>-2.0</c:v>
                  </c:pt>
                  <c:pt idx="181">
                    <c:v>-1.9</c:v>
                  </c:pt>
                  <c:pt idx="182">
                    <c:v>-1.8</c:v>
                  </c:pt>
                  <c:pt idx="183">
                    <c:v>-1.7</c:v>
                  </c:pt>
                  <c:pt idx="184">
                    <c:v>-1.6</c:v>
                  </c:pt>
                  <c:pt idx="185">
                    <c:v>-1.5</c:v>
                  </c:pt>
                  <c:pt idx="186">
                    <c:v>-1.4</c:v>
                  </c:pt>
                  <c:pt idx="187">
                    <c:v>-1.3</c:v>
                  </c:pt>
                  <c:pt idx="188">
                    <c:v>-1.2</c:v>
                  </c:pt>
                  <c:pt idx="189">
                    <c:v>-1.1</c:v>
                  </c:pt>
                  <c:pt idx="190">
                    <c:v>-1.0</c:v>
                  </c:pt>
                  <c:pt idx="191">
                    <c:v>-0.9</c:v>
                  </c:pt>
                  <c:pt idx="192">
                    <c:v>-0.8</c:v>
                  </c:pt>
                  <c:pt idx="193">
                    <c:v>-0.7</c:v>
                  </c:pt>
                  <c:pt idx="194">
                    <c:v>-0.6</c:v>
                  </c:pt>
                  <c:pt idx="195">
                    <c:v>-0.5</c:v>
                  </c:pt>
                  <c:pt idx="196">
                    <c:v>-0.4</c:v>
                  </c:pt>
                  <c:pt idx="197">
                    <c:v>-0.3</c:v>
                  </c:pt>
                  <c:pt idx="198">
                    <c:v>-0.2</c:v>
                  </c:pt>
                  <c:pt idx="199">
                    <c:v>-0.1</c:v>
                  </c:pt>
                  <c:pt idx="200">
                    <c:v>0.0</c:v>
                  </c:pt>
                  <c:pt idx="201">
                    <c:v>0.1</c:v>
                  </c:pt>
                  <c:pt idx="202">
                    <c:v>0.2</c:v>
                  </c:pt>
                  <c:pt idx="203">
                    <c:v>0.3</c:v>
                  </c:pt>
                  <c:pt idx="204">
                    <c:v>0.4</c:v>
                  </c:pt>
                  <c:pt idx="205">
                    <c:v>0.5</c:v>
                  </c:pt>
                  <c:pt idx="206">
                    <c:v>0.6</c:v>
                  </c:pt>
                  <c:pt idx="207">
                    <c:v>0.7</c:v>
                  </c:pt>
                  <c:pt idx="208">
                    <c:v>0.8</c:v>
                  </c:pt>
                  <c:pt idx="209">
                    <c:v>0.9</c:v>
                  </c:pt>
                  <c:pt idx="210">
                    <c:v>1.0</c:v>
                  </c:pt>
                  <c:pt idx="211">
                    <c:v>1.1</c:v>
                  </c:pt>
                  <c:pt idx="212">
                    <c:v>1.2</c:v>
                  </c:pt>
                  <c:pt idx="213">
                    <c:v>1.3</c:v>
                  </c:pt>
                  <c:pt idx="214">
                    <c:v>1.4</c:v>
                  </c:pt>
                  <c:pt idx="215">
                    <c:v>1.5</c:v>
                  </c:pt>
                  <c:pt idx="216">
                    <c:v>1.6</c:v>
                  </c:pt>
                  <c:pt idx="217">
                    <c:v>1.7</c:v>
                  </c:pt>
                  <c:pt idx="218">
                    <c:v>1.8</c:v>
                  </c:pt>
                  <c:pt idx="219">
                    <c:v>1.9</c:v>
                  </c:pt>
                  <c:pt idx="220">
                    <c:v>2.0</c:v>
                  </c:pt>
                  <c:pt idx="221">
                    <c:v>2.1</c:v>
                  </c:pt>
                  <c:pt idx="222">
                    <c:v>2.2</c:v>
                  </c:pt>
                  <c:pt idx="223">
                    <c:v>2.3</c:v>
                  </c:pt>
                  <c:pt idx="224">
                    <c:v>2.4</c:v>
                  </c:pt>
                  <c:pt idx="225">
                    <c:v>2.5</c:v>
                  </c:pt>
                  <c:pt idx="226">
                    <c:v>2.6</c:v>
                  </c:pt>
                  <c:pt idx="227">
                    <c:v>2.7</c:v>
                  </c:pt>
                  <c:pt idx="228">
                    <c:v>2.8</c:v>
                  </c:pt>
                  <c:pt idx="229">
                    <c:v>2.9</c:v>
                  </c:pt>
                  <c:pt idx="230">
                    <c:v>3.0</c:v>
                  </c:pt>
                  <c:pt idx="231">
                    <c:v>3.1</c:v>
                  </c:pt>
                  <c:pt idx="232">
                    <c:v>3.2</c:v>
                  </c:pt>
                  <c:pt idx="233">
                    <c:v>3.3</c:v>
                  </c:pt>
                  <c:pt idx="234">
                    <c:v>3.4</c:v>
                  </c:pt>
                  <c:pt idx="235">
                    <c:v>3.5</c:v>
                  </c:pt>
                  <c:pt idx="236">
                    <c:v>3.6</c:v>
                  </c:pt>
                  <c:pt idx="237">
                    <c:v>3.7</c:v>
                  </c:pt>
                  <c:pt idx="238">
                    <c:v>3.8</c:v>
                  </c:pt>
                  <c:pt idx="239">
                    <c:v>3.9</c:v>
                  </c:pt>
                  <c:pt idx="240">
                    <c:v>4.0</c:v>
                  </c:pt>
                  <c:pt idx="241">
                    <c:v>4.1</c:v>
                  </c:pt>
                  <c:pt idx="242">
                    <c:v>4.2</c:v>
                  </c:pt>
                  <c:pt idx="243">
                    <c:v>4.3</c:v>
                  </c:pt>
                  <c:pt idx="244">
                    <c:v>4.4</c:v>
                  </c:pt>
                  <c:pt idx="245">
                    <c:v>4.5</c:v>
                  </c:pt>
                  <c:pt idx="246">
                    <c:v>4.6</c:v>
                  </c:pt>
                  <c:pt idx="247">
                    <c:v>4.7</c:v>
                  </c:pt>
                  <c:pt idx="248">
                    <c:v>4.8</c:v>
                  </c:pt>
                  <c:pt idx="249">
                    <c:v>4.9</c:v>
                  </c:pt>
                  <c:pt idx="250">
                    <c:v>5.0</c:v>
                  </c:pt>
                  <c:pt idx="251">
                    <c:v>5.1</c:v>
                  </c:pt>
                  <c:pt idx="252">
                    <c:v>5.2</c:v>
                  </c:pt>
                  <c:pt idx="253">
                    <c:v>5.3</c:v>
                  </c:pt>
                  <c:pt idx="254">
                    <c:v>5.4</c:v>
                  </c:pt>
                  <c:pt idx="255">
                    <c:v>5.5</c:v>
                  </c:pt>
                  <c:pt idx="256">
                    <c:v>5.6</c:v>
                  </c:pt>
                  <c:pt idx="257">
                    <c:v>5.7</c:v>
                  </c:pt>
                  <c:pt idx="258">
                    <c:v>5.8</c:v>
                  </c:pt>
                  <c:pt idx="259">
                    <c:v>5.9</c:v>
                  </c:pt>
                  <c:pt idx="260">
                    <c:v>6.0</c:v>
                  </c:pt>
                  <c:pt idx="261">
                    <c:v>6.1</c:v>
                  </c:pt>
                  <c:pt idx="262">
                    <c:v>6.2</c:v>
                  </c:pt>
                  <c:pt idx="263">
                    <c:v>6.3</c:v>
                  </c:pt>
                  <c:pt idx="264">
                    <c:v>6.4</c:v>
                  </c:pt>
                  <c:pt idx="265">
                    <c:v>6.5</c:v>
                  </c:pt>
                  <c:pt idx="266">
                    <c:v>6.6</c:v>
                  </c:pt>
                  <c:pt idx="267">
                    <c:v>6.7</c:v>
                  </c:pt>
                  <c:pt idx="268">
                    <c:v>6.8</c:v>
                  </c:pt>
                  <c:pt idx="269">
                    <c:v>6.9</c:v>
                  </c:pt>
                  <c:pt idx="270">
                    <c:v>7.0</c:v>
                  </c:pt>
                  <c:pt idx="271">
                    <c:v>7.1</c:v>
                  </c:pt>
                  <c:pt idx="272">
                    <c:v>7.2</c:v>
                  </c:pt>
                  <c:pt idx="273">
                    <c:v>7.3</c:v>
                  </c:pt>
                  <c:pt idx="274">
                    <c:v>7.4</c:v>
                  </c:pt>
                  <c:pt idx="275">
                    <c:v>7.5</c:v>
                  </c:pt>
                  <c:pt idx="276">
                    <c:v>7.6</c:v>
                  </c:pt>
                  <c:pt idx="277">
                    <c:v>7.7</c:v>
                  </c:pt>
                  <c:pt idx="278">
                    <c:v>7.8</c:v>
                  </c:pt>
                  <c:pt idx="279">
                    <c:v>7.9</c:v>
                  </c:pt>
                  <c:pt idx="280">
                    <c:v>8.0</c:v>
                  </c:pt>
                  <c:pt idx="281">
                    <c:v>8.1</c:v>
                  </c:pt>
                  <c:pt idx="282">
                    <c:v>8.2</c:v>
                  </c:pt>
                  <c:pt idx="283">
                    <c:v>8.3</c:v>
                  </c:pt>
                  <c:pt idx="284">
                    <c:v>8.4</c:v>
                  </c:pt>
                  <c:pt idx="285">
                    <c:v>8.5</c:v>
                  </c:pt>
                  <c:pt idx="286">
                    <c:v>8.6</c:v>
                  </c:pt>
                  <c:pt idx="287">
                    <c:v>8.7</c:v>
                  </c:pt>
                  <c:pt idx="288">
                    <c:v>8.8</c:v>
                  </c:pt>
                  <c:pt idx="289">
                    <c:v>8.9</c:v>
                  </c:pt>
                  <c:pt idx="290">
                    <c:v>9.0</c:v>
                  </c:pt>
                  <c:pt idx="291">
                    <c:v>9.1</c:v>
                  </c:pt>
                  <c:pt idx="292">
                    <c:v>9.2</c:v>
                  </c:pt>
                  <c:pt idx="293">
                    <c:v>9.3</c:v>
                  </c:pt>
                  <c:pt idx="294">
                    <c:v>9.4</c:v>
                  </c:pt>
                  <c:pt idx="295">
                    <c:v>9.5</c:v>
                  </c:pt>
                  <c:pt idx="296">
                    <c:v>9.6</c:v>
                  </c:pt>
                  <c:pt idx="297">
                    <c:v>9.7</c:v>
                  </c:pt>
                  <c:pt idx="298">
                    <c:v>9.8</c:v>
                  </c:pt>
                  <c:pt idx="299">
                    <c:v>9.9</c:v>
                  </c:pt>
                  <c:pt idx="300">
                    <c:v>10.0</c:v>
                  </c:pt>
                  <c:pt idx="301">
                    <c:v>10.1</c:v>
                  </c:pt>
                  <c:pt idx="302">
                    <c:v>10.2</c:v>
                  </c:pt>
                  <c:pt idx="303">
                    <c:v>10.3</c:v>
                  </c:pt>
                  <c:pt idx="304">
                    <c:v>10.4</c:v>
                  </c:pt>
                  <c:pt idx="305">
                    <c:v>10.5</c:v>
                  </c:pt>
                  <c:pt idx="306">
                    <c:v>10.6</c:v>
                  </c:pt>
                  <c:pt idx="307">
                    <c:v>10.7</c:v>
                  </c:pt>
                  <c:pt idx="308">
                    <c:v>10.8</c:v>
                  </c:pt>
                  <c:pt idx="309">
                    <c:v>10.9</c:v>
                  </c:pt>
                  <c:pt idx="310">
                    <c:v>11.0</c:v>
                  </c:pt>
                  <c:pt idx="311">
                    <c:v>11.1</c:v>
                  </c:pt>
                  <c:pt idx="312">
                    <c:v>11.2</c:v>
                  </c:pt>
                  <c:pt idx="313">
                    <c:v>11.3</c:v>
                  </c:pt>
                  <c:pt idx="314">
                    <c:v>11.4</c:v>
                  </c:pt>
                  <c:pt idx="315">
                    <c:v>11.5</c:v>
                  </c:pt>
                  <c:pt idx="316">
                    <c:v>11.6</c:v>
                  </c:pt>
                  <c:pt idx="317">
                    <c:v>11.7</c:v>
                  </c:pt>
                  <c:pt idx="318">
                    <c:v>11.8</c:v>
                  </c:pt>
                  <c:pt idx="319">
                    <c:v>11.9</c:v>
                  </c:pt>
                  <c:pt idx="320">
                    <c:v>12.0</c:v>
                  </c:pt>
                  <c:pt idx="321">
                    <c:v>12.1</c:v>
                  </c:pt>
                  <c:pt idx="322">
                    <c:v>12.2</c:v>
                  </c:pt>
                  <c:pt idx="323">
                    <c:v>12.3</c:v>
                  </c:pt>
                  <c:pt idx="324">
                    <c:v>12.4</c:v>
                  </c:pt>
                  <c:pt idx="325">
                    <c:v>12.5</c:v>
                  </c:pt>
                  <c:pt idx="326">
                    <c:v>12.6</c:v>
                  </c:pt>
                  <c:pt idx="327">
                    <c:v>12.7</c:v>
                  </c:pt>
                  <c:pt idx="328">
                    <c:v>12.8</c:v>
                  </c:pt>
                  <c:pt idx="329">
                    <c:v>12.9</c:v>
                  </c:pt>
                  <c:pt idx="330">
                    <c:v>13.0</c:v>
                  </c:pt>
                  <c:pt idx="331">
                    <c:v>13.1</c:v>
                  </c:pt>
                  <c:pt idx="332">
                    <c:v>13.2</c:v>
                  </c:pt>
                  <c:pt idx="333">
                    <c:v>13.3</c:v>
                  </c:pt>
                  <c:pt idx="334">
                    <c:v>13.4</c:v>
                  </c:pt>
                  <c:pt idx="335">
                    <c:v>13.5</c:v>
                  </c:pt>
                  <c:pt idx="336">
                    <c:v>13.6</c:v>
                  </c:pt>
                  <c:pt idx="337">
                    <c:v>13.7</c:v>
                  </c:pt>
                  <c:pt idx="338">
                    <c:v>13.8</c:v>
                  </c:pt>
                  <c:pt idx="339">
                    <c:v>13.9</c:v>
                  </c:pt>
                  <c:pt idx="340">
                    <c:v>14.0</c:v>
                  </c:pt>
                  <c:pt idx="341">
                    <c:v>14.1</c:v>
                  </c:pt>
                  <c:pt idx="342">
                    <c:v>14.2</c:v>
                  </c:pt>
                  <c:pt idx="343">
                    <c:v>14.3</c:v>
                  </c:pt>
                  <c:pt idx="344">
                    <c:v>14.4</c:v>
                  </c:pt>
                  <c:pt idx="345">
                    <c:v>14.5</c:v>
                  </c:pt>
                  <c:pt idx="346">
                    <c:v>14.6</c:v>
                  </c:pt>
                  <c:pt idx="347">
                    <c:v>14.7</c:v>
                  </c:pt>
                  <c:pt idx="348">
                    <c:v>14.8</c:v>
                  </c:pt>
                  <c:pt idx="349">
                    <c:v>14.9</c:v>
                  </c:pt>
                  <c:pt idx="350">
                    <c:v>15.0</c:v>
                  </c:pt>
                  <c:pt idx="351">
                    <c:v>15.1</c:v>
                  </c:pt>
                  <c:pt idx="352">
                    <c:v>15.2</c:v>
                  </c:pt>
                  <c:pt idx="353">
                    <c:v>15.3</c:v>
                  </c:pt>
                  <c:pt idx="354">
                    <c:v>15.4</c:v>
                  </c:pt>
                  <c:pt idx="355">
                    <c:v>15.5</c:v>
                  </c:pt>
                  <c:pt idx="356">
                    <c:v>15.6</c:v>
                  </c:pt>
                  <c:pt idx="357">
                    <c:v>15.7</c:v>
                  </c:pt>
                  <c:pt idx="358">
                    <c:v>15.8</c:v>
                  </c:pt>
                  <c:pt idx="359">
                    <c:v>15.9</c:v>
                  </c:pt>
                  <c:pt idx="360">
                    <c:v>16.0</c:v>
                  </c:pt>
                  <c:pt idx="361">
                    <c:v>16.1</c:v>
                  </c:pt>
                  <c:pt idx="362">
                    <c:v>16.2</c:v>
                  </c:pt>
                  <c:pt idx="363">
                    <c:v>16.3</c:v>
                  </c:pt>
                  <c:pt idx="364">
                    <c:v>16.4</c:v>
                  </c:pt>
                  <c:pt idx="365">
                    <c:v>16.5</c:v>
                  </c:pt>
                  <c:pt idx="366">
                    <c:v>16.6</c:v>
                  </c:pt>
                  <c:pt idx="367">
                    <c:v>16.7</c:v>
                  </c:pt>
                  <c:pt idx="368">
                    <c:v>16.8</c:v>
                  </c:pt>
                  <c:pt idx="369">
                    <c:v>16.9</c:v>
                  </c:pt>
                  <c:pt idx="370">
                    <c:v>17.0</c:v>
                  </c:pt>
                  <c:pt idx="371">
                    <c:v>17.1</c:v>
                  </c:pt>
                  <c:pt idx="372">
                    <c:v>17.2</c:v>
                  </c:pt>
                  <c:pt idx="373">
                    <c:v>17.3</c:v>
                  </c:pt>
                  <c:pt idx="374">
                    <c:v>17.4</c:v>
                  </c:pt>
                  <c:pt idx="375">
                    <c:v>17.5</c:v>
                  </c:pt>
                  <c:pt idx="376">
                    <c:v>17.6</c:v>
                  </c:pt>
                  <c:pt idx="377">
                    <c:v>17.7</c:v>
                  </c:pt>
                  <c:pt idx="378">
                    <c:v>17.8</c:v>
                  </c:pt>
                  <c:pt idx="379">
                    <c:v>17.9</c:v>
                  </c:pt>
                  <c:pt idx="380">
                    <c:v>18.0</c:v>
                  </c:pt>
                  <c:pt idx="381">
                    <c:v>18.1</c:v>
                  </c:pt>
                  <c:pt idx="382">
                    <c:v>18.2</c:v>
                  </c:pt>
                  <c:pt idx="383">
                    <c:v>18.3</c:v>
                  </c:pt>
                  <c:pt idx="384">
                    <c:v>18.4</c:v>
                  </c:pt>
                  <c:pt idx="385">
                    <c:v>18.5</c:v>
                  </c:pt>
                  <c:pt idx="386">
                    <c:v>18.6</c:v>
                  </c:pt>
                  <c:pt idx="387">
                    <c:v>18.7</c:v>
                  </c:pt>
                  <c:pt idx="388">
                    <c:v>18.8</c:v>
                  </c:pt>
                  <c:pt idx="389">
                    <c:v>18.9</c:v>
                  </c:pt>
                  <c:pt idx="390">
                    <c:v>19.0</c:v>
                  </c:pt>
                  <c:pt idx="391">
                    <c:v>19.1</c:v>
                  </c:pt>
                  <c:pt idx="392">
                    <c:v>19.2</c:v>
                  </c:pt>
                  <c:pt idx="393">
                    <c:v>19.3</c:v>
                  </c:pt>
                  <c:pt idx="394">
                    <c:v>19.4</c:v>
                  </c:pt>
                  <c:pt idx="395">
                    <c:v>19.5</c:v>
                  </c:pt>
                  <c:pt idx="396">
                    <c:v>19.6</c:v>
                  </c:pt>
                  <c:pt idx="397">
                    <c:v>19.7</c:v>
                  </c:pt>
                  <c:pt idx="398">
                    <c:v>19.8</c:v>
                  </c:pt>
                  <c:pt idx="399">
                    <c:v>19.9</c:v>
                  </c:pt>
                  <c:pt idx="400">
                    <c:v>20.0</c:v>
                  </c:pt>
                </c:lvl>
                <c:lvl>
                  <c:pt idx="0">
                    <c:v>F(X)</c:v>
                  </c:pt>
                </c:lvl>
              </c:multiLvlStrCache>
            </c:multiLvlStrRef>
          </c:xVal>
          <c:yVal>
            <c:numRef>
              <c:f>'VIEWING DISTRIBUTIONS'!$V$2:$V$402</c:f>
              <c:numCache>
                <c:formatCode>0.0000</c:formatCode>
                <c:ptCount val="401"/>
                <c:pt idx="0">
                  <c:v>8.3976454300014789E-4</c:v>
                </c:pt>
                <c:pt idx="1">
                  <c:v>8.6872059306097188E-4</c:v>
                </c:pt>
                <c:pt idx="2">
                  <c:v>8.9854670814223491E-4</c:v>
                </c:pt>
                <c:pt idx="3">
                  <c:v>9.2926409309951124E-4</c:v>
                </c:pt>
                <c:pt idx="4">
                  <c:v>9.6089429078323083E-4</c:v>
                </c:pt>
                <c:pt idx="5">
                  <c:v>9.9345918107460554E-4</c:v>
                </c:pt>
                <c:pt idx="6">
                  <c:v>1.0269809796439083E-3</c:v>
                </c:pt>
                <c:pt idx="7">
                  <c:v>1.0614822364225542E-3</c:v>
                </c:pt>
                <c:pt idx="8">
                  <c:v>1.0969858337811077E-3</c:v>
                </c:pt>
                <c:pt idx="9">
                  <c:v>1.1335149844042074E-3</c:v>
                </c:pt>
                <c:pt idx="10">
                  <c:v>1.1710932288545983E-3</c:v>
                </c:pt>
                <c:pt idx="11">
                  <c:v>1.2097444328177812E-3</c:v>
                </c:pt>
                <c:pt idx="12">
                  <c:v>1.2494927840190802E-3</c:v>
                </c:pt>
                <c:pt idx="13">
                  <c:v>1.290362788804966E-3</c:v>
                </c:pt>
                <c:pt idx="14">
                  <c:v>1.3323792683805076E-3</c:v>
                </c:pt>
                <c:pt idx="15">
                  <c:v>1.3755673546949636E-3</c:v>
                </c:pt>
                <c:pt idx="16">
                  <c:v>1.4199524859675715E-3</c:v>
                </c:pt>
                <c:pt idx="17">
                  <c:v>1.4655604018457007E-3</c:v>
                </c:pt>
                <c:pt idx="18">
                  <c:v>1.5124171381877183E-3</c:v>
                </c:pt>
                <c:pt idx="19">
                  <c:v>1.560549021462935E-3</c:v>
                </c:pt>
                <c:pt idx="20">
                  <c:v>1.6099826627612732E-3</c:v>
                </c:pt>
                <c:pt idx="21">
                  <c:v>1.6607449514053566E-3</c:v>
                </c:pt>
                <c:pt idx="22">
                  <c:v>1.7128630481579347E-3</c:v>
                </c:pt>
                <c:pt idx="23">
                  <c:v>1.7663643780177604E-3</c:v>
                </c:pt>
                <c:pt idx="24">
                  <c:v>1.8212766225971812E-3</c:v>
                </c:pt>
                <c:pt idx="25">
                  <c:v>1.877627712074984E-3</c:v>
                </c:pt>
                <c:pt idx="26">
                  <c:v>1.9354458167182237E-3</c:v>
                </c:pt>
                <c:pt idx="27">
                  <c:v>1.9947593379669921E-3</c:v>
                </c:pt>
                <c:pt idx="28">
                  <c:v>2.0555968990763969E-3</c:v>
                </c:pt>
                <c:pt idx="29">
                  <c:v>2.1179873353102422E-3</c:v>
                </c:pt>
                <c:pt idx="30">
                  <c:v>2.1819596836812013E-3</c:v>
                </c:pt>
                <c:pt idx="31">
                  <c:v>2.247543172232597E-3</c:v>
                </c:pt>
                <c:pt idx="32">
                  <c:v>2.3147672088571639E-3</c:v>
                </c:pt>
                <c:pt idx="33">
                  <c:v>2.3836613696485965E-3</c:v>
                </c:pt>
                <c:pt idx="34">
                  <c:v>2.4542553867818936E-3</c:v>
                </c:pt>
                <c:pt idx="35">
                  <c:v>2.5265791359190275E-3</c:v>
                </c:pt>
                <c:pt idx="36">
                  <c:v>2.6006626231367112E-3</c:v>
                </c:pt>
                <c:pt idx="37">
                  <c:v>2.6765359713734845E-3</c:v>
                </c:pt>
                <c:pt idx="38">
                  <c:v>2.7542294063937823E-3</c:v>
                </c:pt>
                <c:pt idx="39">
                  <c:v>2.833773242266959E-3</c:v>
                </c:pt>
                <c:pt idx="40">
                  <c:v>2.9151978663598077E-3</c:v>
                </c:pt>
                <c:pt idx="41">
                  <c:v>2.9985337238414784E-3</c:v>
                </c:pt>
                <c:pt idx="42">
                  <c:v>3.0838113017001519E-3</c:v>
                </c:pt>
                <c:pt idx="43">
                  <c:v>3.1710611122713899E-3</c:v>
                </c:pt>
                <c:pt idx="44">
                  <c:v>3.2603136762784915E-3</c:v>
                </c:pt>
                <c:pt idx="45">
                  <c:v>3.3515995053857131E-3</c:v>
                </c:pt>
                <c:pt idx="46">
                  <c:v>3.4449490842657269E-3</c:v>
                </c:pt>
                <c:pt idx="47">
                  <c:v>3.5403928521832899E-3</c:v>
                </c:pt>
                <c:pt idx="48">
                  <c:v>3.6379611840974802E-3</c:v>
                </c:pt>
                <c:pt idx="49">
                  <c:v>3.7376843712856249E-3</c:v>
                </c:pt>
                <c:pt idx="50">
                  <c:v>3.8395926014923947E-3</c:v>
                </c:pt>
                <c:pt idx="51">
                  <c:v>3.9437159386083069E-3</c:v>
                </c:pt>
                <c:pt idx="52">
                  <c:v>4.0500843018823679E-3</c:v>
                </c:pt>
                <c:pt idx="53">
                  <c:v>4.1587274446741812E-3</c:v>
                </c:pt>
                <c:pt idx="54">
                  <c:v>4.269674932751549E-3</c:v>
                </c:pt>
                <c:pt idx="55">
                  <c:v>4.3829561221400927E-3</c:v>
                </c:pt>
                <c:pt idx="56">
                  <c:v>4.4986001365321443E-3</c:v>
                </c:pt>
                <c:pt idx="57">
                  <c:v>4.6166358442627821E-3</c:v>
                </c:pt>
                <c:pt idx="58">
                  <c:v>4.7370918348615017E-3</c:v>
                </c:pt>
                <c:pt idx="59">
                  <c:v>4.8599963951886944E-3</c:v>
                </c:pt>
                <c:pt idx="60">
                  <c:v>4.985377485166741E-3</c:v>
                </c:pt>
                <c:pt idx="61">
                  <c:v>5.113262713116214E-3</c:v>
                </c:pt>
                <c:pt idx="62">
                  <c:v>5.2436793107084071E-3</c:v>
                </c:pt>
                <c:pt idx="63">
                  <c:v>5.3766541075459511E-3</c:v>
                </c:pt>
                <c:pt idx="64">
                  <c:v>5.5122135053841106E-3</c:v>
                </c:pt>
                <c:pt idx="65">
                  <c:v>5.6503834520059502E-3</c:v>
                </c:pt>
                <c:pt idx="66">
                  <c:v>5.7911894147651931E-3</c:v>
                </c:pt>
                <c:pt idx="67">
                  <c:v>5.9346563538115104E-3</c:v>
                </c:pt>
                <c:pt idx="68">
                  <c:v>6.080808695013349E-3</c:v>
                </c:pt>
                <c:pt idx="69">
                  <c:v>6.2296703025943772E-3</c:v>
                </c:pt>
                <c:pt idx="70">
                  <c:v>6.3812644515001057E-3</c:v>
                </c:pt>
                <c:pt idx="71">
                  <c:v>6.5356137995120564E-3</c:v>
                </c:pt>
                <c:pt idx="72">
                  <c:v>6.6927403591275072E-3</c:v>
                </c:pt>
                <c:pt idx="73">
                  <c:v>6.8526654692234543E-3</c:v>
                </c:pt>
                <c:pt idx="74">
                  <c:v>7.015409766524182E-3</c:v>
                </c:pt>
                <c:pt idx="75">
                  <c:v>7.1809931568924462E-3</c:v>
                </c:pt>
                <c:pt idx="76">
                  <c:v>7.3494347864651154E-3</c:v>
                </c:pt>
                <c:pt idx="77">
                  <c:v>7.5207530126536436E-3</c:v>
                </c:pt>
                <c:pt idx="78">
                  <c:v>7.6949653750337842E-3</c:v>
                </c:pt>
                <c:pt idx="79">
                  <c:v>7.8720885661439054E-3</c:v>
                </c:pt>
                <c:pt idx="80">
                  <c:v>8.0521384022174836E-3</c:v>
                </c:pt>
                <c:pt idx="81">
                  <c:v>8.2351297938727964E-3</c:v>
                </c:pt>
                <c:pt idx="82">
                  <c:v>8.4210767167842236E-3</c:v>
                </c:pt>
                <c:pt idx="83">
                  <c:v>8.6099921823602991E-3</c:v>
                </c:pt>
                <c:pt idx="84">
                  <c:v>8.8018882084539909E-3</c:v>
                </c:pt>
                <c:pt idx="85">
                  <c:v>8.9967757901313356E-3</c:v>
                </c:pt>
                <c:pt idx="86">
                  <c:v>9.1946648705251433E-3</c:v>
                </c:pt>
                <c:pt idx="87">
                  <c:v>9.3955643118007921E-3</c:v>
                </c:pt>
                <c:pt idx="88">
                  <c:v>9.5994818662618851E-3</c:v>
                </c:pt>
                <c:pt idx="89">
                  <c:v>9.8064241476237737E-3</c:v>
                </c:pt>
                <c:pt idx="90">
                  <c:v>1.0016396602483569E-2</c:v>
                </c:pt>
                <c:pt idx="91">
                  <c:v>1.0229403482015594E-2</c:v>
                </c:pt>
                <c:pt idx="92">
                  <c:v>1.0445447813921663E-2</c:v>
                </c:pt>
                <c:pt idx="93">
                  <c:v>1.0664531374665939E-2</c:v>
                </c:pt>
                <c:pt idx="94">
                  <c:v>1.0886654662024429E-2</c:v>
                </c:pt>
                <c:pt idx="95">
                  <c:v>1.1111816867979601E-2</c:v>
                </c:pt>
                <c:pt idx="96">
                  <c:v>1.1340015851990813E-2</c:v>
                </c:pt>
                <c:pt idx="97">
                  <c:v>1.1571248114671471E-2</c:v>
                </c:pt>
                <c:pt idx="98">
                  <c:v>1.1805508771904206E-2</c:v>
                </c:pt>
                <c:pt idx="99">
                  <c:v>1.2042791529425383E-2</c:v>
                </c:pt>
                <c:pt idx="100">
                  <c:v>1.2283088657910611E-2</c:v>
                </c:pt>
                <c:pt idx="101">
                  <c:v>1.2526390968592893E-2</c:v>
                </c:pt>
                <c:pt idx="102">
                  <c:v>1.2772687789445255E-2</c:v>
                </c:pt>
                <c:pt idx="103">
                  <c:v>1.3021966941959694E-2</c:v>
                </c:pt>
                <c:pt idx="104">
                  <c:v>1.3274214718554432E-2</c:v>
                </c:pt>
                <c:pt idx="105">
                  <c:v>1.3529415860641276E-2</c:v>
                </c:pt>
                <c:pt idx="106">
                  <c:v>1.3787553537385077E-2</c:v>
                </c:pt>
                <c:pt idx="107">
                  <c:v>1.40486093251869E-2</c:v>
                </c:pt>
                <c:pt idx="108">
                  <c:v>1.4312563187922754E-2</c:v>
                </c:pt>
                <c:pt idx="109">
                  <c:v>1.4579393457969258E-2</c:v>
                </c:pt>
                <c:pt idx="110">
                  <c:v>1.4849076818047608E-2</c:v>
                </c:pt>
                <c:pt idx="111">
                  <c:v>1.5121588283916942E-2</c:v>
                </c:pt>
                <c:pt idx="112">
                  <c:v>1.5396901187947858E-2</c:v>
                </c:pt>
                <c:pt idx="113">
                  <c:v>1.5674987163606626E-2</c:v>
                </c:pt>
                <c:pt idx="114">
                  <c:v>1.5955816130880176E-2</c:v>
                </c:pt>
                <c:pt idx="115">
                  <c:v>1.6239356282671615E-2</c:v>
                </c:pt>
                <c:pt idx="116">
                  <c:v>1.6525574072195608E-2</c:v>
                </c:pt>
                <c:pt idx="117">
                  <c:v>1.6814434201402311E-2</c:v>
                </c:pt>
                <c:pt idx="118">
                  <c:v>1.710589961045832E-2</c:v>
                </c:pt>
                <c:pt idx="119">
                  <c:v>1.7399931468312178E-2</c:v>
                </c:pt>
                <c:pt idx="120">
                  <c:v>1.7696489164371648E-2</c:v>
                </c:pt>
                <c:pt idx="121">
                  <c:v>1.7995530301319264E-2</c:v>
                </c:pt>
                <c:pt idx="122">
                  <c:v>1.8297010689091803E-2</c:v>
                </c:pt>
                <c:pt idx="123">
                  <c:v>1.8600884340048789E-2</c:v>
                </c:pt>
                <c:pt idx="124">
                  <c:v>1.8907103465354392E-2</c:v>
                </c:pt>
                <c:pt idx="125">
                  <c:v>1.9215618472595904E-2</c:v>
                </c:pt>
                <c:pt idx="126">
                  <c:v>1.9526377964661723E-2</c:v>
                </c:pt>
                <c:pt idx="127">
                  <c:v>1.9839328739900308E-2</c:v>
                </c:pt>
                <c:pt idx="128">
                  <c:v>2.0154415793580929E-2</c:v>
                </c:pt>
                <c:pt idx="129">
                  <c:v>2.0471582320676095E-2</c:v>
                </c:pt>
                <c:pt idx="130">
                  <c:v>2.0790769719984222E-2</c:v>
                </c:pt>
                <c:pt idx="131">
                  <c:v>2.1111917599610563E-2</c:v>
                </c:pt>
                <c:pt idx="132">
                  <c:v>2.1434963783822748E-2</c:v>
                </c:pt>
                <c:pt idx="133">
                  <c:v>2.1759844321296625E-2</c:v>
                </c:pt>
                <c:pt idx="134">
                  <c:v>2.2086493494766744E-2</c:v>
                </c:pt>
                <c:pt idx="135">
                  <c:v>2.2414843832094463E-2</c:v>
                </c:pt>
                <c:pt idx="136">
                  <c:v>2.2744826118765937E-2</c:v>
                </c:pt>
                <c:pt idx="137">
                  <c:v>2.3076369411830309E-2</c:v>
                </c:pt>
                <c:pt idx="138">
                  <c:v>2.3409401055287674E-2</c:v>
                </c:pt>
                <c:pt idx="139">
                  <c:v>2.3743846696934901E-2</c:v>
                </c:pt>
                <c:pt idx="140">
                  <c:v>2.4079630306675853E-2</c:v>
                </c:pt>
                <c:pt idx="141">
                  <c:v>2.4416674196301516E-2</c:v>
                </c:pt>
                <c:pt idx="142">
                  <c:v>2.4754899040743839E-2</c:v>
                </c:pt>
                <c:pt idx="143">
                  <c:v>2.5094223900805818E-2</c:v>
                </c:pt>
                <c:pt idx="144">
                  <c:v>2.5434566247368909E-2</c:v>
                </c:pt>
                <c:pt idx="145">
                  <c:v>2.5775841987077268E-2</c:v>
                </c:pt>
                <c:pt idx="146">
                  <c:v>2.6117965489496978E-2</c:v>
                </c:pt>
                <c:pt idx="147">
                  <c:v>2.6460849615747128E-2</c:v>
                </c:pt>
                <c:pt idx="148">
                  <c:v>2.6804405748595665E-2</c:v>
                </c:pt>
                <c:pt idx="149">
                  <c:v>2.7148543824018861E-2</c:v>
                </c:pt>
                <c:pt idx="150">
                  <c:v>2.7493172364209274E-2</c:v>
                </c:pt>
                <c:pt idx="151">
                  <c:v>2.783819851202779E-2</c:v>
                </c:pt>
                <c:pt idx="152">
                  <c:v>2.8183528066886582E-2</c:v>
                </c:pt>
                <c:pt idx="153">
                  <c:v>2.8529065522050381E-2</c:v>
                </c:pt>
                <c:pt idx="154">
                  <c:v>2.8874714103341879E-2</c:v>
                </c:pt>
                <c:pt idx="155">
                  <c:v>2.9220375809235144E-2</c:v>
                </c:pt>
                <c:pt idx="156">
                  <c:v>2.9565951452319539E-2</c:v>
                </c:pt>
                <c:pt idx="157">
                  <c:v>2.9911340702115093E-2</c:v>
                </c:pt>
                <c:pt idx="158">
                  <c:v>3.0256442129218436E-2</c:v>
                </c:pt>
                <c:pt idx="159">
                  <c:v>3.0601153250757098E-2</c:v>
                </c:pt>
                <c:pt idx="160">
                  <c:v>3.0945370577128196E-2</c:v>
                </c:pt>
                <c:pt idx="161">
                  <c:v>3.128898965999613E-2</c:v>
                </c:pt>
                <c:pt idx="162">
                  <c:v>3.1631905141522074E-2</c:v>
                </c:pt>
                <c:pt idx="163">
                  <c:v>3.1974010804797011E-2</c:v>
                </c:pt>
                <c:pt idx="164">
                  <c:v>3.2315199625447814E-2</c:v>
                </c:pt>
                <c:pt idx="165">
                  <c:v>3.2655363824385164E-2</c:v>
                </c:pt>
                <c:pt idx="166">
                  <c:v>3.2994394921659856E-2</c:v>
                </c:pt>
                <c:pt idx="167">
                  <c:v>3.3332183791393133E-2</c:v>
                </c:pt>
                <c:pt idx="168">
                  <c:v>3.3668620717744999E-2</c:v>
                </c:pt>
                <c:pt idx="169">
                  <c:v>3.4003595451882966E-2</c:v>
                </c:pt>
                <c:pt idx="170">
                  <c:v>3.4336997269912538E-2</c:v>
                </c:pt>
                <c:pt idx="171">
                  <c:v>3.4668715031729178E-2</c:v>
                </c:pt>
                <c:pt idx="172">
                  <c:v>3.4998637240750169E-2</c:v>
                </c:pt>
                <c:pt idx="173">
                  <c:v>3.5326652104483776E-2</c:v>
                </c:pt>
                <c:pt idx="174">
                  <c:v>3.565264759589129E-2</c:v>
                </c:pt>
                <c:pt idx="175">
                  <c:v>3.5976511515497057E-2</c:v>
                </c:pt>
                <c:pt idx="176">
                  <c:v>3.6298131554199718E-2</c:v>
                </c:pt>
                <c:pt idx="177">
                  <c:v>3.6617395356737165E-2</c:v>
                </c:pt>
                <c:pt idx="178">
                  <c:v>3.6934190585756567E-2</c:v>
                </c:pt>
                <c:pt idx="179">
                  <c:v>3.7248404986439596E-2</c:v>
                </c:pt>
                <c:pt idx="180">
                  <c:v>3.7559926451632253E-2</c:v>
                </c:pt>
                <c:pt idx="181">
                  <c:v>3.7868643087427455E-2</c:v>
                </c:pt>
                <c:pt idx="182">
                  <c:v>3.8174443279147909E-2</c:v>
                </c:pt>
                <c:pt idx="183">
                  <c:v>3.8477215757675778E-2</c:v>
                </c:pt>
                <c:pt idx="184">
                  <c:v>3.877684966607492E-2</c:v>
                </c:pt>
                <c:pt idx="185">
                  <c:v>3.9073234626450737E-2</c:v>
                </c:pt>
                <c:pt idx="186">
                  <c:v>3.936626080699198E-2</c:v>
                </c:pt>
                <c:pt idx="187">
                  <c:v>3.9655818989138301E-2</c:v>
                </c:pt>
                <c:pt idx="188">
                  <c:v>3.9941800634816657E-2</c:v>
                </c:pt>
                <c:pt idx="189">
                  <c:v>4.0224097953689288E-2</c:v>
                </c:pt>
                <c:pt idx="190">
                  <c:v>4.0502603970355475E-2</c:v>
                </c:pt>
                <c:pt idx="191">
                  <c:v>4.0777212591449029E-2</c:v>
                </c:pt>
                <c:pt idx="192">
                  <c:v>4.1047818672572976E-2</c:v>
                </c:pt>
                <c:pt idx="193">
                  <c:v>4.1314318085012715E-2</c:v>
                </c:pt>
                <c:pt idx="194">
                  <c:v>4.1576607782169012E-2</c:v>
                </c:pt>
                <c:pt idx="195">
                  <c:v>4.1834585865651482E-2</c:v>
                </c:pt>
                <c:pt idx="196">
                  <c:v>4.208815165097389E-2</c:v>
                </c:pt>
                <c:pt idx="197">
                  <c:v>4.233720573279201E-2</c:v>
                </c:pt>
                <c:pt idx="198">
                  <c:v>4.2581650049625261E-2</c:v>
                </c:pt>
                <c:pt idx="199">
                  <c:v>4.2821387948003296E-2</c:v>
                </c:pt>
                <c:pt idx="200">
                  <c:v>4.3056324245978959E-2</c:v>
                </c:pt>
                <c:pt idx="201">
                  <c:v>4.328636529594955E-2</c:v>
                </c:pt>
                <c:pt idx="202">
                  <c:v>4.3511419046728277E-2</c:v>
                </c:pt>
                <c:pt idx="203">
                  <c:v>4.373139510480855E-2</c:v>
                </c:pt>
                <c:pt idx="204">
                  <c:v>4.3946204794764264E-2</c:v>
                </c:pt>
                <c:pt idx="205">
                  <c:v>4.4155761218729439E-2</c:v>
                </c:pt>
                <c:pt idx="206">
                  <c:v>4.4359979314901689E-2</c:v>
                </c:pt>
                <c:pt idx="207">
                  <c:v>4.4558775915014379E-2</c:v>
                </c:pt>
                <c:pt idx="208">
                  <c:v>4.4752069800723056E-2</c:v>
                </c:pt>
                <c:pt idx="209">
                  <c:v>4.4939781758852999E-2</c:v>
                </c:pt>
                <c:pt idx="210">
                  <c:v>4.5121834635454994E-2</c:v>
                </c:pt>
                <c:pt idx="211">
                  <c:v>4.5298153388617944E-2</c:v>
                </c:pt>
                <c:pt idx="212">
                  <c:v>4.5468665139987735E-2</c:v>
                </c:pt>
                <c:pt idx="213">
                  <c:v>4.5633299224942754E-2</c:v>
                </c:pt>
                <c:pt idx="214">
                  <c:v>4.5791987241377861E-2</c:v>
                </c:pt>
                <c:pt idx="215">
                  <c:v>4.5944663097049615E-2</c:v>
                </c:pt>
                <c:pt idx="216">
                  <c:v>4.6091263055436898E-2</c:v>
                </c:pt>
                <c:pt idx="217">
                  <c:v>4.6231725780072591E-2</c:v>
                </c:pt>
                <c:pt idx="218">
                  <c:v>4.6365992377302261E-2</c:v>
                </c:pt>
                <c:pt idx="219">
                  <c:v>4.6494006437430235E-2</c:v>
                </c:pt>
                <c:pt idx="220">
                  <c:v>4.6615714074210106E-2</c:v>
                </c:pt>
                <c:pt idx="221">
                  <c:v>4.6731063962642913E-2</c:v>
                </c:pt>
                <c:pt idx="222">
                  <c:v>4.6840007375045276E-2</c:v>
                </c:pt>
                <c:pt idx="223">
                  <c:v>4.6942498215351902E-2</c:v>
                </c:pt>
                <c:pt idx="224">
                  <c:v>4.70384930516188E-2</c:v>
                </c:pt>
                <c:pt idx="225">
                  <c:v>4.7127951146695192E-2</c:v>
                </c:pt>
                <c:pt idx="226">
                  <c:v>4.7210834487033525E-2</c:v>
                </c:pt>
                <c:pt idx="227">
                  <c:v>4.728710780960943E-2</c:v>
                </c:pt>
                <c:pt idx="228">
                  <c:v>4.7356738626924542E-2</c:v>
                </c:pt>
                <c:pt idx="229">
                  <c:v>4.7419697250067817E-2</c:v>
                </c:pt>
                <c:pt idx="230">
                  <c:v>4.7475956809811926E-2</c:v>
                </c:pt>
                <c:pt idx="231">
                  <c:v>4.7525493275724175E-2</c:v>
                </c:pt>
                <c:pt idx="232">
                  <c:v>4.7568285473272721E-2</c:v>
                </c:pt>
                <c:pt idx="233">
                  <c:v>4.7604315098910943E-2</c:v>
                </c:pt>
                <c:pt idx="234">
                  <c:v>4.7633566733125202E-2</c:v>
                </c:pt>
                <c:pt idx="235">
                  <c:v>4.7656027851432678E-2</c:v>
                </c:pt>
                <c:pt idx="236">
                  <c:v>4.7671688833318536E-2</c:v>
                </c:pt>
                <c:pt idx="237">
                  <c:v>4.7680542969103276E-2</c:v>
                </c:pt>
                <c:pt idx="238">
                  <c:v>4.7682586464733653E-2</c:v>
                </c:pt>
                <c:pt idx="239">
                  <c:v>4.7677818444492134E-2</c:v>
                </c:pt>
                <c:pt idx="240">
                  <c:v>4.7666240951622328E-2</c:v>
                </c:pt>
                <c:pt idx="241">
                  <c:v>4.7647858946869771E-2</c:v>
                </c:pt>
                <c:pt idx="242">
                  <c:v>4.7622680304939408E-2</c:v>
                </c:pt>
                <c:pt idx="243">
                  <c:v>4.7590715808873432E-2</c:v>
                </c:pt>
                <c:pt idx="244">
                  <c:v>4.7551979142355087E-2</c:v>
                </c:pt>
                <c:pt idx="245">
                  <c:v>4.7506486879945992E-2</c:v>
                </c:pt>
                <c:pt idx="246">
                  <c:v>4.7454258475266957E-2</c:v>
                </c:pt>
                <c:pt idx="247">
                  <c:v>4.7395316247133883E-2</c:v>
                </c:pt>
                <c:pt idx="248">
                  <c:v>4.7329685363662707E-2</c:v>
                </c:pt>
                <c:pt idx="249">
                  <c:v>4.7257393824359208E-2</c:v>
                </c:pt>
                <c:pt idx="250">
                  <c:v>4.717847244021145E-2</c:v>
                </c:pt>
                <c:pt idx="251">
                  <c:v>4.7092954811804796E-2</c:v>
                </c:pt>
                <c:pt idx="252">
                  <c:v>4.7000877305481199E-2</c:v>
                </c:pt>
                <c:pt idx="253">
                  <c:v>4.6902279027566329E-2</c:v>
                </c:pt>
                <c:pt idx="254">
                  <c:v>4.6797201796690391E-2</c:v>
                </c:pt>
                <c:pt idx="255">
                  <c:v>4.6685690114229766E-2</c:v>
                </c:pt>
                <c:pt idx="256">
                  <c:v>4.656779113289887E-2</c:v>
                </c:pt>
                <c:pt idx="257">
                  <c:v>4.6443554623523266E-2</c:v>
                </c:pt>
                <c:pt idx="258">
                  <c:v>4.6313032940026755E-2</c:v>
                </c:pt>
                <c:pt idx="259">
                  <c:v>4.6176280982666948E-2</c:v>
                </c:pt>
                <c:pt idx="260">
                  <c:v>4.6033356159555408E-2</c:v>
                </c:pt>
                <c:pt idx="261">
                  <c:v>4.5884318346500287E-2</c:v>
                </c:pt>
                <c:pt idx="262">
                  <c:v>4.5729229845210488E-2</c:v>
                </c:pt>
                <c:pt idx="263">
                  <c:v>4.5568155339902439E-2</c:v>
                </c:pt>
                <c:pt idx="264">
                  <c:v>4.5401161852351699E-2</c:v>
                </c:pt>
                <c:pt idx="265">
                  <c:v>4.5228318695433027E-2</c:v>
                </c:pt>
                <c:pt idx="266">
                  <c:v>4.5049697425194123E-2</c:v>
                </c:pt>
                <c:pt idx="267">
                  <c:v>4.4865371791509276E-2</c:v>
                </c:pt>
                <c:pt idx="268">
                  <c:v>4.4675417687360636E-2</c:v>
                </c:pt>
                <c:pt idx="269">
                  <c:v>4.4479913096795928E-2</c:v>
                </c:pt>
                <c:pt idx="270">
                  <c:v>4.4278938041612356E-2</c:v>
                </c:pt>
                <c:pt idx="271">
                  <c:v>4.4072574526817905E-2</c:v>
                </c:pt>
                <c:pt idx="272">
                  <c:v>4.3860906484921899E-2</c:v>
                </c:pt>
                <c:pt idx="273">
                  <c:v>4.36440197191078E-2</c:v>
                </c:pt>
                <c:pt idx="274">
                  <c:v>4.3422001845341958E-2</c:v>
                </c:pt>
                <c:pt idx="275">
                  <c:v>4.3194942233473033E-2</c:v>
                </c:pt>
                <c:pt idx="276">
                  <c:v>4.2962931947377402E-2</c:v>
                </c:pt>
                <c:pt idx="277">
                  <c:v>4.2726063684206401E-2</c:v>
                </c:pt>
                <c:pt idx="278">
                  <c:v>4.2484431712792384E-2</c:v>
                </c:pt>
                <c:pt idx="279">
                  <c:v>4.2238131811270341E-2</c:v>
                </c:pt>
                <c:pt idx="280">
                  <c:v>4.19872612039731E-2</c:v>
                </c:pt>
                <c:pt idx="281">
                  <c:v>4.1731918497657776E-2</c:v>
                </c:pt>
                <c:pt idx="282">
                  <c:v>4.1472203617122234E-2</c:v>
                </c:pt>
                <c:pt idx="283">
                  <c:v>4.1208217740269851E-2</c:v>
                </c:pt>
                <c:pt idx="284">
                  <c:v>4.0940063232681609E-2</c:v>
                </c:pt>
                <c:pt idx="285">
                  <c:v>4.0667843581754431E-2</c:v>
                </c:pt>
                <c:pt idx="286">
                  <c:v>4.0391663330464837E-2</c:v>
                </c:pt>
                <c:pt idx="287">
                  <c:v>4.0111628010816809E-2</c:v>
                </c:pt>
                <c:pt idx="288">
                  <c:v>3.9827844077032638E-2</c:v>
                </c:pt>
                <c:pt idx="289">
                  <c:v>3.954041883854726E-2</c:v>
                </c:pt>
                <c:pt idx="290">
                  <c:v>3.9249460392860376E-2</c:v>
                </c:pt>
                <c:pt idx="291">
                  <c:v>3.8955077558310361E-2</c:v>
                </c:pt>
                <c:pt idx="292">
                  <c:v>3.8657379806823704E-2</c:v>
                </c:pt>
                <c:pt idx="293">
                  <c:v>3.8356477196699323E-2</c:v>
                </c:pt>
                <c:pt idx="294">
                  <c:v>3.8052480305484505E-2</c:v>
                </c:pt>
                <c:pt idx="295">
                  <c:v>3.7745500162999206E-2</c:v>
                </c:pt>
                <c:pt idx="296">
                  <c:v>3.7435648184564546E-2</c:v>
                </c:pt>
                <c:pt idx="297">
                  <c:v>3.7123036104491081E-2</c:v>
                </c:pt>
                <c:pt idx="298">
                  <c:v>3.6807775909881366E-2</c:v>
                </c:pt>
                <c:pt idx="299">
                  <c:v>3.6489979774800861E-2</c:v>
                </c:pt>
                <c:pt idx="300">
                  <c:v>3.6169759994870175E-2</c:v>
                </c:pt>
                <c:pt idx="301">
                  <c:v>3.5847228922330908E-2</c:v>
                </c:pt>
                <c:pt idx="302">
                  <c:v>3.5522498901636487E-2</c:v>
                </c:pt>
                <c:pt idx="303">
                  <c:v>3.5195682205618257E-2</c:v>
                </c:pt>
                <c:pt idx="304">
                  <c:v>3.4866890972276229E-2</c:v>
                </c:pt>
                <c:pt idx="305">
                  <c:v>3.453623714224266E-2</c:v>
                </c:pt>
                <c:pt idx="306">
                  <c:v>3.4203832396965735E-2</c:v>
                </c:pt>
                <c:pt idx="307">
                  <c:v>3.3869788097659274E-2</c:v>
                </c:pt>
                <c:pt idx="308">
                  <c:v>3.35342152250633E-2</c:v>
                </c:pt>
                <c:pt idx="309">
                  <c:v>3.3197224320059046E-2</c:v>
                </c:pt>
                <c:pt idx="310">
                  <c:v>3.2858925425180707E-2</c:v>
                </c:pt>
                <c:pt idx="311">
                  <c:v>3.2519428027064846E-2</c:v>
                </c:pt>
                <c:pt idx="312">
                  <c:v>3.2178840999877292E-2</c:v>
                </c:pt>
                <c:pt idx="313">
                  <c:v>3.1837272549755595E-2</c:v>
                </c:pt>
                <c:pt idx="314">
                  <c:v>3.1494830160304035E-2</c:v>
                </c:pt>
                <c:pt idx="315">
                  <c:v>3.1151620539176628E-2</c:v>
                </c:pt>
                <c:pt idx="316">
                  <c:v>3.0807749565782049E-2</c:v>
                </c:pt>
                <c:pt idx="317">
                  <c:v>3.0463322240143056E-2</c:v>
                </c:pt>
                <c:pt idx="318">
                  <c:v>3.0118442632941337E-2</c:v>
                </c:pt>
                <c:pt idx="319">
                  <c:v>2.9773213836777432E-2</c:v>
                </c:pt>
                <c:pt idx="320">
                  <c:v>2.9427737918673424E-2</c:v>
                </c:pt>
                <c:pt idx="321">
                  <c:v>2.9082115873845113E-2</c:v>
                </c:pt>
                <c:pt idx="322">
                  <c:v>2.8736447580768192E-2</c:v>
                </c:pt>
                <c:pt idx="323">
                  <c:v>2.8390831757562039E-2</c:v>
                </c:pt>
                <c:pt idx="324">
                  <c:v>2.8045365919712472E-2</c:v>
                </c:pt>
                <c:pt idx="325">
                  <c:v>2.7700146339153835E-2</c:v>
                </c:pt>
                <c:pt idx="326">
                  <c:v>2.7355268004728803E-2</c:v>
                </c:pt>
                <c:pt idx="327">
                  <c:v>2.7010824584042713E-2</c:v>
                </c:pt>
                <c:pt idx="328">
                  <c:v>2.6666908386728101E-2</c:v>
                </c:pt>
                <c:pt idx="329">
                  <c:v>2.6323610329132729E-2</c:v>
                </c:pt>
                <c:pt idx="330">
                  <c:v>2.5981019900443592E-2</c:v>
                </c:pt>
                <c:pt idx="331">
                  <c:v>2.5639225130257286E-2</c:v>
                </c:pt>
                <c:pt idx="332">
                  <c:v>2.5298312557605829E-2</c:v>
                </c:pt>
                <c:pt idx="333">
                  <c:v>2.4958367201445252E-2</c:v>
                </c:pt>
                <c:pt idx="334">
                  <c:v>2.4619472532613072E-2</c:v>
                </c:pt>
                <c:pt idx="335">
                  <c:v>2.4281710447258648E-2</c:v>
                </c:pt>
                <c:pt idx="336">
                  <c:v>2.3945161241749547E-2</c:v>
                </c:pt>
                <c:pt idx="337">
                  <c:v>2.3609903589055115E-2</c:v>
                </c:pt>
                <c:pt idx="338">
                  <c:v>2.3276014516607067E-2</c:v>
                </c:pt>
                <c:pt idx="339">
                  <c:v>2.2943569385635534E-2</c:v>
                </c:pt>
                <c:pt idx="340">
                  <c:v>2.2612641871977462E-2</c:v>
                </c:pt>
                <c:pt idx="341">
                  <c:v>2.2283303948352807E-2</c:v>
                </c:pt>
                <c:pt idx="342">
                  <c:v>2.1955625868102815E-2</c:v>
                </c:pt>
                <c:pt idx="343">
                  <c:v>2.1629676150382946E-2</c:v>
                </c:pt>
                <c:pt idx="344">
                  <c:v>2.1305521566801992E-2</c:v>
                </c:pt>
                <c:pt idx="345">
                  <c:v>2.0983227129497399E-2</c:v>
                </c:pt>
                <c:pt idx="346">
                  <c:v>2.0662856080635693E-2</c:v>
                </c:pt>
                <c:pt idx="347">
                  <c:v>2.034446988332551E-2</c:v>
                </c:pt>
                <c:pt idx="348">
                  <c:v>2.0028128213929651E-2</c:v>
                </c:pt>
                <c:pt idx="349">
                  <c:v>1.9713888955761323E-2</c:v>
                </c:pt>
                <c:pt idx="350">
                  <c:v>1.9401808194148589E-2</c:v>
                </c:pt>
                <c:pt idx="351">
                  <c:v>1.909194021284993E-2</c:v>
                </c:pt>
                <c:pt idx="352">
                  <c:v>1.8784337491802871E-2</c:v>
                </c:pt>
                <c:pt idx="353">
                  <c:v>1.8479050706186294E-2</c:v>
                </c:pt>
                <c:pt idx="354">
                  <c:v>1.8176128726776489E-2</c:v>
                </c:pt>
                <c:pt idx="355">
                  <c:v>1.787561862157562E-2</c:v>
                </c:pt>
                <c:pt idx="356">
                  <c:v>1.7577565658690585E-2</c:v>
                </c:pt>
                <c:pt idx="357">
                  <c:v>1.7282013310439388E-2</c:v>
                </c:pt>
                <c:pt idx="358">
                  <c:v>1.6989003258660908E-2</c:v>
                </c:pt>
                <c:pt idx="359">
                  <c:v>1.6698575401205191E-2</c:v>
                </c:pt>
                <c:pt idx="360">
                  <c:v>1.6410767859574592E-2</c:v>
                </c:pt>
                <c:pt idx="361">
                  <c:v>1.6125616987695605E-2</c:v>
                </c:pt>
                <c:pt idx="362">
                  <c:v>1.5843157381790159E-2</c:v>
                </c:pt>
                <c:pt idx="363">
                  <c:v>1.5563421891320846E-2</c:v>
                </c:pt>
                <c:pt idx="364">
                  <c:v>1.5286441630981831E-2</c:v>
                </c:pt>
                <c:pt idx="365">
                  <c:v>1.5012245993706898E-2</c:v>
                </c:pt>
                <c:pt idx="366">
                  <c:v>1.4740862664665703E-2</c:v>
                </c:pt>
                <c:pt idx="367">
                  <c:v>1.4472317636218658E-2</c:v>
                </c:pt>
                <c:pt idx="368">
                  <c:v>1.4206635223800626E-2</c:v>
                </c:pt>
                <c:pt idx="369">
                  <c:v>1.3943838082703221E-2</c:v>
                </c:pt>
                <c:pt idx="370">
                  <c:v>1.3683947225724797E-2</c:v>
                </c:pt>
                <c:pt idx="371">
                  <c:v>1.3426982041657622E-2</c:v>
                </c:pt>
                <c:pt idx="372">
                  <c:v>1.3172960314580774E-2</c:v>
                </c:pt>
                <c:pt idx="373">
                  <c:v>1.2921898243927333E-2</c:v>
                </c:pt>
                <c:pt idx="374">
                  <c:v>1.2673810465294614E-2</c:v>
                </c:pt>
                <c:pt idx="375">
                  <c:v>1.2428710071965271E-2</c:v>
                </c:pt>
                <c:pt idx="376">
                  <c:v>1.2186608637107866E-2</c:v>
                </c:pt>
                <c:pt idx="377">
                  <c:v>1.194751623662477E-2</c:v>
                </c:pt>
                <c:pt idx="378">
                  <c:v>1.1711441472615505E-2</c:v>
                </c:pt>
                <c:pt idx="379">
                  <c:v>1.1478391497423813E-2</c:v>
                </c:pt>
                <c:pt idx="380">
                  <c:v>1.1248372038236297E-2</c:v>
                </c:pt>
                <c:pt idx="381">
                  <c:v>1.1021387422201184E-2</c:v>
                </c:pt>
                <c:pt idx="382">
                  <c:v>1.0797440602035283E-2</c:v>
                </c:pt>
                <c:pt idx="383">
                  <c:v>1.0576533182087771E-2</c:v>
                </c:pt>
                <c:pt idx="384">
                  <c:v>1.035866544482948E-2</c:v>
                </c:pt>
                <c:pt idx="385">
                  <c:v>1.0143836377736477E-2</c:v>
                </c:pt>
                <c:pt idx="386">
                  <c:v>9.9320437005371923E-3</c:v>
                </c:pt>
                <c:pt idx="387">
                  <c:v>9.7232838927923827E-3</c:v>
                </c:pt>
                <c:pt idx="388">
                  <c:v>9.5175522217777007E-3</c:v>
                </c:pt>
                <c:pt idx="389">
                  <c:v>9.3148427706389193E-3</c:v>
                </c:pt>
                <c:pt idx="390">
                  <c:v>9.1151484667901343E-3</c:v>
                </c:pt>
                <c:pt idx="391">
                  <c:v>8.9184611105258237E-3</c:v>
                </c:pt>
                <c:pt idx="392">
                  <c:v>8.7247714038178725E-3</c:v>
                </c:pt>
                <c:pt idx="393">
                  <c:v>8.5340689792691646E-3</c:v>
                </c:pt>
                <c:pt idx="394">
                  <c:v>8.346342429195984E-3</c:v>
                </c:pt>
                <c:pt idx="395">
                  <c:v>8.1615793348114984E-3</c:v>
                </c:pt>
                <c:pt idx="396">
                  <c:v>7.9797662954836906E-3</c:v>
                </c:pt>
                <c:pt idx="397">
                  <c:v>7.8008889580410534E-3</c:v>
                </c:pt>
                <c:pt idx="398">
                  <c:v>7.6249320461002487E-3</c:v>
                </c:pt>
                <c:pt idx="399">
                  <c:v>7.4518793893904589E-3</c:v>
                </c:pt>
                <c:pt idx="400">
                  <c:v>7.2817139530495121E-3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350016"/>
        <c:axId val="141351552"/>
      </c:scatterChart>
      <c:valAx>
        <c:axId val="14135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41351552"/>
        <c:crosses val="autoZero"/>
        <c:crossBetween val="midCat"/>
      </c:valAx>
      <c:valAx>
        <c:axId val="14135155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413500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Team Rating Distributions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'VIEWING DISTRIBUTIONS'!$U$1</c:f>
              <c:strCache>
                <c:ptCount val="1"/>
                <c:pt idx="0">
                  <c:v>Saints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'VIEWING DISTRIBUTIONS'!$T$2:$T$402</c:f>
              <c:numCache>
                <c:formatCode>General</c:formatCode>
                <c:ptCount val="401"/>
                <c:pt idx="0" formatCode="0.0">
                  <c:v>-19.999999999999901</c:v>
                </c:pt>
                <c:pt idx="1">
                  <c:v>-19.899999999999899</c:v>
                </c:pt>
                <c:pt idx="2" formatCode="0.0">
                  <c:v>-19.799999999999901</c:v>
                </c:pt>
                <c:pt idx="3">
                  <c:v>-19.6999999999999</c:v>
                </c:pt>
                <c:pt idx="4" formatCode="0.0">
                  <c:v>-19.599999999999898</c:v>
                </c:pt>
                <c:pt idx="5">
                  <c:v>-19.499999999999901</c:v>
                </c:pt>
                <c:pt idx="6" formatCode="0.0">
                  <c:v>-19.3999999999998</c:v>
                </c:pt>
                <c:pt idx="7">
                  <c:v>-19.299999999999802</c:v>
                </c:pt>
                <c:pt idx="8" formatCode="0.0">
                  <c:v>-19.1999999999998</c:v>
                </c:pt>
                <c:pt idx="9">
                  <c:v>-19.099999999999799</c:v>
                </c:pt>
                <c:pt idx="10" formatCode="0.0">
                  <c:v>-18.999999999999801</c:v>
                </c:pt>
                <c:pt idx="11">
                  <c:v>-18.8999999999998</c:v>
                </c:pt>
                <c:pt idx="12" formatCode="0.0">
                  <c:v>-18.799999999999802</c:v>
                </c:pt>
                <c:pt idx="13">
                  <c:v>-18.6999999999998</c:v>
                </c:pt>
                <c:pt idx="14" formatCode="0.0">
                  <c:v>-18.599999999999799</c:v>
                </c:pt>
                <c:pt idx="15">
                  <c:v>-18.499999999999801</c:v>
                </c:pt>
                <c:pt idx="16" formatCode="0.0">
                  <c:v>-18.3999999999998</c:v>
                </c:pt>
                <c:pt idx="17">
                  <c:v>-18.299999999999802</c:v>
                </c:pt>
                <c:pt idx="18" formatCode="0.0">
                  <c:v>-18.1999999999998</c:v>
                </c:pt>
                <c:pt idx="19">
                  <c:v>-18.099999999999799</c:v>
                </c:pt>
                <c:pt idx="20" formatCode="0.0">
                  <c:v>-17.999999999999801</c:v>
                </c:pt>
                <c:pt idx="21">
                  <c:v>-17.8999999999998</c:v>
                </c:pt>
                <c:pt idx="22" formatCode="0.0">
                  <c:v>-17.799999999999802</c:v>
                </c:pt>
                <c:pt idx="23">
                  <c:v>-17.6999999999998</c:v>
                </c:pt>
                <c:pt idx="24" formatCode="0.0">
                  <c:v>-17.599999999999799</c:v>
                </c:pt>
                <c:pt idx="25">
                  <c:v>-17.499999999999801</c:v>
                </c:pt>
                <c:pt idx="26" formatCode="0.0">
                  <c:v>-17.3999999999998</c:v>
                </c:pt>
                <c:pt idx="27">
                  <c:v>-17.299999999999802</c:v>
                </c:pt>
                <c:pt idx="28" formatCode="0.0">
                  <c:v>-17.1999999999998</c:v>
                </c:pt>
                <c:pt idx="29">
                  <c:v>-17.099999999999799</c:v>
                </c:pt>
                <c:pt idx="30" formatCode="0.0">
                  <c:v>-16.999999999999801</c:v>
                </c:pt>
                <c:pt idx="31">
                  <c:v>-16.8999999999998</c:v>
                </c:pt>
                <c:pt idx="32" formatCode="0.0">
                  <c:v>-16.799999999999802</c:v>
                </c:pt>
                <c:pt idx="33">
                  <c:v>-16.6999999999998</c:v>
                </c:pt>
                <c:pt idx="34" formatCode="0.0">
                  <c:v>-16.599999999999799</c:v>
                </c:pt>
                <c:pt idx="35">
                  <c:v>-16.499999999999801</c:v>
                </c:pt>
                <c:pt idx="36" formatCode="0.0">
                  <c:v>-16.3999999999998</c:v>
                </c:pt>
                <c:pt idx="37">
                  <c:v>-16.299999999999802</c:v>
                </c:pt>
                <c:pt idx="38" formatCode="0.0">
                  <c:v>-16.1999999999998</c:v>
                </c:pt>
                <c:pt idx="39">
                  <c:v>-16.099999999999799</c:v>
                </c:pt>
                <c:pt idx="40" formatCode="0.0">
                  <c:v>-15.999999999999799</c:v>
                </c:pt>
                <c:pt idx="41">
                  <c:v>-15.8999999999998</c:v>
                </c:pt>
                <c:pt idx="42" formatCode="0.0">
                  <c:v>-15.7999999999998</c:v>
                </c:pt>
                <c:pt idx="43">
                  <c:v>-15.6999999999998</c:v>
                </c:pt>
                <c:pt idx="44" formatCode="0.0">
                  <c:v>-15.599999999999801</c:v>
                </c:pt>
                <c:pt idx="45">
                  <c:v>-15.499999999999799</c:v>
                </c:pt>
                <c:pt idx="46" formatCode="0.0">
                  <c:v>-15.3999999999998</c:v>
                </c:pt>
                <c:pt idx="47">
                  <c:v>-15.2999999999998</c:v>
                </c:pt>
                <c:pt idx="48" formatCode="0.0">
                  <c:v>-15.1999999999998</c:v>
                </c:pt>
                <c:pt idx="49">
                  <c:v>-15.099999999999801</c:v>
                </c:pt>
                <c:pt idx="50" formatCode="0.0">
                  <c:v>-14.999999999999799</c:v>
                </c:pt>
                <c:pt idx="51">
                  <c:v>-14.8999999999998</c:v>
                </c:pt>
                <c:pt idx="52" formatCode="0.0">
                  <c:v>-14.7999999999998</c:v>
                </c:pt>
                <c:pt idx="53">
                  <c:v>-14.6999999999998</c:v>
                </c:pt>
                <c:pt idx="54" formatCode="0.0">
                  <c:v>-14.599999999999801</c:v>
                </c:pt>
                <c:pt idx="55">
                  <c:v>-14.499999999999799</c:v>
                </c:pt>
                <c:pt idx="56" formatCode="0.0">
                  <c:v>-14.3999999999998</c:v>
                </c:pt>
                <c:pt idx="57">
                  <c:v>-14.2999999999998</c:v>
                </c:pt>
                <c:pt idx="58" formatCode="0.0">
                  <c:v>-14.1999999999998</c:v>
                </c:pt>
                <c:pt idx="59">
                  <c:v>-14.099999999999801</c:v>
                </c:pt>
                <c:pt idx="60" formatCode="0.0">
                  <c:v>-13.999999999999799</c:v>
                </c:pt>
                <c:pt idx="61">
                  <c:v>-13.8999999999998</c:v>
                </c:pt>
                <c:pt idx="62" formatCode="0.0">
                  <c:v>-13.7999999999998</c:v>
                </c:pt>
                <c:pt idx="63">
                  <c:v>-13.6999999999998</c:v>
                </c:pt>
                <c:pt idx="64" formatCode="0.0">
                  <c:v>-13.599999999999801</c:v>
                </c:pt>
                <c:pt idx="65">
                  <c:v>-13.499999999999799</c:v>
                </c:pt>
                <c:pt idx="66" formatCode="0.0">
                  <c:v>-13.3999999999998</c:v>
                </c:pt>
                <c:pt idx="67">
                  <c:v>-13.2999999999998</c:v>
                </c:pt>
                <c:pt idx="68" formatCode="0.0">
                  <c:v>-13.1999999999998</c:v>
                </c:pt>
                <c:pt idx="69">
                  <c:v>-13.099999999999801</c:v>
                </c:pt>
                <c:pt idx="70" formatCode="0.0">
                  <c:v>-12.999999999999799</c:v>
                </c:pt>
                <c:pt idx="71">
                  <c:v>-12.8999999999998</c:v>
                </c:pt>
                <c:pt idx="72" formatCode="0.0">
                  <c:v>-12.7999999999998</c:v>
                </c:pt>
                <c:pt idx="73">
                  <c:v>-12.6999999999998</c:v>
                </c:pt>
                <c:pt idx="74" formatCode="0.0">
                  <c:v>-12.599999999999801</c:v>
                </c:pt>
                <c:pt idx="75">
                  <c:v>-12.499999999999799</c:v>
                </c:pt>
                <c:pt idx="76" formatCode="0.0">
                  <c:v>-12.3999999999997</c:v>
                </c:pt>
                <c:pt idx="77">
                  <c:v>-12.299999999999701</c:v>
                </c:pt>
                <c:pt idx="78" formatCode="0.0">
                  <c:v>-12.199999999999701</c:v>
                </c:pt>
                <c:pt idx="79">
                  <c:v>-12.099999999999699</c:v>
                </c:pt>
                <c:pt idx="80" formatCode="0.0">
                  <c:v>-11.9999999999997</c:v>
                </c:pt>
                <c:pt idx="81">
                  <c:v>-11.8999999999997</c:v>
                </c:pt>
                <c:pt idx="82" formatCode="0.0">
                  <c:v>-11.799999999999701</c:v>
                </c:pt>
                <c:pt idx="83">
                  <c:v>-11.699999999999701</c:v>
                </c:pt>
                <c:pt idx="84" formatCode="0.0">
                  <c:v>-11.599999999999699</c:v>
                </c:pt>
                <c:pt idx="85">
                  <c:v>-11.4999999999997</c:v>
                </c:pt>
                <c:pt idx="86" formatCode="0.0">
                  <c:v>-11.3999999999997</c:v>
                </c:pt>
                <c:pt idx="87">
                  <c:v>-11.299999999999701</c:v>
                </c:pt>
                <c:pt idx="88" formatCode="0.0">
                  <c:v>-11.199999999999701</c:v>
                </c:pt>
                <c:pt idx="89">
                  <c:v>-11.099999999999699</c:v>
                </c:pt>
                <c:pt idx="90" formatCode="0.0">
                  <c:v>-10.9999999999997</c:v>
                </c:pt>
                <c:pt idx="91">
                  <c:v>-10.8999999999997</c:v>
                </c:pt>
                <c:pt idx="92" formatCode="0.0">
                  <c:v>-10.799999999999701</c:v>
                </c:pt>
                <c:pt idx="93">
                  <c:v>-10.699999999999701</c:v>
                </c:pt>
                <c:pt idx="94" formatCode="0.0">
                  <c:v>-10.599999999999699</c:v>
                </c:pt>
                <c:pt idx="95">
                  <c:v>-10.4999999999997</c:v>
                </c:pt>
                <c:pt idx="96" formatCode="0.0">
                  <c:v>-10.3999999999997</c:v>
                </c:pt>
                <c:pt idx="97">
                  <c:v>-10.299999999999701</c:v>
                </c:pt>
                <c:pt idx="98" formatCode="0.0">
                  <c:v>-10.199999999999701</c:v>
                </c:pt>
                <c:pt idx="99">
                  <c:v>-10.099999999999699</c:v>
                </c:pt>
                <c:pt idx="100" formatCode="0.0">
                  <c:v>-9.9999999999996998</c:v>
                </c:pt>
                <c:pt idx="101">
                  <c:v>-9.8999999999997002</c:v>
                </c:pt>
                <c:pt idx="102" formatCode="0.0">
                  <c:v>-9.7999999999997005</c:v>
                </c:pt>
                <c:pt idx="103">
                  <c:v>-9.6999999999997009</c:v>
                </c:pt>
                <c:pt idx="104" formatCode="0.0">
                  <c:v>-9.5999999999996994</c:v>
                </c:pt>
                <c:pt idx="105">
                  <c:v>-9.4999999999996998</c:v>
                </c:pt>
                <c:pt idx="106" formatCode="0.0">
                  <c:v>-9.3999999999997002</c:v>
                </c:pt>
                <c:pt idx="107">
                  <c:v>-9.2999999999997005</c:v>
                </c:pt>
                <c:pt idx="108" formatCode="0.0">
                  <c:v>-9.1999999999997009</c:v>
                </c:pt>
                <c:pt idx="109">
                  <c:v>-9.0999999999996994</c:v>
                </c:pt>
                <c:pt idx="110" formatCode="0.0">
                  <c:v>-8.9999999999996998</c:v>
                </c:pt>
                <c:pt idx="111">
                  <c:v>-8.8999999999997002</c:v>
                </c:pt>
                <c:pt idx="112" formatCode="0.0">
                  <c:v>-8.7999999999997005</c:v>
                </c:pt>
                <c:pt idx="113">
                  <c:v>-8.6999999999997009</c:v>
                </c:pt>
                <c:pt idx="114" formatCode="0.0">
                  <c:v>-8.5999999999996994</c:v>
                </c:pt>
                <c:pt idx="115">
                  <c:v>-8.4999999999996998</c:v>
                </c:pt>
                <c:pt idx="116" formatCode="0.0">
                  <c:v>-8.3999999999997002</c:v>
                </c:pt>
                <c:pt idx="117">
                  <c:v>-8.2999999999997005</c:v>
                </c:pt>
                <c:pt idx="118" formatCode="0.0">
                  <c:v>-8.1999999999997009</c:v>
                </c:pt>
                <c:pt idx="119">
                  <c:v>-8.0999999999996994</c:v>
                </c:pt>
                <c:pt idx="120" formatCode="0.0">
                  <c:v>-7.9999999999996998</c:v>
                </c:pt>
                <c:pt idx="121">
                  <c:v>-7.8999999999997002</c:v>
                </c:pt>
                <c:pt idx="122" formatCode="0.0">
                  <c:v>-7.7999999999996996</c:v>
                </c:pt>
                <c:pt idx="123">
                  <c:v>-7.6999999999997</c:v>
                </c:pt>
                <c:pt idx="124" formatCode="0.0">
                  <c:v>-7.5999999999997003</c:v>
                </c:pt>
                <c:pt idx="125">
                  <c:v>-7.4999999999996998</c:v>
                </c:pt>
                <c:pt idx="126" formatCode="0.0">
                  <c:v>-7.3999999999997002</c:v>
                </c:pt>
                <c:pt idx="127">
                  <c:v>-7.2999999999996996</c:v>
                </c:pt>
                <c:pt idx="128" formatCode="0.0">
                  <c:v>-7.1999999999997</c:v>
                </c:pt>
                <c:pt idx="129">
                  <c:v>-7.0999999999997003</c:v>
                </c:pt>
                <c:pt idx="130" formatCode="0.0">
                  <c:v>-6.9999999999996998</c:v>
                </c:pt>
                <c:pt idx="131">
                  <c:v>-6.8999999999997002</c:v>
                </c:pt>
                <c:pt idx="132" formatCode="0.0">
                  <c:v>-6.7999999999996996</c:v>
                </c:pt>
                <c:pt idx="133">
                  <c:v>-6.6999999999997</c:v>
                </c:pt>
                <c:pt idx="134" formatCode="0.0">
                  <c:v>-6.5999999999997003</c:v>
                </c:pt>
                <c:pt idx="135">
                  <c:v>-6.4999999999996998</c:v>
                </c:pt>
                <c:pt idx="136" formatCode="0.0">
                  <c:v>-6.3999999999997002</c:v>
                </c:pt>
                <c:pt idx="137">
                  <c:v>-6.2999999999996996</c:v>
                </c:pt>
                <c:pt idx="138" formatCode="0.0">
                  <c:v>-6.1999999999997</c:v>
                </c:pt>
                <c:pt idx="139">
                  <c:v>-6.0999999999997003</c:v>
                </c:pt>
                <c:pt idx="140" formatCode="0.0">
                  <c:v>-5.9999999999996998</c:v>
                </c:pt>
                <c:pt idx="141">
                  <c:v>-5.8999999999997002</c:v>
                </c:pt>
                <c:pt idx="142" formatCode="0.0">
                  <c:v>-5.7999999999996996</c:v>
                </c:pt>
                <c:pt idx="143">
                  <c:v>-5.6999999999997</c:v>
                </c:pt>
                <c:pt idx="144" formatCode="0.0">
                  <c:v>-5.5999999999997003</c:v>
                </c:pt>
                <c:pt idx="145">
                  <c:v>-5.4999999999996998</c:v>
                </c:pt>
                <c:pt idx="146" formatCode="0.0">
                  <c:v>-5.3999999999997002</c:v>
                </c:pt>
                <c:pt idx="147">
                  <c:v>-5.2999999999996001</c:v>
                </c:pt>
                <c:pt idx="148" formatCode="0.0">
                  <c:v>-5.1999999999995996</c:v>
                </c:pt>
                <c:pt idx="149">
                  <c:v>-5.0999999999996</c:v>
                </c:pt>
                <c:pt idx="150" formatCode="0.0">
                  <c:v>-4.9999999999996003</c:v>
                </c:pt>
                <c:pt idx="151">
                  <c:v>-4.8999999999995998</c:v>
                </c:pt>
                <c:pt idx="152" formatCode="0.0">
                  <c:v>-4.7999999999996001</c:v>
                </c:pt>
                <c:pt idx="153">
                  <c:v>-4.6999999999995996</c:v>
                </c:pt>
                <c:pt idx="154" formatCode="0.0">
                  <c:v>-4.5999999999996</c:v>
                </c:pt>
                <c:pt idx="155">
                  <c:v>-4.4999999999996003</c:v>
                </c:pt>
                <c:pt idx="156" formatCode="0.0">
                  <c:v>-4.3999999999995998</c:v>
                </c:pt>
                <c:pt idx="157">
                  <c:v>-4.2999999999996001</c:v>
                </c:pt>
                <c:pt idx="158" formatCode="0.0">
                  <c:v>-4.1999999999995996</c:v>
                </c:pt>
                <c:pt idx="159">
                  <c:v>-4.0999999999996</c:v>
                </c:pt>
                <c:pt idx="160" formatCode="0.0">
                  <c:v>-3.9999999999995999</c:v>
                </c:pt>
                <c:pt idx="161">
                  <c:v>-3.8999999999995998</c:v>
                </c:pt>
                <c:pt idx="162" formatCode="0.0">
                  <c:v>-3.7999999999996001</c:v>
                </c:pt>
                <c:pt idx="163">
                  <c:v>-3.6999999999996001</c:v>
                </c:pt>
                <c:pt idx="164" formatCode="0.0">
                  <c:v>-3.5999999999996</c:v>
                </c:pt>
                <c:pt idx="165">
                  <c:v>-3.4999999999995999</c:v>
                </c:pt>
                <c:pt idx="166" formatCode="0.0">
                  <c:v>-3.3999999999995998</c:v>
                </c:pt>
                <c:pt idx="167">
                  <c:v>-3.2999999999996001</c:v>
                </c:pt>
                <c:pt idx="168" formatCode="0.0">
                  <c:v>-3.1999999999996001</c:v>
                </c:pt>
                <c:pt idx="169">
                  <c:v>-3.0999999999996</c:v>
                </c:pt>
                <c:pt idx="170" formatCode="0.0">
                  <c:v>-2.9999999999995999</c:v>
                </c:pt>
                <c:pt idx="171">
                  <c:v>-2.8999999999995998</c:v>
                </c:pt>
                <c:pt idx="172" formatCode="0.0">
                  <c:v>-2.7999999999996001</c:v>
                </c:pt>
                <c:pt idx="173">
                  <c:v>-2.6999999999996001</c:v>
                </c:pt>
                <c:pt idx="174" formatCode="0.0">
                  <c:v>-2.5999999999996</c:v>
                </c:pt>
                <c:pt idx="175">
                  <c:v>-2.4999999999995999</c:v>
                </c:pt>
                <c:pt idx="176" formatCode="0.0">
                  <c:v>-2.3999999999995998</c:v>
                </c:pt>
                <c:pt idx="177">
                  <c:v>-2.2999999999996001</c:v>
                </c:pt>
                <c:pt idx="178" formatCode="0.0">
                  <c:v>-2.1999999999996001</c:v>
                </c:pt>
                <c:pt idx="179">
                  <c:v>-2.0999999999996</c:v>
                </c:pt>
                <c:pt idx="180" formatCode="0.0">
                  <c:v>-1.9999999999996001</c:v>
                </c:pt>
                <c:pt idx="181">
                  <c:v>-1.8999999999996</c:v>
                </c:pt>
                <c:pt idx="182" formatCode="0.0">
                  <c:v>-1.7999999999995999</c:v>
                </c:pt>
                <c:pt idx="183">
                  <c:v>-1.6999999999996001</c:v>
                </c:pt>
                <c:pt idx="184" formatCode="0.0">
                  <c:v>-1.5999999999996</c:v>
                </c:pt>
                <c:pt idx="185">
                  <c:v>-1.4999999999996001</c:v>
                </c:pt>
                <c:pt idx="186" formatCode="0.0">
                  <c:v>-1.3999999999996</c:v>
                </c:pt>
                <c:pt idx="187">
                  <c:v>-1.2999999999995999</c:v>
                </c:pt>
                <c:pt idx="188" formatCode="0.0">
                  <c:v>-1.1999999999996001</c:v>
                </c:pt>
                <c:pt idx="189">
                  <c:v>-1.0999999999996</c:v>
                </c:pt>
                <c:pt idx="190" formatCode="0.0">
                  <c:v>-0.99999999999959899</c:v>
                </c:pt>
                <c:pt idx="191">
                  <c:v>-0.89999999999960101</c:v>
                </c:pt>
                <c:pt idx="192" formatCode="0.0">
                  <c:v>-0.79999999999959903</c:v>
                </c:pt>
                <c:pt idx="193">
                  <c:v>-0.69999999999960105</c:v>
                </c:pt>
                <c:pt idx="194" formatCode="0.0">
                  <c:v>-0.59999999999959996</c:v>
                </c:pt>
                <c:pt idx="195">
                  <c:v>-0.49999999999959899</c:v>
                </c:pt>
                <c:pt idx="196" formatCode="0.0">
                  <c:v>-0.39999999999960101</c:v>
                </c:pt>
                <c:pt idx="197">
                  <c:v>-0.29999999999959898</c:v>
                </c:pt>
                <c:pt idx="198" formatCode="0.0">
                  <c:v>-0.199999999999601</c:v>
                </c:pt>
                <c:pt idx="199">
                  <c:v>-9.9999999999600006E-2</c:v>
                </c:pt>
                <c:pt idx="200" formatCode="0.0">
                  <c:v>4.0145664570445701E-13</c:v>
                </c:pt>
                <c:pt idx="201">
                  <c:v>0.10000000000039901</c:v>
                </c:pt>
                <c:pt idx="202" formatCode="0.0">
                  <c:v>0.200000000000401</c:v>
                </c:pt>
                <c:pt idx="203">
                  <c:v>0.300000000000399</c:v>
                </c:pt>
                <c:pt idx="204" formatCode="0.0">
                  <c:v>0.40000000000039998</c:v>
                </c:pt>
                <c:pt idx="205">
                  <c:v>0.50000000000040101</c:v>
                </c:pt>
                <c:pt idx="206" formatCode="0.0">
                  <c:v>0.60000000000039899</c:v>
                </c:pt>
                <c:pt idx="207">
                  <c:v>0.70000000000040097</c:v>
                </c:pt>
                <c:pt idx="208" formatCode="0.0">
                  <c:v>0.80000000000039895</c:v>
                </c:pt>
                <c:pt idx="209">
                  <c:v>0.90000000000040004</c:v>
                </c:pt>
                <c:pt idx="210" formatCode="0.0">
                  <c:v>1.0000000000003999</c:v>
                </c:pt>
                <c:pt idx="211">
                  <c:v>1.1000000000004</c:v>
                </c:pt>
                <c:pt idx="212" formatCode="0.0">
                  <c:v>1.2000000000004001</c:v>
                </c:pt>
                <c:pt idx="213">
                  <c:v>1.3000000000003999</c:v>
                </c:pt>
                <c:pt idx="214" formatCode="0.0">
                  <c:v>1.4000000000004</c:v>
                </c:pt>
                <c:pt idx="215">
                  <c:v>1.5000000000003999</c:v>
                </c:pt>
                <c:pt idx="216" formatCode="0.0">
                  <c:v>1.6000000000004</c:v>
                </c:pt>
                <c:pt idx="217">
                  <c:v>1.7000000000005</c:v>
                </c:pt>
                <c:pt idx="218" formatCode="0.0">
                  <c:v>1.8000000000005001</c:v>
                </c:pt>
                <c:pt idx="219">
                  <c:v>1.9000000000005</c:v>
                </c:pt>
                <c:pt idx="220" formatCode="0.0">
                  <c:v>2.0000000000005</c:v>
                </c:pt>
                <c:pt idx="221">
                  <c:v>2.1000000000005001</c:v>
                </c:pt>
                <c:pt idx="222" formatCode="0.0">
                  <c:v>2.2000000000005002</c:v>
                </c:pt>
                <c:pt idx="223">
                  <c:v>2.3000000000004999</c:v>
                </c:pt>
                <c:pt idx="224" formatCode="0.0">
                  <c:v>2.4000000000005</c:v>
                </c:pt>
                <c:pt idx="225">
                  <c:v>2.5000000000005</c:v>
                </c:pt>
                <c:pt idx="226" formatCode="0.0">
                  <c:v>2.6000000000005001</c:v>
                </c:pt>
                <c:pt idx="227">
                  <c:v>2.7000000000004998</c:v>
                </c:pt>
                <c:pt idx="228" formatCode="0.0">
                  <c:v>2.8000000000004999</c:v>
                </c:pt>
                <c:pt idx="229">
                  <c:v>2.9000000000005</c:v>
                </c:pt>
                <c:pt idx="230" formatCode="0.0">
                  <c:v>3.0000000000005</c:v>
                </c:pt>
                <c:pt idx="231">
                  <c:v>3.1000000000005001</c:v>
                </c:pt>
                <c:pt idx="232" formatCode="0.0">
                  <c:v>3.2000000000004998</c:v>
                </c:pt>
                <c:pt idx="233">
                  <c:v>3.3000000000004999</c:v>
                </c:pt>
                <c:pt idx="234" formatCode="0.0">
                  <c:v>3.4000000000005</c:v>
                </c:pt>
                <c:pt idx="235">
                  <c:v>3.5000000000005</c:v>
                </c:pt>
                <c:pt idx="236" formatCode="0.0">
                  <c:v>3.6000000000005001</c:v>
                </c:pt>
                <c:pt idx="237">
                  <c:v>3.7000000000004998</c:v>
                </c:pt>
                <c:pt idx="238" formatCode="0.0">
                  <c:v>3.8000000000004999</c:v>
                </c:pt>
                <c:pt idx="239">
                  <c:v>3.9000000000005</c:v>
                </c:pt>
                <c:pt idx="240" formatCode="0.0">
                  <c:v>4.0000000000005</c:v>
                </c:pt>
                <c:pt idx="241">
                  <c:v>4.1000000000004997</c:v>
                </c:pt>
                <c:pt idx="242" formatCode="0.0">
                  <c:v>4.2000000000005002</c:v>
                </c:pt>
                <c:pt idx="243">
                  <c:v>4.3000000000004999</c:v>
                </c:pt>
                <c:pt idx="244" formatCode="0.0">
                  <c:v>4.4000000000005004</c:v>
                </c:pt>
                <c:pt idx="245">
                  <c:v>4.5000000000005</c:v>
                </c:pt>
                <c:pt idx="246" formatCode="0.0">
                  <c:v>4.6000000000004997</c:v>
                </c:pt>
                <c:pt idx="247">
                  <c:v>4.7000000000005002</c:v>
                </c:pt>
                <c:pt idx="248" formatCode="0.0">
                  <c:v>4.8000000000004999</c:v>
                </c:pt>
                <c:pt idx="249">
                  <c:v>4.9000000000005004</c:v>
                </c:pt>
                <c:pt idx="250" formatCode="0.0">
                  <c:v>5.0000000000005</c:v>
                </c:pt>
                <c:pt idx="251">
                  <c:v>5.1000000000004997</c:v>
                </c:pt>
                <c:pt idx="252" formatCode="0.0">
                  <c:v>5.2000000000005002</c:v>
                </c:pt>
                <c:pt idx="253">
                  <c:v>5.3000000000004999</c:v>
                </c:pt>
                <c:pt idx="254" formatCode="0.0">
                  <c:v>5.4000000000005004</c:v>
                </c:pt>
                <c:pt idx="255">
                  <c:v>5.5000000000005</c:v>
                </c:pt>
                <c:pt idx="256" formatCode="0.0">
                  <c:v>5.6000000000004997</c:v>
                </c:pt>
                <c:pt idx="257">
                  <c:v>5.7000000000005002</c:v>
                </c:pt>
                <c:pt idx="258" formatCode="0.0">
                  <c:v>5.8000000000004999</c:v>
                </c:pt>
                <c:pt idx="259">
                  <c:v>5.9000000000005004</c:v>
                </c:pt>
                <c:pt idx="260" formatCode="0.0">
                  <c:v>6.0000000000005</c:v>
                </c:pt>
                <c:pt idx="261">
                  <c:v>6.1000000000004997</c:v>
                </c:pt>
                <c:pt idx="262" formatCode="0.0">
                  <c:v>6.2000000000005002</c:v>
                </c:pt>
                <c:pt idx="263">
                  <c:v>6.3000000000004999</c:v>
                </c:pt>
                <c:pt idx="264" formatCode="0.0">
                  <c:v>6.4000000000005004</c:v>
                </c:pt>
                <c:pt idx="265">
                  <c:v>6.5000000000005</c:v>
                </c:pt>
                <c:pt idx="266" formatCode="0.0">
                  <c:v>6.6000000000004997</c:v>
                </c:pt>
                <c:pt idx="267">
                  <c:v>6.7000000000005002</c:v>
                </c:pt>
                <c:pt idx="268" formatCode="0.0">
                  <c:v>6.8000000000004999</c:v>
                </c:pt>
                <c:pt idx="269">
                  <c:v>6.9000000000005004</c:v>
                </c:pt>
                <c:pt idx="270" formatCode="0.0">
                  <c:v>7.0000000000005</c:v>
                </c:pt>
                <c:pt idx="271">
                  <c:v>7.1000000000004997</c:v>
                </c:pt>
                <c:pt idx="272" formatCode="0.0">
                  <c:v>7.2000000000005002</c:v>
                </c:pt>
                <c:pt idx="273">
                  <c:v>7.3000000000004999</c:v>
                </c:pt>
                <c:pt idx="274" formatCode="0.0">
                  <c:v>7.4000000000005004</c:v>
                </c:pt>
                <c:pt idx="275">
                  <c:v>7.5000000000005</c:v>
                </c:pt>
                <c:pt idx="276" formatCode="0.0">
                  <c:v>7.6000000000004997</c:v>
                </c:pt>
                <c:pt idx="277">
                  <c:v>7.7000000000005002</c:v>
                </c:pt>
                <c:pt idx="278" formatCode="0.0">
                  <c:v>7.8000000000004999</c:v>
                </c:pt>
                <c:pt idx="279">
                  <c:v>7.9000000000005004</c:v>
                </c:pt>
                <c:pt idx="280" formatCode="0.0">
                  <c:v>8.0000000000004992</c:v>
                </c:pt>
                <c:pt idx="281">
                  <c:v>8.1000000000005006</c:v>
                </c:pt>
                <c:pt idx="282" formatCode="0.0">
                  <c:v>8.2000000000005002</c:v>
                </c:pt>
                <c:pt idx="283">
                  <c:v>8.3000000000004999</c:v>
                </c:pt>
                <c:pt idx="284" formatCode="0.0">
                  <c:v>8.4000000000004995</c:v>
                </c:pt>
                <c:pt idx="285">
                  <c:v>8.5000000000004992</c:v>
                </c:pt>
                <c:pt idx="286" formatCode="0.0">
                  <c:v>8.6000000000005006</c:v>
                </c:pt>
                <c:pt idx="287">
                  <c:v>8.7000000000005002</c:v>
                </c:pt>
                <c:pt idx="288" formatCode="0.0">
                  <c:v>8.8000000000005993</c:v>
                </c:pt>
                <c:pt idx="289">
                  <c:v>8.9000000000006008</c:v>
                </c:pt>
                <c:pt idx="290" formatCode="0.0">
                  <c:v>9.0000000000006004</c:v>
                </c:pt>
                <c:pt idx="291">
                  <c:v>9.1000000000006001</c:v>
                </c:pt>
                <c:pt idx="292" formatCode="0.0">
                  <c:v>9.2000000000005997</c:v>
                </c:pt>
                <c:pt idx="293">
                  <c:v>9.3000000000005993</c:v>
                </c:pt>
                <c:pt idx="294" formatCode="0.0">
                  <c:v>9.4000000000006008</c:v>
                </c:pt>
                <c:pt idx="295">
                  <c:v>9.5000000000006004</c:v>
                </c:pt>
                <c:pt idx="296" formatCode="0.0">
                  <c:v>9.6000000000006001</c:v>
                </c:pt>
                <c:pt idx="297">
                  <c:v>9.7000000000005997</c:v>
                </c:pt>
                <c:pt idx="298" formatCode="0.0">
                  <c:v>9.8000000000005993</c:v>
                </c:pt>
                <c:pt idx="299">
                  <c:v>9.9000000000006008</c:v>
                </c:pt>
                <c:pt idx="300" formatCode="0.0">
                  <c:v>10.0000000000006</c:v>
                </c:pt>
                <c:pt idx="301">
                  <c:v>10.1000000000006</c:v>
                </c:pt>
                <c:pt idx="302" formatCode="0.0">
                  <c:v>10.2000000000006</c:v>
                </c:pt>
                <c:pt idx="303">
                  <c:v>10.300000000000599</c:v>
                </c:pt>
                <c:pt idx="304" formatCode="0.0">
                  <c:v>10.400000000000601</c:v>
                </c:pt>
                <c:pt idx="305">
                  <c:v>10.5000000000006</c:v>
                </c:pt>
                <c:pt idx="306" formatCode="0.0">
                  <c:v>10.6000000000006</c:v>
                </c:pt>
                <c:pt idx="307">
                  <c:v>10.7000000000006</c:v>
                </c:pt>
                <c:pt idx="308" formatCode="0.0">
                  <c:v>10.800000000000599</c:v>
                </c:pt>
                <c:pt idx="309">
                  <c:v>10.900000000000601</c:v>
                </c:pt>
                <c:pt idx="310" formatCode="0.0">
                  <c:v>11.0000000000006</c:v>
                </c:pt>
                <c:pt idx="311">
                  <c:v>11.1000000000006</c:v>
                </c:pt>
                <c:pt idx="312" formatCode="0.0">
                  <c:v>11.2000000000006</c:v>
                </c:pt>
                <c:pt idx="313">
                  <c:v>11.300000000000599</c:v>
                </c:pt>
                <c:pt idx="314" formatCode="0.0">
                  <c:v>11.400000000000601</c:v>
                </c:pt>
                <c:pt idx="315">
                  <c:v>11.5000000000006</c:v>
                </c:pt>
                <c:pt idx="316" formatCode="0.0">
                  <c:v>11.6000000000006</c:v>
                </c:pt>
                <c:pt idx="317">
                  <c:v>11.7000000000006</c:v>
                </c:pt>
                <c:pt idx="318" formatCode="0.0">
                  <c:v>11.800000000000599</c:v>
                </c:pt>
                <c:pt idx="319">
                  <c:v>11.900000000000601</c:v>
                </c:pt>
                <c:pt idx="320" formatCode="0.0">
                  <c:v>12.0000000000006</c:v>
                </c:pt>
                <c:pt idx="321">
                  <c:v>12.1000000000006</c:v>
                </c:pt>
                <c:pt idx="322" formatCode="0.0">
                  <c:v>12.2000000000006</c:v>
                </c:pt>
                <c:pt idx="323">
                  <c:v>12.300000000000599</c:v>
                </c:pt>
                <c:pt idx="324" formatCode="0.0">
                  <c:v>12.400000000000601</c:v>
                </c:pt>
                <c:pt idx="325">
                  <c:v>12.5000000000006</c:v>
                </c:pt>
                <c:pt idx="326" formatCode="0.0">
                  <c:v>12.6000000000006</c:v>
                </c:pt>
                <c:pt idx="327">
                  <c:v>12.7000000000006</c:v>
                </c:pt>
                <c:pt idx="328" formatCode="0.0">
                  <c:v>12.800000000000599</c:v>
                </c:pt>
                <c:pt idx="329">
                  <c:v>12.900000000000601</c:v>
                </c:pt>
                <c:pt idx="330" formatCode="0.0">
                  <c:v>13.0000000000006</c:v>
                </c:pt>
                <c:pt idx="331">
                  <c:v>13.1000000000006</c:v>
                </c:pt>
                <c:pt idx="332" formatCode="0.0">
                  <c:v>13.2000000000006</c:v>
                </c:pt>
                <c:pt idx="333">
                  <c:v>13.300000000000599</c:v>
                </c:pt>
                <c:pt idx="334" formatCode="0.0">
                  <c:v>13.400000000000601</c:v>
                </c:pt>
                <c:pt idx="335">
                  <c:v>13.5000000000006</c:v>
                </c:pt>
                <c:pt idx="336" formatCode="0.0">
                  <c:v>13.6000000000006</c:v>
                </c:pt>
                <c:pt idx="337">
                  <c:v>13.7000000000006</c:v>
                </c:pt>
                <c:pt idx="338" formatCode="0.0">
                  <c:v>13.800000000000599</c:v>
                </c:pt>
                <c:pt idx="339">
                  <c:v>13.900000000000601</c:v>
                </c:pt>
                <c:pt idx="340" formatCode="0.0">
                  <c:v>14.0000000000006</c:v>
                </c:pt>
                <c:pt idx="341">
                  <c:v>14.1000000000006</c:v>
                </c:pt>
                <c:pt idx="342" formatCode="0.0">
                  <c:v>14.2000000000006</c:v>
                </c:pt>
                <c:pt idx="343">
                  <c:v>14.300000000000599</c:v>
                </c:pt>
                <c:pt idx="344" formatCode="0.0">
                  <c:v>14.400000000000601</c:v>
                </c:pt>
                <c:pt idx="345">
                  <c:v>14.5000000000006</c:v>
                </c:pt>
                <c:pt idx="346" formatCode="0.0">
                  <c:v>14.6000000000006</c:v>
                </c:pt>
                <c:pt idx="347">
                  <c:v>14.7000000000006</c:v>
                </c:pt>
                <c:pt idx="348" formatCode="0.0">
                  <c:v>14.800000000000599</c:v>
                </c:pt>
                <c:pt idx="349">
                  <c:v>14.900000000000601</c:v>
                </c:pt>
                <c:pt idx="350" formatCode="0.0">
                  <c:v>15.0000000000006</c:v>
                </c:pt>
                <c:pt idx="351">
                  <c:v>15.1000000000006</c:v>
                </c:pt>
                <c:pt idx="352" formatCode="0.0">
                  <c:v>15.2000000000006</c:v>
                </c:pt>
                <c:pt idx="353">
                  <c:v>15.300000000000599</c:v>
                </c:pt>
                <c:pt idx="354" formatCode="0.0">
                  <c:v>15.400000000000601</c:v>
                </c:pt>
                <c:pt idx="355">
                  <c:v>15.5000000000006</c:v>
                </c:pt>
                <c:pt idx="356" formatCode="0.0">
                  <c:v>15.6000000000006</c:v>
                </c:pt>
                <c:pt idx="357">
                  <c:v>15.7000000000006</c:v>
                </c:pt>
                <c:pt idx="358" formatCode="0.0">
                  <c:v>15.800000000000701</c:v>
                </c:pt>
                <c:pt idx="359">
                  <c:v>15.9000000000007</c:v>
                </c:pt>
                <c:pt idx="360" formatCode="0.0">
                  <c:v>16.0000000000007</c:v>
                </c:pt>
                <c:pt idx="361">
                  <c:v>16.100000000000701</c:v>
                </c:pt>
                <c:pt idx="362" formatCode="0.0">
                  <c:v>16.200000000000699</c:v>
                </c:pt>
                <c:pt idx="363">
                  <c:v>16.300000000000701</c:v>
                </c:pt>
                <c:pt idx="364" formatCode="0.0">
                  <c:v>16.400000000000698</c:v>
                </c:pt>
                <c:pt idx="365">
                  <c:v>16.5000000000007</c:v>
                </c:pt>
                <c:pt idx="366" formatCode="0.0">
                  <c:v>16.600000000000701</c:v>
                </c:pt>
                <c:pt idx="367">
                  <c:v>16.700000000000699</c:v>
                </c:pt>
                <c:pt idx="368" formatCode="0.0">
                  <c:v>16.800000000000701</c:v>
                </c:pt>
                <c:pt idx="369">
                  <c:v>16.900000000000698</c:v>
                </c:pt>
                <c:pt idx="370" formatCode="0.0">
                  <c:v>17.0000000000007</c:v>
                </c:pt>
                <c:pt idx="371">
                  <c:v>17.100000000000701</c:v>
                </c:pt>
                <c:pt idx="372" formatCode="0.0">
                  <c:v>17.200000000000699</c:v>
                </c:pt>
                <c:pt idx="373">
                  <c:v>17.300000000000701</c:v>
                </c:pt>
                <c:pt idx="374" formatCode="0.0">
                  <c:v>17.400000000000698</c:v>
                </c:pt>
                <c:pt idx="375">
                  <c:v>17.5000000000007</c:v>
                </c:pt>
                <c:pt idx="376" formatCode="0.0">
                  <c:v>17.600000000000701</c:v>
                </c:pt>
                <c:pt idx="377">
                  <c:v>17.700000000000699</c:v>
                </c:pt>
                <c:pt idx="378" formatCode="0.0">
                  <c:v>17.800000000000701</c:v>
                </c:pt>
                <c:pt idx="379">
                  <c:v>17.900000000000698</c:v>
                </c:pt>
                <c:pt idx="380" formatCode="0.0">
                  <c:v>18.0000000000007</c:v>
                </c:pt>
                <c:pt idx="381">
                  <c:v>18.100000000000701</c:v>
                </c:pt>
                <c:pt idx="382" formatCode="0.0">
                  <c:v>18.200000000000699</c:v>
                </c:pt>
                <c:pt idx="383">
                  <c:v>18.300000000000701</c:v>
                </c:pt>
                <c:pt idx="384" formatCode="0.0">
                  <c:v>18.400000000000698</c:v>
                </c:pt>
                <c:pt idx="385">
                  <c:v>18.5000000000007</c:v>
                </c:pt>
                <c:pt idx="386" formatCode="0.0">
                  <c:v>18.600000000000701</c:v>
                </c:pt>
                <c:pt idx="387">
                  <c:v>18.700000000000699</c:v>
                </c:pt>
                <c:pt idx="388" formatCode="0.0">
                  <c:v>18.800000000000701</c:v>
                </c:pt>
                <c:pt idx="389">
                  <c:v>18.900000000000698</c:v>
                </c:pt>
                <c:pt idx="390" formatCode="0.0">
                  <c:v>19.0000000000007</c:v>
                </c:pt>
                <c:pt idx="391">
                  <c:v>19.100000000000701</c:v>
                </c:pt>
                <c:pt idx="392" formatCode="0.0">
                  <c:v>19.200000000000699</c:v>
                </c:pt>
                <c:pt idx="393">
                  <c:v>19.300000000000701</c:v>
                </c:pt>
                <c:pt idx="394" formatCode="0.0">
                  <c:v>19.400000000000698</c:v>
                </c:pt>
                <c:pt idx="395">
                  <c:v>19.5000000000007</c:v>
                </c:pt>
                <c:pt idx="396" formatCode="0.0">
                  <c:v>19.600000000000701</c:v>
                </c:pt>
                <c:pt idx="397">
                  <c:v>19.700000000000699</c:v>
                </c:pt>
                <c:pt idx="398" formatCode="0.0">
                  <c:v>19.800000000000701</c:v>
                </c:pt>
                <c:pt idx="399">
                  <c:v>19.900000000000698</c:v>
                </c:pt>
                <c:pt idx="400" formatCode="0.0">
                  <c:v>20.0000000000007</c:v>
                </c:pt>
              </c:numCache>
            </c:numRef>
          </c:xVal>
          <c:yVal>
            <c:numRef>
              <c:f>'VIEWING DISTRIBUTIONS'!$U$2:$U$402</c:f>
              <c:numCache>
                <c:formatCode>0.0000</c:formatCode>
                <c:ptCount val="401"/>
                <c:pt idx="0">
                  <c:v>2.2096486112668689E-4</c:v>
                </c:pt>
                <c:pt idx="1">
                  <c:v>2.2977899947992819E-4</c:v>
                </c:pt>
                <c:pt idx="2">
                  <c:v>2.3891059530736975E-4</c:v>
                </c:pt>
                <c:pt idx="3">
                  <c:v>2.4836960393578096E-4</c:v>
                </c:pt>
                <c:pt idx="4">
                  <c:v>2.5816623249793377E-4</c:v>
                </c:pt>
                <c:pt idx="5">
                  <c:v>2.6831094395496466E-4</c:v>
                </c:pt>
                <c:pt idx="6">
                  <c:v>2.7881446109139809E-4</c:v>
                </c:pt>
                <c:pt idx="7">
                  <c:v>2.8968777047819015E-4</c:v>
                </c:pt>
                <c:pt idx="8">
                  <c:v>3.0094212639924665E-4</c:v>
                </c:pt>
                <c:pt idx="9">
                  <c:v>3.1258905473632799E-4</c:v>
                </c:pt>
                <c:pt idx="10">
                  <c:v>3.2464035680749605E-4</c:v>
                </c:pt>
                <c:pt idx="11">
                  <c:v>3.3710811315387432E-4</c:v>
                </c:pt>
                <c:pt idx="12">
                  <c:v>3.500046872694241E-4</c:v>
                </c:pt>
                <c:pt idx="13">
                  <c:v>3.6334272926828742E-4</c:v>
                </c:pt>
                <c:pt idx="14">
                  <c:v>3.7713517948408939E-4</c:v>
                </c:pt>
                <c:pt idx="15">
                  <c:v>3.9139527199545942E-4</c:v>
                </c:pt>
                <c:pt idx="16">
                  <c:v>4.0613653807188135E-4</c:v>
                </c:pt>
                <c:pt idx="17">
                  <c:v>4.2137280953382966E-4</c:v>
                </c:pt>
                <c:pt idx="18">
                  <c:v>4.3711822202103644E-4</c:v>
                </c:pt>
                <c:pt idx="19">
                  <c:v>4.5338721816255299E-4</c:v>
                </c:pt>
                <c:pt idx="20">
                  <c:v>4.7019455064217433E-4</c:v>
                </c:pt>
                <c:pt idx="21">
                  <c:v>4.8755528515262886E-4</c:v>
                </c:pt>
                <c:pt idx="22">
                  <c:v>5.0548480323182009E-4</c:v>
                </c:pt>
                <c:pt idx="23">
                  <c:v>5.2399880497427367E-4</c:v>
                </c:pt>
                <c:pt idx="24">
                  <c:v>5.4311331161080846E-4</c:v>
                </c:pt>
                <c:pt idx="25">
                  <c:v>5.6284466794934542E-4</c:v>
                </c:pt>
                <c:pt idx="26">
                  <c:v>5.8320954466963481E-4</c:v>
                </c:pt>
                <c:pt idx="27">
                  <c:v>6.0422494046456245E-4</c:v>
                </c:pt>
                <c:pt idx="28">
                  <c:v>6.259081840206106E-4</c:v>
                </c:pt>
                <c:pt idx="29">
                  <c:v>6.4827693582990829E-4</c:v>
                </c:pt>
                <c:pt idx="30">
                  <c:v>6.7134918982623482E-4</c:v>
                </c:pt>
                <c:pt idx="31">
                  <c:v>6.9514327483723073E-4</c:v>
                </c:pt>
                <c:pt idx="32">
                  <c:v>7.1967785584497101E-4</c:v>
                </c:pt>
                <c:pt idx="33">
                  <c:v>7.4497193504699966E-4</c:v>
                </c:pt>
                <c:pt idx="34">
                  <c:v>7.7104485270980427E-4</c:v>
                </c:pt>
                <c:pt idx="35">
                  <c:v>7.9791628780669023E-4</c:v>
                </c:pt>
                <c:pt idx="36">
                  <c:v>8.2560625843189914E-4</c:v>
                </c:pt>
                <c:pt idx="37">
                  <c:v>8.5413512198278185E-4</c:v>
                </c:pt>
                <c:pt idx="38">
                  <c:v>8.8352357510179701E-4</c:v>
                </c:pt>
                <c:pt idx="39">
                  <c:v>9.1379265337004434E-4</c:v>
                </c:pt>
                <c:pt idx="40">
                  <c:v>9.4496373074400572E-4</c:v>
                </c:pt>
                <c:pt idx="41">
                  <c:v>9.7705851872717324E-4</c:v>
                </c:pt>
                <c:pt idx="42">
                  <c:v>1.0100990652681721E-3</c:v>
                </c:pt>
                <c:pt idx="43">
                  <c:v>1.0441077533770394E-3</c:v>
                </c:pt>
                <c:pt idx="44">
                  <c:v>1.0791072994512827E-3</c:v>
                </c:pt>
                <c:pt idx="45">
                  <c:v>1.1151207513033518E-3</c:v>
                </c:pt>
                <c:pt idx="46">
                  <c:v>1.1521714858812044E-3</c:v>
                </c:pt>
                <c:pt idx="47">
                  <c:v>1.1902832066736631E-3</c:v>
                </c:pt>
                <c:pt idx="48">
                  <c:v>1.229479940792301E-3</c:v>
                </c:pt>
                <c:pt idx="49">
                  <c:v>1.2697860357216524E-3</c:v>
                </c:pt>
                <c:pt idx="50">
                  <c:v>1.3112261557296113E-3</c:v>
                </c:pt>
                <c:pt idx="51">
                  <c:v>1.3538252779299452E-3</c:v>
                </c:pt>
                <c:pt idx="52">
                  <c:v>1.3976086879889734E-3</c:v>
                </c:pt>
                <c:pt idx="53">
                  <c:v>1.4426019754685048E-3</c:v>
                </c:pt>
                <c:pt idx="54">
                  <c:v>1.4888310287973091E-3</c:v>
                </c:pt>
                <c:pt idx="55">
                  <c:v>1.5363220298634532E-3</c:v>
                </c:pt>
                <c:pt idx="56">
                  <c:v>1.5851014482200232E-3</c:v>
                </c:pt>
                <c:pt idx="57">
                  <c:v>1.6351960348969083E-3</c:v>
                </c:pt>
                <c:pt idx="58">
                  <c:v>1.6866328158114282E-3</c:v>
                </c:pt>
                <c:pt idx="59">
                  <c:v>1.7394390847708396E-3</c:v>
                </c:pt>
                <c:pt idx="60">
                  <c:v>1.79364239605989E-3</c:v>
                </c:pt>
                <c:pt idx="61">
                  <c:v>1.8492705566068377E-3</c:v>
                </c:pt>
                <c:pt idx="62">
                  <c:v>1.9063516177215513E-3</c:v>
                </c:pt>
                <c:pt idx="63">
                  <c:v>1.9649138663995471E-3</c:v>
                </c:pt>
                <c:pt idx="64">
                  <c:v>2.0249858161860736E-3</c:v>
                </c:pt>
                <c:pt idx="65">
                  <c:v>2.0865961975946056E-3</c:v>
                </c:pt>
                <c:pt idx="66">
                  <c:v>2.1497739480743979E-3</c:v>
                </c:pt>
                <c:pt idx="67">
                  <c:v>2.2145482015220566E-3</c:v>
                </c:pt>
                <c:pt idx="68">
                  <c:v>2.2809482773323703E-3</c:v>
                </c:pt>
                <c:pt idx="69">
                  <c:v>2.3490036689839747E-3</c:v>
                </c:pt>
                <c:pt idx="70">
                  <c:v>2.4187440321557629E-3</c:v>
                </c:pt>
                <c:pt idx="71">
                  <c:v>2.4901991723703118E-3</c:v>
                </c:pt>
                <c:pt idx="72">
                  <c:v>2.5633990321609723E-3</c:v>
                </c:pt>
                <c:pt idx="73">
                  <c:v>2.6383736777596239E-3</c:v>
                </c:pt>
                <c:pt idx="74">
                  <c:v>2.7151532853025157E-3</c:v>
                </c:pt>
                <c:pt idx="75">
                  <c:v>2.793768126552046E-3</c:v>
                </c:pt>
                <c:pt idx="76">
                  <c:v>2.8742485541327573E-3</c:v>
                </c:pt>
                <c:pt idx="77">
                  <c:v>2.9566249862798548E-3</c:v>
                </c:pt>
                <c:pt idx="78">
                  <c:v>3.0409278911005203E-3</c:v>
                </c:pt>
                <c:pt idx="79">
                  <c:v>3.1271877703460929E-3</c:v>
                </c:pt>
                <c:pt idx="80">
                  <c:v>3.2154351426964341E-3</c:v>
                </c:pt>
                <c:pt idx="81">
                  <c:v>3.3057005265565652E-3</c:v>
                </c:pt>
                <c:pt idx="82">
                  <c:v>3.398014422366806E-3</c:v>
                </c:pt>
                <c:pt idx="83">
                  <c:v>3.4924072944280656E-3</c:v>
                </c:pt>
                <c:pt idx="84">
                  <c:v>3.5889095522444615E-3</c:v>
                </c:pt>
                <c:pt idx="85">
                  <c:v>3.6875515313859642E-3</c:v>
                </c:pt>
                <c:pt idx="86">
                  <c:v>3.7883634738744565E-3</c:v>
                </c:pt>
                <c:pt idx="87">
                  <c:v>3.891375508096952E-3</c:v>
                </c:pt>
                <c:pt idx="88">
                  <c:v>3.9966176282505445E-3</c:v>
                </c:pt>
                <c:pt idx="89">
                  <c:v>4.104119673324089E-3</c:v>
                </c:pt>
                <c:pt idx="90">
                  <c:v>4.2139113056222435E-3</c:v>
                </c:pt>
                <c:pt idx="91">
                  <c:v>4.3260219888382398E-3</c:v>
                </c:pt>
                <c:pt idx="92">
                  <c:v>4.4404809656821845E-3</c:v>
                </c:pt>
                <c:pt idx="93">
                  <c:v>4.55731723507251E-3</c:v>
                </c:pt>
                <c:pt idx="94">
                  <c:v>4.6765595288987237E-3</c:v>
                </c:pt>
                <c:pt idx="95">
                  <c:v>4.7982362883642812E-3</c:v>
                </c:pt>
                <c:pt idx="96">
                  <c:v>4.922375639919113E-3</c:v>
                </c:pt>
                <c:pt idx="97">
                  <c:v>5.0490053707919142E-3</c:v>
                </c:pt>
                <c:pt idx="98">
                  <c:v>5.1781529041330819E-3</c:v>
                </c:pt>
                <c:pt idx="99">
                  <c:v>5.3098452737797737E-3</c:v>
                </c:pt>
                <c:pt idx="100">
                  <c:v>5.4441090986552185E-3</c:v>
                </c:pt>
                <c:pt idx="101">
                  <c:v>5.5809705568152911E-3</c:v>
                </c:pt>
                <c:pt idx="102">
                  <c:v>5.7204553591557175E-3</c:v>
                </c:pt>
                <c:pt idx="103">
                  <c:v>5.8625887227943055E-3</c:v>
                </c:pt>
                <c:pt idx="104">
                  <c:v>6.0073953441430539E-3</c:v>
                </c:pt>
                <c:pt idx="105">
                  <c:v>6.1548993716857136E-3</c:v>
                </c:pt>
                <c:pt idx="106">
                  <c:v>6.3051243784772466E-3</c:v>
                </c:pt>
                <c:pt idx="107">
                  <c:v>6.4580933343819751E-3</c:v>
                </c:pt>
                <c:pt idx="108">
                  <c:v>6.6138285780682603E-3</c:v>
                </c:pt>
                <c:pt idx="109">
                  <c:v>6.7723517887779911E-3</c:v>
                </c:pt>
                <c:pt idx="110">
                  <c:v>6.9336839578898503E-3</c:v>
                </c:pt>
                <c:pt idx="111">
                  <c:v>7.0978453602961932E-3</c:v>
                </c:pt>
                <c:pt idx="112">
                  <c:v>7.2648555256137112E-3</c:v>
                </c:pt>
                <c:pt idx="113">
                  <c:v>7.4347332092490484E-3</c:v>
                </c:pt>
                <c:pt idx="114">
                  <c:v>7.6074963633409702E-3</c:v>
                </c:pt>
                <c:pt idx="115">
                  <c:v>7.7831621076012809E-3</c:v>
                </c:pt>
                <c:pt idx="116">
                  <c:v>7.961746700077597E-3</c:v>
                </c:pt>
                <c:pt idx="117">
                  <c:v>8.1432655078613175E-3</c:v>
                </c:pt>
                <c:pt idx="118">
                  <c:v>8.3277329777650226E-3</c:v>
                </c:pt>
                <c:pt idx="119">
                  <c:v>8.5151626069940138E-3</c:v>
                </c:pt>
                <c:pt idx="120">
                  <c:v>8.7055669138372122E-3</c:v>
                </c:pt>
                <c:pt idx="121">
                  <c:v>8.8989574084033622E-3</c:v>
                </c:pt>
                <c:pt idx="122">
                  <c:v>9.095344563428821E-3</c:v>
                </c:pt>
                <c:pt idx="123">
                  <c:v>9.2947377851838511E-3</c:v>
                </c:pt>
                <c:pt idx="124">
                  <c:v>9.4971453845049281E-3</c:v>
                </c:pt>
                <c:pt idx="125">
                  <c:v>9.7025745479807149E-3</c:v>
                </c:pt>
                <c:pt idx="126">
                  <c:v>9.911031309320294E-3</c:v>
                </c:pt>
                <c:pt idx="127">
                  <c:v>1.012252052093222E-2</c:v>
                </c:pt>
                <c:pt idx="128">
                  <c:v>1.0337045825743687E-2</c:v>
                </c:pt>
                <c:pt idx="129">
                  <c:v>1.0554609629289379E-2</c:v>
                </c:pt>
                <c:pt idx="130">
                  <c:v>1.0775213072099821E-2</c:v>
                </c:pt>
                <c:pt idx="131">
                  <c:v>1.0998856002419679E-2</c:v>
                </c:pt>
                <c:pt idx="132">
                  <c:v>1.1225536949286366E-2</c:v>
                </c:pt>
                <c:pt idx="133">
                  <c:v>1.1455253095999965E-2</c:v>
                </c:pt>
                <c:pt idx="134">
                  <c:v>1.1688000254015517E-2</c:v>
                </c:pt>
                <c:pt idx="135">
                  <c:v>1.192377283728888E-2</c:v>
                </c:pt>
                <c:pt idx="136">
                  <c:v>1.2162563837107799E-2</c:v>
                </c:pt>
                <c:pt idx="137">
                  <c:v>1.2404364797439792E-2</c:v>
                </c:pt>
                <c:pt idx="138">
                  <c:v>1.2649165790828511E-2</c:v>
                </c:pt>
                <c:pt idx="139">
                  <c:v>1.2896955394870591E-2</c:v>
                </c:pt>
                <c:pt idx="140">
                  <c:v>1.3147720669304711E-2</c:v>
                </c:pt>
                <c:pt idx="141">
                  <c:v>1.3401447133744958E-2</c:v>
                </c:pt>
                <c:pt idx="142">
                  <c:v>1.3658118746090252E-2</c:v>
                </c:pt>
                <c:pt idx="143">
                  <c:v>1.3917717881641652E-2</c:v>
                </c:pt>
                <c:pt idx="144">
                  <c:v>1.4180225312959437E-2</c:v>
                </c:pt>
                <c:pt idx="145">
                  <c:v>1.4445620190491273E-2</c:v>
                </c:pt>
                <c:pt idx="146">
                  <c:v>1.4713880024003216E-2</c:v>
                </c:pt>
                <c:pt idx="147">
                  <c:v>1.4984980664844751E-2</c:v>
                </c:pt>
                <c:pt idx="148">
                  <c:v>1.5258896289077305E-2</c:v>
                </c:pt>
                <c:pt idx="149">
                  <c:v>1.5535599381500951E-2</c:v>
                </c:pt>
                <c:pt idx="150">
                  <c:v>1.5815060720604204E-2</c:v>
                </c:pt>
                <c:pt idx="151">
                  <c:v>1.6097249364470833E-2</c:v>
                </c:pt>
                <c:pt idx="152">
                  <c:v>1.6382132637671687E-2</c:v>
                </c:pt>
                <c:pt idx="153">
                  <c:v>1.6669676119170775E-2</c:v>
                </c:pt>
                <c:pt idx="154">
                  <c:v>1.6959843631274219E-2</c:v>
                </c:pt>
                <c:pt idx="155">
                  <c:v>1.7252597229650026E-2</c:v>
                </c:pt>
                <c:pt idx="156">
                  <c:v>1.7547897194446174E-2</c:v>
                </c:pt>
                <c:pt idx="157">
                  <c:v>1.7845702022533733E-2</c:v>
                </c:pt>
                <c:pt idx="158">
                  <c:v>1.8145968420901153E-2</c:v>
                </c:pt>
                <c:pt idx="159">
                  <c:v>1.8448651301225274E-2</c:v>
                </c:pt>
                <c:pt idx="160">
                  <c:v>1.8753703775643438E-2</c:v>
                </c:pt>
                <c:pt idx="161">
                  <c:v>1.9061077153750869E-2</c:v>
                </c:pt>
                <c:pt idx="162">
                  <c:v>1.9370720940846117E-2</c:v>
                </c:pt>
                <c:pt idx="163">
                  <c:v>1.9682582837446838E-2</c:v>
                </c:pt>
                <c:pt idx="164">
                  <c:v>1.9996608740097167E-2</c:v>
                </c:pt>
                <c:pt idx="165">
                  <c:v>2.031274274348684E-2</c:v>
                </c:pt>
                <c:pt idx="166">
                  <c:v>2.0630927143901499E-2</c:v>
                </c:pt>
                <c:pt idx="167">
                  <c:v>2.0951102444022332E-2</c:v>
                </c:pt>
                <c:pt idx="168">
                  <c:v>2.1273207359092283E-2</c:v>
                </c:pt>
                <c:pt idx="169">
                  <c:v>2.1597178824464904E-2</c:v>
                </c:pt>
                <c:pt idx="170">
                  <c:v>2.1922952004550762E-2</c:v>
                </c:pt>
                <c:pt idx="171">
                  <c:v>2.2250460303175203E-2</c:v>
                </c:pt>
                <c:pt idx="172">
                  <c:v>2.2579635375359983E-2</c:v>
                </c:pt>
                <c:pt idx="173">
                  <c:v>2.2910407140540028E-2</c:v>
                </c:pt>
                <c:pt idx="174">
                  <c:v>2.3242703797225543E-2</c:v>
                </c:pt>
                <c:pt idx="175">
                  <c:v>2.3576451839117898E-2</c:v>
                </c:pt>
                <c:pt idx="176">
                  <c:v>2.3911576072686909E-2</c:v>
                </c:pt>
                <c:pt idx="177">
                  <c:v>2.4247999636215468E-2</c:v>
                </c:pt>
                <c:pt idx="178">
                  <c:v>2.4585644020316075E-2</c:v>
                </c:pt>
                <c:pt idx="179">
                  <c:v>2.4924429089922616E-2</c:v>
                </c:pt>
                <c:pt idx="180">
                  <c:v>2.5264273107759066E-2</c:v>
                </c:pt>
                <c:pt idx="181">
                  <c:v>2.5605092759285457E-2</c:v>
                </c:pt>
                <c:pt idx="182">
                  <c:v>2.5946803179119949E-2</c:v>
                </c:pt>
                <c:pt idx="183">
                  <c:v>2.6289317978934301E-2</c:v>
                </c:pt>
                <c:pt idx="184">
                  <c:v>2.6632549276818622E-2</c:v>
                </c:pt>
                <c:pt idx="185">
                  <c:v>2.6976407728109567E-2</c:v>
                </c:pt>
                <c:pt idx="186">
                  <c:v>2.7320802557674825E-2</c:v>
                </c:pt>
                <c:pt idx="187">
                  <c:v>2.7665641593644916E-2</c:v>
                </c:pt>
                <c:pt idx="188">
                  <c:v>2.8010831302582036E-2</c:v>
                </c:pt>
                <c:pt idx="189">
                  <c:v>2.8356276826073876E-2</c:v>
                </c:pt>
                <c:pt idx="190">
                  <c:v>2.8701882018738824E-2</c:v>
                </c:pt>
                <c:pt idx="191">
                  <c:v>2.9047549487627482E-2</c:v>
                </c:pt>
                <c:pt idx="192">
                  <c:v>2.9393180633003661E-2</c:v>
                </c:pt>
                <c:pt idx="193">
                  <c:v>2.9738675690486448E-2</c:v>
                </c:pt>
                <c:pt idx="194">
                  <c:v>3.0083933774533649E-2</c:v>
                </c:pt>
                <c:pt idx="195">
                  <c:v>3.0428852923244688E-2</c:v>
                </c:pt>
                <c:pt idx="196">
                  <c:v>3.0773330144460233E-2</c:v>
                </c:pt>
                <c:pt idx="197">
                  <c:v>3.1117261463133719E-2</c:v>
                </c:pt>
                <c:pt idx="198">
                  <c:v>3.1460541969948311E-2</c:v>
                </c:pt>
                <c:pt idx="199">
                  <c:v>3.1803065871151948E-2</c:v>
                </c:pt>
                <c:pt idx="200">
                  <c:v>3.2144726539580656E-2</c:v>
                </c:pt>
                <c:pt idx="201">
                  <c:v>3.2485416566839655E-2</c:v>
                </c:pt>
                <c:pt idx="202">
                  <c:v>3.2825027816609696E-2</c:v>
                </c:pt>
                <c:pt idx="203">
                  <c:v>3.3163451479044759E-2</c:v>
                </c:pt>
                <c:pt idx="204">
                  <c:v>3.350057812622604E-2</c:v>
                </c:pt>
                <c:pt idx="205">
                  <c:v>3.3836297768635136E-2</c:v>
                </c:pt>
                <c:pt idx="206">
                  <c:v>3.4170499912608697E-2</c:v>
                </c:pt>
                <c:pt idx="207">
                  <c:v>3.450307361873476E-2</c:v>
                </c:pt>
                <c:pt idx="208">
                  <c:v>3.4833907561149825E-2</c:v>
                </c:pt>
                <c:pt idx="209">
                  <c:v>3.5162890087694944E-2</c:v>
                </c:pt>
                <c:pt idx="210">
                  <c:v>3.5489909280886786E-2</c:v>
                </c:pt>
                <c:pt idx="211">
                  <c:v>3.5814853019659532E-2</c:v>
                </c:pt>
                <c:pt idx="212">
                  <c:v>3.6137609041831255E-2</c:v>
                </c:pt>
                <c:pt idx="213">
                  <c:v>3.6458065007248137E-2</c:v>
                </c:pt>
                <c:pt idx="214">
                  <c:v>3.677610856155808E-2</c:v>
                </c:pt>
                <c:pt idx="215">
                  <c:v>3.7091627400564604E-2</c:v>
                </c:pt>
                <c:pt idx="216">
                  <c:v>3.740450933511081E-2</c:v>
                </c:pt>
                <c:pt idx="217">
                  <c:v>3.7714642356442368E-2</c:v>
                </c:pt>
                <c:pt idx="218">
                  <c:v>3.8021914701995681E-2</c:v>
                </c:pt>
                <c:pt idx="219">
                  <c:v>3.8326214921562726E-2</c:v>
                </c:pt>
                <c:pt idx="220">
                  <c:v>3.8627431943772585E-2</c:v>
                </c:pt>
                <c:pt idx="221">
                  <c:v>3.8925455142839724E-2</c:v>
                </c:pt>
                <c:pt idx="222">
                  <c:v>3.92201744055218E-2</c:v>
                </c:pt>
                <c:pt idx="223">
                  <c:v>3.9511480198231433E-2</c:v>
                </c:pt>
                <c:pt idx="224">
                  <c:v>3.9799263634245317E-2</c:v>
                </c:pt>
                <c:pt idx="225">
                  <c:v>4.0083416540953563E-2</c:v>
                </c:pt>
                <c:pt idx="226">
                  <c:v>4.0363831527091873E-2</c:v>
                </c:pt>
                <c:pt idx="227">
                  <c:v>4.0640402049898411E-2</c:v>
                </c:pt>
                <c:pt idx="228">
                  <c:v>4.0913022482137219E-2</c:v>
                </c:pt>
                <c:pt idx="229">
                  <c:v>4.1181588178929508E-2</c:v>
                </c:pt>
                <c:pt idx="230">
                  <c:v>4.1445995544334063E-2</c:v>
                </c:pt>
                <c:pt idx="231">
                  <c:v>4.1706142097617888E-2</c:v>
                </c:pt>
                <c:pt idx="232">
                  <c:v>4.1961926539157979E-2</c:v>
                </c:pt>
                <c:pt idx="233">
                  <c:v>4.2213248815915247E-2</c:v>
                </c:pt>
                <c:pt idx="234">
                  <c:v>4.2460010186421655E-2</c:v>
                </c:pt>
                <c:pt idx="235">
                  <c:v>4.2702113285221652E-2</c:v>
                </c:pt>
                <c:pt idx="236">
                  <c:v>4.2939462186709229E-2</c:v>
                </c:pt>
                <c:pt idx="237">
                  <c:v>4.3171962468302322E-2</c:v>
                </c:pt>
                <c:pt idx="238">
                  <c:v>4.3399521272896334E-2</c:v>
                </c:pt>
                <c:pt idx="239">
                  <c:v>4.3622047370539242E-2</c:v>
                </c:pt>
                <c:pt idx="240">
                  <c:v>4.3839451219270874E-2</c:v>
                </c:pt>
                <c:pt idx="241">
                  <c:v>4.405164502506994E-2</c:v>
                </c:pt>
                <c:pt idx="242">
                  <c:v>4.4258542800852507E-2</c:v>
                </c:pt>
                <c:pt idx="243">
                  <c:v>4.4460060424466638E-2</c:v>
                </c:pt>
                <c:pt idx="244">
                  <c:v>4.4656115695628412E-2</c:v>
                </c:pt>
                <c:pt idx="245">
                  <c:v>4.484662839174558E-2</c:v>
                </c:pt>
                <c:pt idx="246">
                  <c:v>4.5031520322575687E-2</c:v>
                </c:pt>
                <c:pt idx="247">
                  <c:v>4.5210715383666701E-2</c:v>
                </c:pt>
                <c:pt idx="248">
                  <c:v>4.5384139608528967E-2</c:v>
                </c:pt>
                <c:pt idx="249">
                  <c:v>4.5551721219488528E-2</c:v>
                </c:pt>
                <c:pt idx="250">
                  <c:v>4.5713390677172845E-2</c:v>
                </c:pt>
                <c:pt idx="251">
                  <c:v>4.5869080728581209E-2</c:v>
                </c:pt>
                <c:pt idx="252">
                  <c:v>4.6018726453693294E-2</c:v>
                </c:pt>
                <c:pt idx="253">
                  <c:v>4.6162265310570758E-2</c:v>
                </c:pt>
                <c:pt idx="254">
                  <c:v>4.6299637178907886E-2</c:v>
                </c:pt>
                <c:pt idx="255">
                  <c:v>4.6430784401989014E-2</c:v>
                </c:pt>
                <c:pt idx="256">
                  <c:v>4.6555651827011567E-2</c:v>
                </c:pt>
                <c:pt idx="257">
                  <c:v>4.667418684373538E-2</c:v>
                </c:pt>
                <c:pt idx="258">
                  <c:v>4.6786339421420298E-2</c:v>
                </c:pt>
                <c:pt idx="259">
                  <c:v>4.6892062144015853E-2</c:v>
                </c:pt>
                <c:pt idx="260">
                  <c:v>4.6991310243568236E-2</c:v>
                </c:pt>
                <c:pt idx="261">
                  <c:v>4.7084041631811749E-2</c:v>
                </c:pt>
                <c:pt idx="262">
                  <c:v>4.7170216929913453E-2</c:v>
                </c:pt>
                <c:pt idx="263">
                  <c:v>4.7249799496341609E-2</c:v>
                </c:pt>
                <c:pt idx="264">
                  <c:v>4.7322755452830288E-2</c:v>
                </c:pt>
                <c:pt idx="265">
                  <c:v>4.7389053708414411E-2</c:v>
                </c:pt>
                <c:pt idx="266">
                  <c:v>4.7448665981511352E-2</c:v>
                </c:pt>
                <c:pt idx="267">
                  <c:v>4.7501566820027132E-2</c:v>
                </c:pt>
                <c:pt idx="268">
                  <c:v>4.7547733619467174E-2</c:v>
                </c:pt>
                <c:pt idx="269">
                  <c:v>4.758714663903367E-2</c:v>
                </c:pt>
                <c:pt idx="270">
                  <c:v>4.7619789015693352E-2</c:v>
                </c:pt>
                <c:pt idx="271">
                  <c:v>4.7645646776201825E-2</c:v>
                </c:pt>
                <c:pt idx="272">
                  <c:v>4.7664708847072274E-2</c:v>
                </c:pt>
                <c:pt idx="273">
                  <c:v>4.7676967062478787E-2</c:v>
                </c:pt>
                <c:pt idx="274">
                  <c:v>4.768241617008611E-2</c:v>
                </c:pt>
                <c:pt idx="275">
                  <c:v>4.7681053834800383E-2</c:v>
                </c:pt>
                <c:pt idx="276">
                  <c:v>4.7672880640436774E-2</c:v>
                </c:pt>
                <c:pt idx="277">
                  <c:v>4.765790008930252E-2</c:v>
                </c:pt>
                <c:pt idx="278">
                  <c:v>4.7636118599695756E-2</c:v>
                </c:pt>
                <c:pt idx="279">
                  <c:v>4.7607545501322603E-2</c:v>
                </c:pt>
                <c:pt idx="280">
                  <c:v>4.7572193028637175E-2</c:v>
                </c:pt>
                <c:pt idx="281">
                  <c:v>4.7530076312111015E-2</c:v>
                </c:pt>
                <c:pt idx="282">
                  <c:v>4.7481213367440843E-2</c:v>
                </c:pt>
                <c:pt idx="283">
                  <c:v>4.7425625082705307E-2</c:v>
                </c:pt>
                <c:pt idx="284">
                  <c:v>4.7363335203483556E-2</c:v>
                </c:pt>
                <c:pt idx="285">
                  <c:v>4.7294370315950497E-2</c:v>
                </c:pt>
                <c:pt idx="286">
                  <c:v>4.721875982796557E-2</c:v>
                </c:pt>
                <c:pt idx="287">
                  <c:v>4.713653594817388E-2</c:v>
                </c:pt>
                <c:pt idx="288">
                  <c:v>4.7047733663140419E-2</c:v>
                </c:pt>
                <c:pt idx="289">
                  <c:v>4.6952390712540537E-2</c:v>
                </c:pt>
                <c:pt idx="290">
                  <c:v>4.6850547562430116E-2</c:v>
                </c:pt>
                <c:pt idx="291">
                  <c:v>4.6742247376623566E-2</c:v>
                </c:pt>
                <c:pt idx="292">
                  <c:v>4.662753598620669E-2</c:v>
                </c:pt>
                <c:pt idx="293">
                  <c:v>4.6506461857215291E-2</c:v>
                </c:pt>
                <c:pt idx="294">
                  <c:v>4.637907605651094E-2</c:v>
                </c:pt>
                <c:pt idx="295">
                  <c:v>4.6245432215887984E-2</c:v>
                </c:pt>
                <c:pt idx="296">
                  <c:v>4.6105586494446738E-2</c:v>
                </c:pt>
                <c:pt idx="297">
                  <c:v>4.5959597539270078E-2</c:v>
                </c:pt>
                <c:pt idx="298">
                  <c:v>4.5807526444441811E-2</c:v>
                </c:pt>
                <c:pt idx="299">
                  <c:v>4.5649436708446962E-2</c:v>
                </c:pt>
                <c:pt idx="300">
                  <c:v>4.5485394189995608E-2</c:v>
                </c:pt>
                <c:pt idx="301">
                  <c:v>4.5315467062313111E-2</c:v>
                </c:pt>
                <c:pt idx="302">
                  <c:v>4.5139725765941323E-2</c:v>
                </c:pt>
                <c:pt idx="303">
                  <c:v>4.4958242960096435E-2</c:v>
                </c:pt>
                <c:pt idx="304">
                  <c:v>4.4771093472630398E-2</c:v>
                </c:pt>
                <c:pt idx="305">
                  <c:v>4.4578354248644238E-2</c:v>
                </c:pt>
                <c:pt idx="306">
                  <c:v>4.4380104297802543E-2</c:v>
                </c:pt>
                <c:pt idx="307">
                  <c:v>4.4176424640399642E-2</c:v>
                </c:pt>
                <c:pt idx="308">
                  <c:v>4.3967398252228992E-2</c:v>
                </c:pt>
                <c:pt idx="309">
                  <c:v>4.3753110008308151E-2</c:v>
                </c:pt>
                <c:pt idx="310">
                  <c:v>4.3533646625512797E-2</c:v>
                </c:pt>
                <c:pt idx="311">
                  <c:v>4.3309096604173952E-2</c:v>
                </c:pt>
                <c:pt idx="312">
                  <c:v>4.3079550168693408E-2</c:v>
                </c:pt>
                <c:pt idx="313">
                  <c:v>4.2845099207233027E-2</c:v>
                </c:pt>
                <c:pt idx="314">
                  <c:v>4.2605837210534264E-2</c:v>
                </c:pt>
                <c:pt idx="315">
                  <c:v>4.236185920992485E-2</c:v>
                </c:pt>
                <c:pt idx="316">
                  <c:v>4.2113261714569958E-2</c:v>
                </c:pt>
                <c:pt idx="317">
                  <c:v>4.186014264802574E-2</c:v>
                </c:pt>
                <c:pt idx="318">
                  <c:v>4.1602601284153502E-2</c:v>
                </c:pt>
                <c:pt idx="319">
                  <c:v>4.1340738182452923E-2</c:v>
                </c:pt>
                <c:pt idx="320">
                  <c:v>4.1074655122873172E-2</c:v>
                </c:pt>
                <c:pt idx="321">
                  <c:v>4.0804455040160705E-2</c:v>
                </c:pt>
                <c:pt idx="322">
                  <c:v>4.0530241957802936E-2</c:v>
                </c:pt>
                <c:pt idx="323">
                  <c:v>4.025212092162652E-2</c:v>
                </c:pt>
                <c:pt idx="324">
                  <c:v>3.9970197933109602E-2</c:v>
                </c:pt>
                <c:pt idx="325">
                  <c:v>3.9684579882466597E-2</c:v>
                </c:pt>
                <c:pt idx="326">
                  <c:v>3.9395374481564389E-2</c:v>
                </c:pt>
                <c:pt idx="327">
                  <c:v>3.9102690196728337E-2</c:v>
                </c:pt>
                <c:pt idx="328">
                  <c:v>3.8806636181496337E-2</c:v>
                </c:pt>
                <c:pt idx="329">
                  <c:v>3.8507322209378657E-2</c:v>
                </c:pt>
                <c:pt idx="330">
                  <c:v>3.8204858606680991E-2</c:v>
                </c:pt>
                <c:pt idx="331">
                  <c:v>3.7899356185447444E-2</c:v>
                </c:pt>
                <c:pt idx="332">
                  <c:v>3.7590926176580032E-2</c:v>
                </c:pt>
                <c:pt idx="333">
                  <c:v>3.7279680163190193E-2</c:v>
                </c:pt>
                <c:pt idx="334">
                  <c:v>3.6965730014237412E-2</c:v>
                </c:pt>
                <c:pt idx="335">
                  <c:v>3.6649187818509239E-2</c:v>
                </c:pt>
                <c:pt idx="336">
                  <c:v>3.6330165818996264E-2</c:v>
                </c:pt>
                <c:pt idx="337">
                  <c:v>3.6008776347714752E-2</c:v>
                </c:pt>
                <c:pt idx="338">
                  <c:v>3.5685131761028582E-2</c:v>
                </c:pt>
                <c:pt idx="339">
                  <c:v>3.5359344375521483E-2</c:v>
                </c:pt>
                <c:pt idx="340">
                  <c:v>3.5031526404469354E-2</c:v>
                </c:pt>
                <c:pt idx="341">
                  <c:v>3.4701789894961456E-2</c:v>
                </c:pt>
                <c:pt idx="342">
                  <c:v>3.4370246665718258E-2</c:v>
                </c:pt>
                <c:pt idx="343">
                  <c:v>3.4037008245652395E-2</c:v>
                </c:pt>
                <c:pt idx="344">
                  <c:v>3.3702185813218308E-2</c:v>
                </c:pt>
                <c:pt idx="345">
                  <c:v>3.336589013659471E-2</c:v>
                </c:pt>
                <c:pt idx="346">
                  <c:v>3.302823151474267E-2</c:v>
                </c:pt>
                <c:pt idx="347">
                  <c:v>3.2689319719381195E-2</c:v>
                </c:pt>
                <c:pt idx="348">
                  <c:v>3.2349263937920564E-2</c:v>
                </c:pt>
                <c:pt idx="349">
                  <c:v>3.2008172717392189E-2</c:v>
                </c:pt>
                <c:pt idx="350">
                  <c:v>3.1666153909412936E-2</c:v>
                </c:pt>
                <c:pt idx="351">
                  <c:v>3.1323314616219747E-2</c:v>
                </c:pt>
                <c:pt idx="352">
                  <c:v>3.0979761137809425E-2</c:v>
                </c:pt>
                <c:pt idx="353">
                  <c:v>3.0635598920216896E-2</c:v>
                </c:pt>
                <c:pt idx="354">
                  <c:v>3.0290932504963473E-2</c:v>
                </c:pt>
                <c:pt idx="355">
                  <c:v>2.9945865479705784E-2</c:v>
                </c:pt>
                <c:pt idx="356">
                  <c:v>2.9600500430113544E-2</c:v>
                </c:pt>
                <c:pt idx="357">
                  <c:v>2.925493889300386E-2</c:v>
                </c:pt>
                <c:pt idx="358">
                  <c:v>2.8909281310757033E-2</c:v>
                </c:pt>
                <c:pt idx="359">
                  <c:v>2.8563626987040135E-2</c:v>
                </c:pt>
                <c:pt idx="360">
                  <c:v>2.8218074043855564E-2</c:v>
                </c:pt>
                <c:pt idx="361">
                  <c:v>2.7872719379942443E-2</c:v>
                </c:pt>
                <c:pt idx="362">
                  <c:v>2.7527658630545033E-2</c:v>
                </c:pt>
                <c:pt idx="363">
                  <c:v>2.7182986128567725E-2</c:v>
                </c:pt>
                <c:pt idx="364">
                  <c:v>2.6838794867132761E-2</c:v>
                </c:pt>
                <c:pt idx="365">
                  <c:v>2.6495176463554777E-2</c:v>
                </c:pt>
                <c:pt idx="366">
                  <c:v>2.6152221124745488E-2</c:v>
                </c:pt>
                <c:pt idx="367">
                  <c:v>2.5810017614059638E-2</c:v>
                </c:pt>
                <c:pt idx="368">
                  <c:v>2.5468653219592012E-2</c:v>
                </c:pt>
                <c:pt idx="369">
                  <c:v>2.5128213723933902E-2</c:v>
                </c:pt>
                <c:pt idx="370">
                  <c:v>2.4788783375395411E-2</c:v>
                </c:pt>
                <c:pt idx="371">
                  <c:v>2.4450444860698976E-2</c:v>
                </c:pt>
                <c:pt idx="372">
                  <c:v>2.4113279279147463E-2</c:v>
                </c:pt>
                <c:pt idx="373">
                  <c:v>2.3777366118269035E-2</c:v>
                </c:pt>
                <c:pt idx="374">
                  <c:v>2.3442783230939391E-2</c:v>
                </c:pt>
                <c:pt idx="375">
                  <c:v>2.3109606813980332E-2</c:v>
                </c:pt>
                <c:pt idx="376">
                  <c:v>2.2777911388232486E-2</c:v>
                </c:pt>
                <c:pt idx="377">
                  <c:v>2.2447769780098253E-2</c:v>
                </c:pt>
                <c:pt idx="378">
                  <c:v>2.2119253104549836E-2</c:v>
                </c:pt>
                <c:pt idx="379">
                  <c:v>2.1792430749595887E-2</c:v>
                </c:pt>
                <c:pt idx="380">
                  <c:v>2.1467370362198607E-2</c:v>
                </c:pt>
                <c:pt idx="381">
                  <c:v>2.1144137835632369E-2</c:v>
                </c:pt>
                <c:pt idx="382">
                  <c:v>2.0822797298273021E-2</c:v>
                </c:pt>
                <c:pt idx="383">
                  <c:v>2.0503411103806209E-2</c:v>
                </c:pt>
                <c:pt idx="384">
                  <c:v>2.0186039822841815E-2</c:v>
                </c:pt>
                <c:pt idx="385">
                  <c:v>1.9870742235919885E-2</c:v>
                </c:pt>
                <c:pt idx="386">
                  <c:v>1.9557575327893144E-2</c:v>
                </c:pt>
                <c:pt idx="387">
                  <c:v>1.9246594283669184E-2</c:v>
                </c:pt>
                <c:pt idx="388">
                  <c:v>1.8937852485294837E-2</c:v>
                </c:pt>
                <c:pt idx="389">
                  <c:v>1.8631401510364187E-2</c:v>
                </c:pt>
                <c:pt idx="390">
                  <c:v>1.8327291131730275E-2</c:v>
                </c:pt>
                <c:pt idx="391">
                  <c:v>1.8025569318500093E-2</c:v>
                </c:pt>
                <c:pt idx="392">
                  <c:v>1.772628223829105E-2</c:v>
                </c:pt>
                <c:pt idx="393">
                  <c:v>1.7429474260726503E-2</c:v>
                </c:pt>
                <c:pt idx="394">
                  <c:v>1.7135187962147025E-2</c:v>
                </c:pt>
                <c:pt idx="395">
                  <c:v>1.6843464131513036E-2</c:v>
                </c:pt>
                <c:pt idx="396">
                  <c:v>1.6554341777474144E-2</c:v>
                </c:pt>
                <c:pt idx="397">
                  <c:v>1.6267858136579164E-2</c:v>
                </c:pt>
                <c:pt idx="398">
                  <c:v>1.5984048682600581E-2</c:v>
                </c:pt>
                <c:pt idx="399">
                  <c:v>1.5702947136946505E-2</c:v>
                </c:pt>
                <c:pt idx="400">
                  <c:v>1.5424585480132192E-2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'VIEWING DISTRIBUTIONS'!$V$1</c:f>
              <c:strCache>
                <c:ptCount val="1"/>
                <c:pt idx="0">
                  <c:v>Falcons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'VIEWING DISTRIBUTIONS'!$T$2:$T$402</c:f>
              <c:numCache>
                <c:formatCode>General</c:formatCode>
                <c:ptCount val="401"/>
                <c:pt idx="0" formatCode="0.0">
                  <c:v>-19.999999999999901</c:v>
                </c:pt>
                <c:pt idx="1">
                  <c:v>-19.899999999999899</c:v>
                </c:pt>
                <c:pt idx="2" formatCode="0.0">
                  <c:v>-19.799999999999901</c:v>
                </c:pt>
                <c:pt idx="3">
                  <c:v>-19.6999999999999</c:v>
                </c:pt>
                <c:pt idx="4" formatCode="0.0">
                  <c:v>-19.599999999999898</c:v>
                </c:pt>
                <c:pt idx="5">
                  <c:v>-19.499999999999901</c:v>
                </c:pt>
                <c:pt idx="6" formatCode="0.0">
                  <c:v>-19.3999999999998</c:v>
                </c:pt>
                <c:pt idx="7">
                  <c:v>-19.299999999999802</c:v>
                </c:pt>
                <c:pt idx="8" formatCode="0.0">
                  <c:v>-19.1999999999998</c:v>
                </c:pt>
                <c:pt idx="9">
                  <c:v>-19.099999999999799</c:v>
                </c:pt>
                <c:pt idx="10" formatCode="0.0">
                  <c:v>-18.999999999999801</c:v>
                </c:pt>
                <c:pt idx="11">
                  <c:v>-18.8999999999998</c:v>
                </c:pt>
                <c:pt idx="12" formatCode="0.0">
                  <c:v>-18.799999999999802</c:v>
                </c:pt>
                <c:pt idx="13">
                  <c:v>-18.6999999999998</c:v>
                </c:pt>
                <c:pt idx="14" formatCode="0.0">
                  <c:v>-18.599999999999799</c:v>
                </c:pt>
                <c:pt idx="15">
                  <c:v>-18.499999999999801</c:v>
                </c:pt>
                <c:pt idx="16" formatCode="0.0">
                  <c:v>-18.3999999999998</c:v>
                </c:pt>
                <c:pt idx="17">
                  <c:v>-18.299999999999802</c:v>
                </c:pt>
                <c:pt idx="18" formatCode="0.0">
                  <c:v>-18.1999999999998</c:v>
                </c:pt>
                <c:pt idx="19">
                  <c:v>-18.099999999999799</c:v>
                </c:pt>
                <c:pt idx="20" formatCode="0.0">
                  <c:v>-17.999999999999801</c:v>
                </c:pt>
                <c:pt idx="21">
                  <c:v>-17.8999999999998</c:v>
                </c:pt>
                <c:pt idx="22" formatCode="0.0">
                  <c:v>-17.799999999999802</c:v>
                </c:pt>
                <c:pt idx="23">
                  <c:v>-17.6999999999998</c:v>
                </c:pt>
                <c:pt idx="24" formatCode="0.0">
                  <c:v>-17.599999999999799</c:v>
                </c:pt>
                <c:pt idx="25">
                  <c:v>-17.499999999999801</c:v>
                </c:pt>
                <c:pt idx="26" formatCode="0.0">
                  <c:v>-17.3999999999998</c:v>
                </c:pt>
                <c:pt idx="27">
                  <c:v>-17.299999999999802</c:v>
                </c:pt>
                <c:pt idx="28" formatCode="0.0">
                  <c:v>-17.1999999999998</c:v>
                </c:pt>
                <c:pt idx="29">
                  <c:v>-17.099999999999799</c:v>
                </c:pt>
                <c:pt idx="30" formatCode="0.0">
                  <c:v>-16.999999999999801</c:v>
                </c:pt>
                <c:pt idx="31">
                  <c:v>-16.8999999999998</c:v>
                </c:pt>
                <c:pt idx="32" formatCode="0.0">
                  <c:v>-16.799999999999802</c:v>
                </c:pt>
                <c:pt idx="33">
                  <c:v>-16.6999999999998</c:v>
                </c:pt>
                <c:pt idx="34" formatCode="0.0">
                  <c:v>-16.599999999999799</c:v>
                </c:pt>
                <c:pt idx="35">
                  <c:v>-16.499999999999801</c:v>
                </c:pt>
                <c:pt idx="36" formatCode="0.0">
                  <c:v>-16.3999999999998</c:v>
                </c:pt>
                <c:pt idx="37">
                  <c:v>-16.299999999999802</c:v>
                </c:pt>
                <c:pt idx="38" formatCode="0.0">
                  <c:v>-16.1999999999998</c:v>
                </c:pt>
                <c:pt idx="39">
                  <c:v>-16.099999999999799</c:v>
                </c:pt>
                <c:pt idx="40" formatCode="0.0">
                  <c:v>-15.999999999999799</c:v>
                </c:pt>
                <c:pt idx="41">
                  <c:v>-15.8999999999998</c:v>
                </c:pt>
                <c:pt idx="42" formatCode="0.0">
                  <c:v>-15.7999999999998</c:v>
                </c:pt>
                <c:pt idx="43">
                  <c:v>-15.6999999999998</c:v>
                </c:pt>
                <c:pt idx="44" formatCode="0.0">
                  <c:v>-15.599999999999801</c:v>
                </c:pt>
                <c:pt idx="45">
                  <c:v>-15.499999999999799</c:v>
                </c:pt>
                <c:pt idx="46" formatCode="0.0">
                  <c:v>-15.3999999999998</c:v>
                </c:pt>
                <c:pt idx="47">
                  <c:v>-15.2999999999998</c:v>
                </c:pt>
                <c:pt idx="48" formatCode="0.0">
                  <c:v>-15.1999999999998</c:v>
                </c:pt>
                <c:pt idx="49">
                  <c:v>-15.099999999999801</c:v>
                </c:pt>
                <c:pt idx="50" formatCode="0.0">
                  <c:v>-14.999999999999799</c:v>
                </c:pt>
                <c:pt idx="51">
                  <c:v>-14.8999999999998</c:v>
                </c:pt>
                <c:pt idx="52" formatCode="0.0">
                  <c:v>-14.7999999999998</c:v>
                </c:pt>
                <c:pt idx="53">
                  <c:v>-14.6999999999998</c:v>
                </c:pt>
                <c:pt idx="54" formatCode="0.0">
                  <c:v>-14.599999999999801</c:v>
                </c:pt>
                <c:pt idx="55">
                  <c:v>-14.499999999999799</c:v>
                </c:pt>
                <c:pt idx="56" formatCode="0.0">
                  <c:v>-14.3999999999998</c:v>
                </c:pt>
                <c:pt idx="57">
                  <c:v>-14.2999999999998</c:v>
                </c:pt>
                <c:pt idx="58" formatCode="0.0">
                  <c:v>-14.1999999999998</c:v>
                </c:pt>
                <c:pt idx="59">
                  <c:v>-14.099999999999801</c:v>
                </c:pt>
                <c:pt idx="60" formatCode="0.0">
                  <c:v>-13.999999999999799</c:v>
                </c:pt>
                <c:pt idx="61">
                  <c:v>-13.8999999999998</c:v>
                </c:pt>
                <c:pt idx="62" formatCode="0.0">
                  <c:v>-13.7999999999998</c:v>
                </c:pt>
                <c:pt idx="63">
                  <c:v>-13.6999999999998</c:v>
                </c:pt>
                <c:pt idx="64" formatCode="0.0">
                  <c:v>-13.599999999999801</c:v>
                </c:pt>
                <c:pt idx="65">
                  <c:v>-13.499999999999799</c:v>
                </c:pt>
                <c:pt idx="66" formatCode="0.0">
                  <c:v>-13.3999999999998</c:v>
                </c:pt>
                <c:pt idx="67">
                  <c:v>-13.2999999999998</c:v>
                </c:pt>
                <c:pt idx="68" formatCode="0.0">
                  <c:v>-13.1999999999998</c:v>
                </c:pt>
                <c:pt idx="69">
                  <c:v>-13.099999999999801</c:v>
                </c:pt>
                <c:pt idx="70" formatCode="0.0">
                  <c:v>-12.999999999999799</c:v>
                </c:pt>
                <c:pt idx="71">
                  <c:v>-12.8999999999998</c:v>
                </c:pt>
                <c:pt idx="72" formatCode="0.0">
                  <c:v>-12.7999999999998</c:v>
                </c:pt>
                <c:pt idx="73">
                  <c:v>-12.6999999999998</c:v>
                </c:pt>
                <c:pt idx="74" formatCode="0.0">
                  <c:v>-12.599999999999801</c:v>
                </c:pt>
                <c:pt idx="75">
                  <c:v>-12.499999999999799</c:v>
                </c:pt>
                <c:pt idx="76" formatCode="0.0">
                  <c:v>-12.3999999999997</c:v>
                </c:pt>
                <c:pt idx="77">
                  <c:v>-12.299999999999701</c:v>
                </c:pt>
                <c:pt idx="78" formatCode="0.0">
                  <c:v>-12.199999999999701</c:v>
                </c:pt>
                <c:pt idx="79">
                  <c:v>-12.099999999999699</c:v>
                </c:pt>
                <c:pt idx="80" formatCode="0.0">
                  <c:v>-11.9999999999997</c:v>
                </c:pt>
                <c:pt idx="81">
                  <c:v>-11.8999999999997</c:v>
                </c:pt>
                <c:pt idx="82" formatCode="0.0">
                  <c:v>-11.799999999999701</c:v>
                </c:pt>
                <c:pt idx="83">
                  <c:v>-11.699999999999701</c:v>
                </c:pt>
                <c:pt idx="84" formatCode="0.0">
                  <c:v>-11.599999999999699</c:v>
                </c:pt>
                <c:pt idx="85">
                  <c:v>-11.4999999999997</c:v>
                </c:pt>
                <c:pt idx="86" formatCode="0.0">
                  <c:v>-11.3999999999997</c:v>
                </c:pt>
                <c:pt idx="87">
                  <c:v>-11.299999999999701</c:v>
                </c:pt>
                <c:pt idx="88" formatCode="0.0">
                  <c:v>-11.199999999999701</c:v>
                </c:pt>
                <c:pt idx="89">
                  <c:v>-11.099999999999699</c:v>
                </c:pt>
                <c:pt idx="90" formatCode="0.0">
                  <c:v>-10.9999999999997</c:v>
                </c:pt>
                <c:pt idx="91">
                  <c:v>-10.8999999999997</c:v>
                </c:pt>
                <c:pt idx="92" formatCode="0.0">
                  <c:v>-10.799999999999701</c:v>
                </c:pt>
                <c:pt idx="93">
                  <c:v>-10.699999999999701</c:v>
                </c:pt>
                <c:pt idx="94" formatCode="0.0">
                  <c:v>-10.599999999999699</c:v>
                </c:pt>
                <c:pt idx="95">
                  <c:v>-10.4999999999997</c:v>
                </c:pt>
                <c:pt idx="96" formatCode="0.0">
                  <c:v>-10.3999999999997</c:v>
                </c:pt>
                <c:pt idx="97">
                  <c:v>-10.299999999999701</c:v>
                </c:pt>
                <c:pt idx="98" formatCode="0.0">
                  <c:v>-10.199999999999701</c:v>
                </c:pt>
                <c:pt idx="99">
                  <c:v>-10.099999999999699</c:v>
                </c:pt>
                <c:pt idx="100" formatCode="0.0">
                  <c:v>-9.9999999999996998</c:v>
                </c:pt>
                <c:pt idx="101">
                  <c:v>-9.8999999999997002</c:v>
                </c:pt>
                <c:pt idx="102" formatCode="0.0">
                  <c:v>-9.7999999999997005</c:v>
                </c:pt>
                <c:pt idx="103">
                  <c:v>-9.6999999999997009</c:v>
                </c:pt>
                <c:pt idx="104" formatCode="0.0">
                  <c:v>-9.5999999999996994</c:v>
                </c:pt>
                <c:pt idx="105">
                  <c:v>-9.4999999999996998</c:v>
                </c:pt>
                <c:pt idx="106" formatCode="0.0">
                  <c:v>-9.3999999999997002</c:v>
                </c:pt>
                <c:pt idx="107">
                  <c:v>-9.2999999999997005</c:v>
                </c:pt>
                <c:pt idx="108" formatCode="0.0">
                  <c:v>-9.1999999999997009</c:v>
                </c:pt>
                <c:pt idx="109">
                  <c:v>-9.0999999999996994</c:v>
                </c:pt>
                <c:pt idx="110" formatCode="0.0">
                  <c:v>-8.9999999999996998</c:v>
                </c:pt>
                <c:pt idx="111">
                  <c:v>-8.8999999999997002</c:v>
                </c:pt>
                <c:pt idx="112" formatCode="0.0">
                  <c:v>-8.7999999999997005</c:v>
                </c:pt>
                <c:pt idx="113">
                  <c:v>-8.6999999999997009</c:v>
                </c:pt>
                <c:pt idx="114" formatCode="0.0">
                  <c:v>-8.5999999999996994</c:v>
                </c:pt>
                <c:pt idx="115">
                  <c:v>-8.4999999999996998</c:v>
                </c:pt>
                <c:pt idx="116" formatCode="0.0">
                  <c:v>-8.3999999999997002</c:v>
                </c:pt>
                <c:pt idx="117">
                  <c:v>-8.2999999999997005</c:v>
                </c:pt>
                <c:pt idx="118" formatCode="0.0">
                  <c:v>-8.1999999999997009</c:v>
                </c:pt>
                <c:pt idx="119">
                  <c:v>-8.0999999999996994</c:v>
                </c:pt>
                <c:pt idx="120" formatCode="0.0">
                  <c:v>-7.9999999999996998</c:v>
                </c:pt>
                <c:pt idx="121">
                  <c:v>-7.8999999999997002</c:v>
                </c:pt>
                <c:pt idx="122" formatCode="0.0">
                  <c:v>-7.7999999999996996</c:v>
                </c:pt>
                <c:pt idx="123">
                  <c:v>-7.6999999999997</c:v>
                </c:pt>
                <c:pt idx="124" formatCode="0.0">
                  <c:v>-7.5999999999997003</c:v>
                </c:pt>
                <c:pt idx="125">
                  <c:v>-7.4999999999996998</c:v>
                </c:pt>
                <c:pt idx="126" formatCode="0.0">
                  <c:v>-7.3999999999997002</c:v>
                </c:pt>
                <c:pt idx="127">
                  <c:v>-7.2999999999996996</c:v>
                </c:pt>
                <c:pt idx="128" formatCode="0.0">
                  <c:v>-7.1999999999997</c:v>
                </c:pt>
                <c:pt idx="129">
                  <c:v>-7.0999999999997003</c:v>
                </c:pt>
                <c:pt idx="130" formatCode="0.0">
                  <c:v>-6.9999999999996998</c:v>
                </c:pt>
                <c:pt idx="131">
                  <c:v>-6.8999999999997002</c:v>
                </c:pt>
                <c:pt idx="132" formatCode="0.0">
                  <c:v>-6.7999999999996996</c:v>
                </c:pt>
                <c:pt idx="133">
                  <c:v>-6.6999999999997</c:v>
                </c:pt>
                <c:pt idx="134" formatCode="0.0">
                  <c:v>-6.5999999999997003</c:v>
                </c:pt>
                <c:pt idx="135">
                  <c:v>-6.4999999999996998</c:v>
                </c:pt>
                <c:pt idx="136" formatCode="0.0">
                  <c:v>-6.3999999999997002</c:v>
                </c:pt>
                <c:pt idx="137">
                  <c:v>-6.2999999999996996</c:v>
                </c:pt>
                <c:pt idx="138" formatCode="0.0">
                  <c:v>-6.1999999999997</c:v>
                </c:pt>
                <c:pt idx="139">
                  <c:v>-6.0999999999997003</c:v>
                </c:pt>
                <c:pt idx="140" formatCode="0.0">
                  <c:v>-5.9999999999996998</c:v>
                </c:pt>
                <c:pt idx="141">
                  <c:v>-5.8999999999997002</c:v>
                </c:pt>
                <c:pt idx="142" formatCode="0.0">
                  <c:v>-5.7999999999996996</c:v>
                </c:pt>
                <c:pt idx="143">
                  <c:v>-5.6999999999997</c:v>
                </c:pt>
                <c:pt idx="144" formatCode="0.0">
                  <c:v>-5.5999999999997003</c:v>
                </c:pt>
                <c:pt idx="145">
                  <c:v>-5.4999999999996998</c:v>
                </c:pt>
                <c:pt idx="146" formatCode="0.0">
                  <c:v>-5.3999999999997002</c:v>
                </c:pt>
                <c:pt idx="147">
                  <c:v>-5.2999999999996001</c:v>
                </c:pt>
                <c:pt idx="148" formatCode="0.0">
                  <c:v>-5.1999999999995996</c:v>
                </c:pt>
                <c:pt idx="149">
                  <c:v>-5.0999999999996</c:v>
                </c:pt>
                <c:pt idx="150" formatCode="0.0">
                  <c:v>-4.9999999999996003</c:v>
                </c:pt>
                <c:pt idx="151">
                  <c:v>-4.8999999999995998</c:v>
                </c:pt>
                <c:pt idx="152" formatCode="0.0">
                  <c:v>-4.7999999999996001</c:v>
                </c:pt>
                <c:pt idx="153">
                  <c:v>-4.6999999999995996</c:v>
                </c:pt>
                <c:pt idx="154" formatCode="0.0">
                  <c:v>-4.5999999999996</c:v>
                </c:pt>
                <c:pt idx="155">
                  <c:v>-4.4999999999996003</c:v>
                </c:pt>
                <c:pt idx="156" formatCode="0.0">
                  <c:v>-4.3999999999995998</c:v>
                </c:pt>
                <c:pt idx="157">
                  <c:v>-4.2999999999996001</c:v>
                </c:pt>
                <c:pt idx="158" formatCode="0.0">
                  <c:v>-4.1999999999995996</c:v>
                </c:pt>
                <c:pt idx="159">
                  <c:v>-4.0999999999996</c:v>
                </c:pt>
                <c:pt idx="160" formatCode="0.0">
                  <c:v>-3.9999999999995999</c:v>
                </c:pt>
                <c:pt idx="161">
                  <c:v>-3.8999999999995998</c:v>
                </c:pt>
                <c:pt idx="162" formatCode="0.0">
                  <c:v>-3.7999999999996001</c:v>
                </c:pt>
                <c:pt idx="163">
                  <c:v>-3.6999999999996001</c:v>
                </c:pt>
                <c:pt idx="164" formatCode="0.0">
                  <c:v>-3.5999999999996</c:v>
                </c:pt>
                <c:pt idx="165">
                  <c:v>-3.4999999999995999</c:v>
                </c:pt>
                <c:pt idx="166" formatCode="0.0">
                  <c:v>-3.3999999999995998</c:v>
                </c:pt>
                <c:pt idx="167">
                  <c:v>-3.2999999999996001</c:v>
                </c:pt>
                <c:pt idx="168" formatCode="0.0">
                  <c:v>-3.1999999999996001</c:v>
                </c:pt>
                <c:pt idx="169">
                  <c:v>-3.0999999999996</c:v>
                </c:pt>
                <c:pt idx="170" formatCode="0.0">
                  <c:v>-2.9999999999995999</c:v>
                </c:pt>
                <c:pt idx="171">
                  <c:v>-2.8999999999995998</c:v>
                </c:pt>
                <c:pt idx="172" formatCode="0.0">
                  <c:v>-2.7999999999996001</c:v>
                </c:pt>
                <c:pt idx="173">
                  <c:v>-2.6999999999996001</c:v>
                </c:pt>
                <c:pt idx="174" formatCode="0.0">
                  <c:v>-2.5999999999996</c:v>
                </c:pt>
                <c:pt idx="175">
                  <c:v>-2.4999999999995999</c:v>
                </c:pt>
                <c:pt idx="176" formatCode="0.0">
                  <c:v>-2.3999999999995998</c:v>
                </c:pt>
                <c:pt idx="177">
                  <c:v>-2.2999999999996001</c:v>
                </c:pt>
                <c:pt idx="178" formatCode="0.0">
                  <c:v>-2.1999999999996001</c:v>
                </c:pt>
                <c:pt idx="179">
                  <c:v>-2.0999999999996</c:v>
                </c:pt>
                <c:pt idx="180" formatCode="0.0">
                  <c:v>-1.9999999999996001</c:v>
                </c:pt>
                <c:pt idx="181">
                  <c:v>-1.8999999999996</c:v>
                </c:pt>
                <c:pt idx="182" formatCode="0.0">
                  <c:v>-1.7999999999995999</c:v>
                </c:pt>
                <c:pt idx="183">
                  <c:v>-1.6999999999996001</c:v>
                </c:pt>
                <c:pt idx="184" formatCode="0.0">
                  <c:v>-1.5999999999996</c:v>
                </c:pt>
                <c:pt idx="185">
                  <c:v>-1.4999999999996001</c:v>
                </c:pt>
                <c:pt idx="186" formatCode="0.0">
                  <c:v>-1.3999999999996</c:v>
                </c:pt>
                <c:pt idx="187">
                  <c:v>-1.2999999999995999</c:v>
                </c:pt>
                <c:pt idx="188" formatCode="0.0">
                  <c:v>-1.1999999999996001</c:v>
                </c:pt>
                <c:pt idx="189">
                  <c:v>-1.0999999999996</c:v>
                </c:pt>
                <c:pt idx="190" formatCode="0.0">
                  <c:v>-0.99999999999959899</c:v>
                </c:pt>
                <c:pt idx="191">
                  <c:v>-0.89999999999960101</c:v>
                </c:pt>
                <c:pt idx="192" formatCode="0.0">
                  <c:v>-0.79999999999959903</c:v>
                </c:pt>
                <c:pt idx="193">
                  <c:v>-0.69999999999960105</c:v>
                </c:pt>
                <c:pt idx="194" formatCode="0.0">
                  <c:v>-0.59999999999959996</c:v>
                </c:pt>
                <c:pt idx="195">
                  <c:v>-0.49999999999959899</c:v>
                </c:pt>
                <c:pt idx="196" formatCode="0.0">
                  <c:v>-0.39999999999960101</c:v>
                </c:pt>
                <c:pt idx="197">
                  <c:v>-0.29999999999959898</c:v>
                </c:pt>
                <c:pt idx="198" formatCode="0.0">
                  <c:v>-0.199999999999601</c:v>
                </c:pt>
                <c:pt idx="199">
                  <c:v>-9.9999999999600006E-2</c:v>
                </c:pt>
                <c:pt idx="200" formatCode="0.0">
                  <c:v>4.0145664570445701E-13</c:v>
                </c:pt>
                <c:pt idx="201">
                  <c:v>0.10000000000039901</c:v>
                </c:pt>
                <c:pt idx="202" formatCode="0.0">
                  <c:v>0.200000000000401</c:v>
                </c:pt>
                <c:pt idx="203">
                  <c:v>0.300000000000399</c:v>
                </c:pt>
                <c:pt idx="204" formatCode="0.0">
                  <c:v>0.40000000000039998</c:v>
                </c:pt>
                <c:pt idx="205">
                  <c:v>0.50000000000040101</c:v>
                </c:pt>
                <c:pt idx="206" formatCode="0.0">
                  <c:v>0.60000000000039899</c:v>
                </c:pt>
                <c:pt idx="207">
                  <c:v>0.70000000000040097</c:v>
                </c:pt>
                <c:pt idx="208" formatCode="0.0">
                  <c:v>0.80000000000039895</c:v>
                </c:pt>
                <c:pt idx="209">
                  <c:v>0.90000000000040004</c:v>
                </c:pt>
                <c:pt idx="210" formatCode="0.0">
                  <c:v>1.0000000000003999</c:v>
                </c:pt>
                <c:pt idx="211">
                  <c:v>1.1000000000004</c:v>
                </c:pt>
                <c:pt idx="212" formatCode="0.0">
                  <c:v>1.2000000000004001</c:v>
                </c:pt>
                <c:pt idx="213">
                  <c:v>1.3000000000003999</c:v>
                </c:pt>
                <c:pt idx="214" formatCode="0.0">
                  <c:v>1.4000000000004</c:v>
                </c:pt>
                <c:pt idx="215">
                  <c:v>1.5000000000003999</c:v>
                </c:pt>
                <c:pt idx="216" formatCode="0.0">
                  <c:v>1.6000000000004</c:v>
                </c:pt>
                <c:pt idx="217">
                  <c:v>1.7000000000005</c:v>
                </c:pt>
                <c:pt idx="218" formatCode="0.0">
                  <c:v>1.8000000000005001</c:v>
                </c:pt>
                <c:pt idx="219">
                  <c:v>1.9000000000005</c:v>
                </c:pt>
                <c:pt idx="220" formatCode="0.0">
                  <c:v>2.0000000000005</c:v>
                </c:pt>
                <c:pt idx="221">
                  <c:v>2.1000000000005001</c:v>
                </c:pt>
                <c:pt idx="222" formatCode="0.0">
                  <c:v>2.2000000000005002</c:v>
                </c:pt>
                <c:pt idx="223">
                  <c:v>2.3000000000004999</c:v>
                </c:pt>
                <c:pt idx="224" formatCode="0.0">
                  <c:v>2.4000000000005</c:v>
                </c:pt>
                <c:pt idx="225">
                  <c:v>2.5000000000005</c:v>
                </c:pt>
                <c:pt idx="226" formatCode="0.0">
                  <c:v>2.6000000000005001</c:v>
                </c:pt>
                <c:pt idx="227">
                  <c:v>2.7000000000004998</c:v>
                </c:pt>
                <c:pt idx="228" formatCode="0.0">
                  <c:v>2.8000000000004999</c:v>
                </c:pt>
                <c:pt idx="229">
                  <c:v>2.9000000000005</c:v>
                </c:pt>
                <c:pt idx="230" formatCode="0.0">
                  <c:v>3.0000000000005</c:v>
                </c:pt>
                <c:pt idx="231">
                  <c:v>3.1000000000005001</c:v>
                </c:pt>
                <c:pt idx="232" formatCode="0.0">
                  <c:v>3.2000000000004998</c:v>
                </c:pt>
                <c:pt idx="233">
                  <c:v>3.3000000000004999</c:v>
                </c:pt>
                <c:pt idx="234" formatCode="0.0">
                  <c:v>3.4000000000005</c:v>
                </c:pt>
                <c:pt idx="235">
                  <c:v>3.5000000000005</c:v>
                </c:pt>
                <c:pt idx="236" formatCode="0.0">
                  <c:v>3.6000000000005001</c:v>
                </c:pt>
                <c:pt idx="237">
                  <c:v>3.7000000000004998</c:v>
                </c:pt>
                <c:pt idx="238" formatCode="0.0">
                  <c:v>3.8000000000004999</c:v>
                </c:pt>
                <c:pt idx="239">
                  <c:v>3.9000000000005</c:v>
                </c:pt>
                <c:pt idx="240" formatCode="0.0">
                  <c:v>4.0000000000005</c:v>
                </c:pt>
                <c:pt idx="241">
                  <c:v>4.1000000000004997</c:v>
                </c:pt>
                <c:pt idx="242" formatCode="0.0">
                  <c:v>4.2000000000005002</c:v>
                </c:pt>
                <c:pt idx="243">
                  <c:v>4.3000000000004999</c:v>
                </c:pt>
                <c:pt idx="244" formatCode="0.0">
                  <c:v>4.4000000000005004</c:v>
                </c:pt>
                <c:pt idx="245">
                  <c:v>4.5000000000005</c:v>
                </c:pt>
                <c:pt idx="246" formatCode="0.0">
                  <c:v>4.6000000000004997</c:v>
                </c:pt>
                <c:pt idx="247">
                  <c:v>4.7000000000005002</c:v>
                </c:pt>
                <c:pt idx="248" formatCode="0.0">
                  <c:v>4.8000000000004999</c:v>
                </c:pt>
                <c:pt idx="249">
                  <c:v>4.9000000000005004</c:v>
                </c:pt>
                <c:pt idx="250" formatCode="0.0">
                  <c:v>5.0000000000005</c:v>
                </c:pt>
                <c:pt idx="251">
                  <c:v>5.1000000000004997</c:v>
                </c:pt>
                <c:pt idx="252" formatCode="0.0">
                  <c:v>5.2000000000005002</c:v>
                </c:pt>
                <c:pt idx="253">
                  <c:v>5.3000000000004999</c:v>
                </c:pt>
                <c:pt idx="254" formatCode="0.0">
                  <c:v>5.4000000000005004</c:v>
                </c:pt>
                <c:pt idx="255">
                  <c:v>5.5000000000005</c:v>
                </c:pt>
                <c:pt idx="256" formatCode="0.0">
                  <c:v>5.6000000000004997</c:v>
                </c:pt>
                <c:pt idx="257">
                  <c:v>5.7000000000005002</c:v>
                </c:pt>
                <c:pt idx="258" formatCode="0.0">
                  <c:v>5.8000000000004999</c:v>
                </c:pt>
                <c:pt idx="259">
                  <c:v>5.9000000000005004</c:v>
                </c:pt>
                <c:pt idx="260" formatCode="0.0">
                  <c:v>6.0000000000005</c:v>
                </c:pt>
                <c:pt idx="261">
                  <c:v>6.1000000000004997</c:v>
                </c:pt>
                <c:pt idx="262" formatCode="0.0">
                  <c:v>6.2000000000005002</c:v>
                </c:pt>
                <c:pt idx="263">
                  <c:v>6.3000000000004999</c:v>
                </c:pt>
                <c:pt idx="264" formatCode="0.0">
                  <c:v>6.4000000000005004</c:v>
                </c:pt>
                <c:pt idx="265">
                  <c:v>6.5000000000005</c:v>
                </c:pt>
                <c:pt idx="266" formatCode="0.0">
                  <c:v>6.6000000000004997</c:v>
                </c:pt>
                <c:pt idx="267">
                  <c:v>6.7000000000005002</c:v>
                </c:pt>
                <c:pt idx="268" formatCode="0.0">
                  <c:v>6.8000000000004999</c:v>
                </c:pt>
                <c:pt idx="269">
                  <c:v>6.9000000000005004</c:v>
                </c:pt>
                <c:pt idx="270" formatCode="0.0">
                  <c:v>7.0000000000005</c:v>
                </c:pt>
                <c:pt idx="271">
                  <c:v>7.1000000000004997</c:v>
                </c:pt>
                <c:pt idx="272" formatCode="0.0">
                  <c:v>7.2000000000005002</c:v>
                </c:pt>
                <c:pt idx="273">
                  <c:v>7.3000000000004999</c:v>
                </c:pt>
                <c:pt idx="274" formatCode="0.0">
                  <c:v>7.4000000000005004</c:v>
                </c:pt>
                <c:pt idx="275">
                  <c:v>7.5000000000005</c:v>
                </c:pt>
                <c:pt idx="276" formatCode="0.0">
                  <c:v>7.6000000000004997</c:v>
                </c:pt>
                <c:pt idx="277">
                  <c:v>7.7000000000005002</c:v>
                </c:pt>
                <c:pt idx="278" formatCode="0.0">
                  <c:v>7.8000000000004999</c:v>
                </c:pt>
                <c:pt idx="279">
                  <c:v>7.9000000000005004</c:v>
                </c:pt>
                <c:pt idx="280" formatCode="0.0">
                  <c:v>8.0000000000004992</c:v>
                </c:pt>
                <c:pt idx="281">
                  <c:v>8.1000000000005006</c:v>
                </c:pt>
                <c:pt idx="282" formatCode="0.0">
                  <c:v>8.2000000000005002</c:v>
                </c:pt>
                <c:pt idx="283">
                  <c:v>8.3000000000004999</c:v>
                </c:pt>
                <c:pt idx="284" formatCode="0.0">
                  <c:v>8.4000000000004995</c:v>
                </c:pt>
                <c:pt idx="285">
                  <c:v>8.5000000000004992</c:v>
                </c:pt>
                <c:pt idx="286" formatCode="0.0">
                  <c:v>8.6000000000005006</c:v>
                </c:pt>
                <c:pt idx="287">
                  <c:v>8.7000000000005002</c:v>
                </c:pt>
                <c:pt idx="288" formatCode="0.0">
                  <c:v>8.8000000000005993</c:v>
                </c:pt>
                <c:pt idx="289">
                  <c:v>8.9000000000006008</c:v>
                </c:pt>
                <c:pt idx="290" formatCode="0.0">
                  <c:v>9.0000000000006004</c:v>
                </c:pt>
                <c:pt idx="291">
                  <c:v>9.1000000000006001</c:v>
                </c:pt>
                <c:pt idx="292" formatCode="0.0">
                  <c:v>9.2000000000005997</c:v>
                </c:pt>
                <c:pt idx="293">
                  <c:v>9.3000000000005993</c:v>
                </c:pt>
                <c:pt idx="294" formatCode="0.0">
                  <c:v>9.4000000000006008</c:v>
                </c:pt>
                <c:pt idx="295">
                  <c:v>9.5000000000006004</c:v>
                </c:pt>
                <c:pt idx="296" formatCode="0.0">
                  <c:v>9.6000000000006001</c:v>
                </c:pt>
                <c:pt idx="297">
                  <c:v>9.7000000000005997</c:v>
                </c:pt>
                <c:pt idx="298" formatCode="0.0">
                  <c:v>9.8000000000005993</c:v>
                </c:pt>
                <c:pt idx="299">
                  <c:v>9.9000000000006008</c:v>
                </c:pt>
                <c:pt idx="300" formatCode="0.0">
                  <c:v>10.0000000000006</c:v>
                </c:pt>
                <c:pt idx="301">
                  <c:v>10.1000000000006</c:v>
                </c:pt>
                <c:pt idx="302" formatCode="0.0">
                  <c:v>10.2000000000006</c:v>
                </c:pt>
                <c:pt idx="303">
                  <c:v>10.300000000000599</c:v>
                </c:pt>
                <c:pt idx="304" formatCode="0.0">
                  <c:v>10.400000000000601</c:v>
                </c:pt>
                <c:pt idx="305">
                  <c:v>10.5000000000006</c:v>
                </c:pt>
                <c:pt idx="306" formatCode="0.0">
                  <c:v>10.6000000000006</c:v>
                </c:pt>
                <c:pt idx="307">
                  <c:v>10.7000000000006</c:v>
                </c:pt>
                <c:pt idx="308" formatCode="0.0">
                  <c:v>10.800000000000599</c:v>
                </c:pt>
                <c:pt idx="309">
                  <c:v>10.900000000000601</c:v>
                </c:pt>
                <c:pt idx="310" formatCode="0.0">
                  <c:v>11.0000000000006</c:v>
                </c:pt>
                <c:pt idx="311">
                  <c:v>11.1000000000006</c:v>
                </c:pt>
                <c:pt idx="312" formatCode="0.0">
                  <c:v>11.2000000000006</c:v>
                </c:pt>
                <c:pt idx="313">
                  <c:v>11.300000000000599</c:v>
                </c:pt>
                <c:pt idx="314" formatCode="0.0">
                  <c:v>11.400000000000601</c:v>
                </c:pt>
                <c:pt idx="315">
                  <c:v>11.5000000000006</c:v>
                </c:pt>
                <c:pt idx="316" formatCode="0.0">
                  <c:v>11.6000000000006</c:v>
                </c:pt>
                <c:pt idx="317">
                  <c:v>11.7000000000006</c:v>
                </c:pt>
                <c:pt idx="318" formatCode="0.0">
                  <c:v>11.800000000000599</c:v>
                </c:pt>
                <c:pt idx="319">
                  <c:v>11.900000000000601</c:v>
                </c:pt>
                <c:pt idx="320" formatCode="0.0">
                  <c:v>12.0000000000006</c:v>
                </c:pt>
                <c:pt idx="321">
                  <c:v>12.1000000000006</c:v>
                </c:pt>
                <c:pt idx="322" formatCode="0.0">
                  <c:v>12.2000000000006</c:v>
                </c:pt>
                <c:pt idx="323">
                  <c:v>12.300000000000599</c:v>
                </c:pt>
                <c:pt idx="324" formatCode="0.0">
                  <c:v>12.400000000000601</c:v>
                </c:pt>
                <c:pt idx="325">
                  <c:v>12.5000000000006</c:v>
                </c:pt>
                <c:pt idx="326" formatCode="0.0">
                  <c:v>12.6000000000006</c:v>
                </c:pt>
                <c:pt idx="327">
                  <c:v>12.7000000000006</c:v>
                </c:pt>
                <c:pt idx="328" formatCode="0.0">
                  <c:v>12.800000000000599</c:v>
                </c:pt>
                <c:pt idx="329">
                  <c:v>12.900000000000601</c:v>
                </c:pt>
                <c:pt idx="330" formatCode="0.0">
                  <c:v>13.0000000000006</c:v>
                </c:pt>
                <c:pt idx="331">
                  <c:v>13.1000000000006</c:v>
                </c:pt>
                <c:pt idx="332" formatCode="0.0">
                  <c:v>13.2000000000006</c:v>
                </c:pt>
                <c:pt idx="333">
                  <c:v>13.300000000000599</c:v>
                </c:pt>
                <c:pt idx="334" formatCode="0.0">
                  <c:v>13.400000000000601</c:v>
                </c:pt>
                <c:pt idx="335">
                  <c:v>13.5000000000006</c:v>
                </c:pt>
                <c:pt idx="336" formatCode="0.0">
                  <c:v>13.6000000000006</c:v>
                </c:pt>
                <c:pt idx="337">
                  <c:v>13.7000000000006</c:v>
                </c:pt>
                <c:pt idx="338" formatCode="0.0">
                  <c:v>13.800000000000599</c:v>
                </c:pt>
                <c:pt idx="339">
                  <c:v>13.900000000000601</c:v>
                </c:pt>
                <c:pt idx="340" formatCode="0.0">
                  <c:v>14.0000000000006</c:v>
                </c:pt>
                <c:pt idx="341">
                  <c:v>14.1000000000006</c:v>
                </c:pt>
                <c:pt idx="342" formatCode="0.0">
                  <c:v>14.2000000000006</c:v>
                </c:pt>
                <c:pt idx="343">
                  <c:v>14.300000000000599</c:v>
                </c:pt>
                <c:pt idx="344" formatCode="0.0">
                  <c:v>14.400000000000601</c:v>
                </c:pt>
                <c:pt idx="345">
                  <c:v>14.5000000000006</c:v>
                </c:pt>
                <c:pt idx="346" formatCode="0.0">
                  <c:v>14.6000000000006</c:v>
                </c:pt>
                <c:pt idx="347">
                  <c:v>14.7000000000006</c:v>
                </c:pt>
                <c:pt idx="348" formatCode="0.0">
                  <c:v>14.800000000000599</c:v>
                </c:pt>
                <c:pt idx="349">
                  <c:v>14.900000000000601</c:v>
                </c:pt>
                <c:pt idx="350" formatCode="0.0">
                  <c:v>15.0000000000006</c:v>
                </c:pt>
                <c:pt idx="351">
                  <c:v>15.1000000000006</c:v>
                </c:pt>
                <c:pt idx="352" formatCode="0.0">
                  <c:v>15.2000000000006</c:v>
                </c:pt>
                <c:pt idx="353">
                  <c:v>15.300000000000599</c:v>
                </c:pt>
                <c:pt idx="354" formatCode="0.0">
                  <c:v>15.400000000000601</c:v>
                </c:pt>
                <c:pt idx="355">
                  <c:v>15.5000000000006</c:v>
                </c:pt>
                <c:pt idx="356" formatCode="0.0">
                  <c:v>15.6000000000006</c:v>
                </c:pt>
                <c:pt idx="357">
                  <c:v>15.7000000000006</c:v>
                </c:pt>
                <c:pt idx="358" formatCode="0.0">
                  <c:v>15.800000000000701</c:v>
                </c:pt>
                <c:pt idx="359">
                  <c:v>15.9000000000007</c:v>
                </c:pt>
                <c:pt idx="360" formatCode="0.0">
                  <c:v>16.0000000000007</c:v>
                </c:pt>
                <c:pt idx="361">
                  <c:v>16.100000000000701</c:v>
                </c:pt>
                <c:pt idx="362" formatCode="0.0">
                  <c:v>16.200000000000699</c:v>
                </c:pt>
                <c:pt idx="363">
                  <c:v>16.300000000000701</c:v>
                </c:pt>
                <c:pt idx="364" formatCode="0.0">
                  <c:v>16.400000000000698</c:v>
                </c:pt>
                <c:pt idx="365">
                  <c:v>16.5000000000007</c:v>
                </c:pt>
                <c:pt idx="366" formatCode="0.0">
                  <c:v>16.600000000000701</c:v>
                </c:pt>
                <c:pt idx="367">
                  <c:v>16.700000000000699</c:v>
                </c:pt>
                <c:pt idx="368" formatCode="0.0">
                  <c:v>16.800000000000701</c:v>
                </c:pt>
                <c:pt idx="369">
                  <c:v>16.900000000000698</c:v>
                </c:pt>
                <c:pt idx="370" formatCode="0.0">
                  <c:v>17.0000000000007</c:v>
                </c:pt>
                <c:pt idx="371">
                  <c:v>17.100000000000701</c:v>
                </c:pt>
                <c:pt idx="372" formatCode="0.0">
                  <c:v>17.200000000000699</c:v>
                </c:pt>
                <c:pt idx="373">
                  <c:v>17.300000000000701</c:v>
                </c:pt>
                <c:pt idx="374" formatCode="0.0">
                  <c:v>17.400000000000698</c:v>
                </c:pt>
                <c:pt idx="375">
                  <c:v>17.5000000000007</c:v>
                </c:pt>
                <c:pt idx="376" formatCode="0.0">
                  <c:v>17.600000000000701</c:v>
                </c:pt>
                <c:pt idx="377">
                  <c:v>17.700000000000699</c:v>
                </c:pt>
                <c:pt idx="378" formatCode="0.0">
                  <c:v>17.800000000000701</c:v>
                </c:pt>
                <c:pt idx="379">
                  <c:v>17.900000000000698</c:v>
                </c:pt>
                <c:pt idx="380" formatCode="0.0">
                  <c:v>18.0000000000007</c:v>
                </c:pt>
                <c:pt idx="381">
                  <c:v>18.100000000000701</c:v>
                </c:pt>
                <c:pt idx="382" formatCode="0.0">
                  <c:v>18.200000000000699</c:v>
                </c:pt>
                <c:pt idx="383">
                  <c:v>18.300000000000701</c:v>
                </c:pt>
                <c:pt idx="384" formatCode="0.0">
                  <c:v>18.400000000000698</c:v>
                </c:pt>
                <c:pt idx="385">
                  <c:v>18.5000000000007</c:v>
                </c:pt>
                <c:pt idx="386" formatCode="0.0">
                  <c:v>18.600000000000701</c:v>
                </c:pt>
                <c:pt idx="387">
                  <c:v>18.700000000000699</c:v>
                </c:pt>
                <c:pt idx="388" formatCode="0.0">
                  <c:v>18.800000000000701</c:v>
                </c:pt>
                <c:pt idx="389">
                  <c:v>18.900000000000698</c:v>
                </c:pt>
                <c:pt idx="390" formatCode="0.0">
                  <c:v>19.0000000000007</c:v>
                </c:pt>
                <c:pt idx="391">
                  <c:v>19.100000000000701</c:v>
                </c:pt>
                <c:pt idx="392" formatCode="0.0">
                  <c:v>19.200000000000699</c:v>
                </c:pt>
                <c:pt idx="393">
                  <c:v>19.300000000000701</c:v>
                </c:pt>
                <c:pt idx="394" formatCode="0.0">
                  <c:v>19.400000000000698</c:v>
                </c:pt>
                <c:pt idx="395">
                  <c:v>19.5000000000007</c:v>
                </c:pt>
                <c:pt idx="396" formatCode="0.0">
                  <c:v>19.600000000000701</c:v>
                </c:pt>
                <c:pt idx="397">
                  <c:v>19.700000000000699</c:v>
                </c:pt>
                <c:pt idx="398" formatCode="0.0">
                  <c:v>19.800000000000701</c:v>
                </c:pt>
                <c:pt idx="399">
                  <c:v>19.900000000000698</c:v>
                </c:pt>
                <c:pt idx="400" formatCode="0.0">
                  <c:v>20.0000000000007</c:v>
                </c:pt>
              </c:numCache>
            </c:numRef>
          </c:xVal>
          <c:yVal>
            <c:numRef>
              <c:f>'VIEWING DISTRIBUTIONS'!$V$2:$V$402</c:f>
              <c:numCache>
                <c:formatCode>0.0000</c:formatCode>
                <c:ptCount val="401"/>
                <c:pt idx="0">
                  <c:v>8.3976454300014789E-4</c:v>
                </c:pt>
                <c:pt idx="1">
                  <c:v>8.6872059306097188E-4</c:v>
                </c:pt>
                <c:pt idx="2">
                  <c:v>8.9854670814223491E-4</c:v>
                </c:pt>
                <c:pt idx="3">
                  <c:v>9.2926409309951124E-4</c:v>
                </c:pt>
                <c:pt idx="4">
                  <c:v>9.6089429078323083E-4</c:v>
                </c:pt>
                <c:pt idx="5">
                  <c:v>9.9345918107460554E-4</c:v>
                </c:pt>
                <c:pt idx="6">
                  <c:v>1.0269809796439083E-3</c:v>
                </c:pt>
                <c:pt idx="7">
                  <c:v>1.0614822364225542E-3</c:v>
                </c:pt>
                <c:pt idx="8">
                  <c:v>1.0969858337811077E-3</c:v>
                </c:pt>
                <c:pt idx="9">
                  <c:v>1.1335149844042074E-3</c:v>
                </c:pt>
                <c:pt idx="10">
                  <c:v>1.1710932288545983E-3</c:v>
                </c:pt>
                <c:pt idx="11">
                  <c:v>1.2097444328177812E-3</c:v>
                </c:pt>
                <c:pt idx="12">
                  <c:v>1.2494927840190802E-3</c:v>
                </c:pt>
                <c:pt idx="13">
                  <c:v>1.290362788804966E-3</c:v>
                </c:pt>
                <c:pt idx="14">
                  <c:v>1.3323792683805076E-3</c:v>
                </c:pt>
                <c:pt idx="15">
                  <c:v>1.3755673546949636E-3</c:v>
                </c:pt>
                <c:pt idx="16">
                  <c:v>1.4199524859675715E-3</c:v>
                </c:pt>
                <c:pt idx="17">
                  <c:v>1.4655604018457007E-3</c:v>
                </c:pt>
                <c:pt idx="18">
                  <c:v>1.5124171381877183E-3</c:v>
                </c:pt>
                <c:pt idx="19">
                  <c:v>1.560549021462935E-3</c:v>
                </c:pt>
                <c:pt idx="20">
                  <c:v>1.6099826627612732E-3</c:v>
                </c:pt>
                <c:pt idx="21">
                  <c:v>1.6607449514053566E-3</c:v>
                </c:pt>
                <c:pt idx="22">
                  <c:v>1.7128630481579347E-3</c:v>
                </c:pt>
                <c:pt idx="23">
                  <c:v>1.7663643780177604E-3</c:v>
                </c:pt>
                <c:pt idx="24">
                  <c:v>1.8212766225971812E-3</c:v>
                </c:pt>
                <c:pt idx="25">
                  <c:v>1.877627712074984E-3</c:v>
                </c:pt>
                <c:pt idx="26">
                  <c:v>1.9354458167182237E-3</c:v>
                </c:pt>
                <c:pt idx="27">
                  <c:v>1.9947593379669921E-3</c:v>
                </c:pt>
                <c:pt idx="28">
                  <c:v>2.0555968990763969E-3</c:v>
                </c:pt>
                <c:pt idx="29">
                  <c:v>2.1179873353102422E-3</c:v>
                </c:pt>
                <c:pt idx="30">
                  <c:v>2.1819596836812013E-3</c:v>
                </c:pt>
                <c:pt idx="31">
                  <c:v>2.247543172232597E-3</c:v>
                </c:pt>
                <c:pt idx="32">
                  <c:v>2.3147672088571639E-3</c:v>
                </c:pt>
                <c:pt idx="33">
                  <c:v>2.3836613696485965E-3</c:v>
                </c:pt>
                <c:pt idx="34">
                  <c:v>2.4542553867818936E-3</c:v>
                </c:pt>
                <c:pt idx="35">
                  <c:v>2.5265791359190275E-3</c:v>
                </c:pt>
                <c:pt idx="36">
                  <c:v>2.6006626231367112E-3</c:v>
                </c:pt>
                <c:pt idx="37">
                  <c:v>2.6765359713734845E-3</c:v>
                </c:pt>
                <c:pt idx="38">
                  <c:v>2.7542294063937823E-3</c:v>
                </c:pt>
                <c:pt idx="39">
                  <c:v>2.833773242266959E-3</c:v>
                </c:pt>
                <c:pt idx="40">
                  <c:v>2.9151978663598077E-3</c:v>
                </c:pt>
                <c:pt idx="41">
                  <c:v>2.9985337238414784E-3</c:v>
                </c:pt>
                <c:pt idx="42">
                  <c:v>3.0838113017001519E-3</c:v>
                </c:pt>
                <c:pt idx="43">
                  <c:v>3.1710611122713899E-3</c:v>
                </c:pt>
                <c:pt idx="44">
                  <c:v>3.2603136762784915E-3</c:v>
                </c:pt>
                <c:pt idx="45">
                  <c:v>3.3515995053857131E-3</c:v>
                </c:pt>
                <c:pt idx="46">
                  <c:v>3.4449490842657269E-3</c:v>
                </c:pt>
                <c:pt idx="47">
                  <c:v>3.5403928521832899E-3</c:v>
                </c:pt>
                <c:pt idx="48">
                  <c:v>3.6379611840974802E-3</c:v>
                </c:pt>
                <c:pt idx="49">
                  <c:v>3.7376843712856249E-3</c:v>
                </c:pt>
                <c:pt idx="50">
                  <c:v>3.8395926014923947E-3</c:v>
                </c:pt>
                <c:pt idx="51">
                  <c:v>3.9437159386083069E-3</c:v>
                </c:pt>
                <c:pt idx="52">
                  <c:v>4.0500843018823679E-3</c:v>
                </c:pt>
                <c:pt idx="53">
                  <c:v>4.1587274446741812E-3</c:v>
                </c:pt>
                <c:pt idx="54">
                  <c:v>4.269674932751549E-3</c:v>
                </c:pt>
                <c:pt idx="55">
                  <c:v>4.3829561221400927E-3</c:v>
                </c:pt>
                <c:pt idx="56">
                  <c:v>4.4986001365321443E-3</c:v>
                </c:pt>
                <c:pt idx="57">
                  <c:v>4.6166358442627821E-3</c:v>
                </c:pt>
                <c:pt idx="58">
                  <c:v>4.7370918348615017E-3</c:v>
                </c:pt>
                <c:pt idx="59">
                  <c:v>4.8599963951886944E-3</c:v>
                </c:pt>
                <c:pt idx="60">
                  <c:v>4.985377485166741E-3</c:v>
                </c:pt>
                <c:pt idx="61">
                  <c:v>5.113262713116214E-3</c:v>
                </c:pt>
                <c:pt idx="62">
                  <c:v>5.2436793107084071E-3</c:v>
                </c:pt>
                <c:pt idx="63">
                  <c:v>5.3766541075459511E-3</c:v>
                </c:pt>
                <c:pt idx="64">
                  <c:v>5.5122135053841106E-3</c:v>
                </c:pt>
                <c:pt idx="65">
                  <c:v>5.6503834520059502E-3</c:v>
                </c:pt>
                <c:pt idx="66">
                  <c:v>5.7911894147651931E-3</c:v>
                </c:pt>
                <c:pt idx="67">
                  <c:v>5.9346563538115104E-3</c:v>
                </c:pt>
                <c:pt idx="68">
                  <c:v>6.080808695013349E-3</c:v>
                </c:pt>
                <c:pt idx="69">
                  <c:v>6.2296703025943772E-3</c:v>
                </c:pt>
                <c:pt idx="70">
                  <c:v>6.3812644515001057E-3</c:v>
                </c:pt>
                <c:pt idx="71">
                  <c:v>6.5356137995120564E-3</c:v>
                </c:pt>
                <c:pt idx="72">
                  <c:v>6.6927403591275072E-3</c:v>
                </c:pt>
                <c:pt idx="73">
                  <c:v>6.8526654692234543E-3</c:v>
                </c:pt>
                <c:pt idx="74">
                  <c:v>7.015409766524182E-3</c:v>
                </c:pt>
                <c:pt idx="75">
                  <c:v>7.1809931568924462E-3</c:v>
                </c:pt>
                <c:pt idx="76">
                  <c:v>7.3494347864651154E-3</c:v>
                </c:pt>
                <c:pt idx="77">
                  <c:v>7.5207530126536436E-3</c:v>
                </c:pt>
                <c:pt idx="78">
                  <c:v>7.6949653750337842E-3</c:v>
                </c:pt>
                <c:pt idx="79">
                  <c:v>7.8720885661439054E-3</c:v>
                </c:pt>
                <c:pt idx="80">
                  <c:v>8.0521384022174836E-3</c:v>
                </c:pt>
                <c:pt idx="81">
                  <c:v>8.2351297938727964E-3</c:v>
                </c:pt>
                <c:pt idx="82">
                  <c:v>8.4210767167842236E-3</c:v>
                </c:pt>
                <c:pt idx="83">
                  <c:v>8.6099921823602991E-3</c:v>
                </c:pt>
                <c:pt idx="84">
                  <c:v>8.8018882084539909E-3</c:v>
                </c:pt>
                <c:pt idx="85">
                  <c:v>8.9967757901313356E-3</c:v>
                </c:pt>
                <c:pt idx="86">
                  <c:v>9.1946648705251433E-3</c:v>
                </c:pt>
                <c:pt idx="87">
                  <c:v>9.3955643118007921E-3</c:v>
                </c:pt>
                <c:pt idx="88">
                  <c:v>9.5994818662618851E-3</c:v>
                </c:pt>
                <c:pt idx="89">
                  <c:v>9.8064241476237737E-3</c:v>
                </c:pt>
                <c:pt idx="90">
                  <c:v>1.0016396602483569E-2</c:v>
                </c:pt>
                <c:pt idx="91">
                  <c:v>1.0229403482015594E-2</c:v>
                </c:pt>
                <c:pt idx="92">
                  <c:v>1.0445447813921663E-2</c:v>
                </c:pt>
                <c:pt idx="93">
                  <c:v>1.0664531374665939E-2</c:v>
                </c:pt>
                <c:pt idx="94">
                  <c:v>1.0886654662024429E-2</c:v>
                </c:pt>
                <c:pt idx="95">
                  <c:v>1.1111816867979601E-2</c:v>
                </c:pt>
                <c:pt idx="96">
                  <c:v>1.1340015851990813E-2</c:v>
                </c:pt>
                <c:pt idx="97">
                  <c:v>1.1571248114671471E-2</c:v>
                </c:pt>
                <c:pt idx="98">
                  <c:v>1.1805508771904206E-2</c:v>
                </c:pt>
                <c:pt idx="99">
                  <c:v>1.2042791529425383E-2</c:v>
                </c:pt>
                <c:pt idx="100">
                  <c:v>1.2283088657910611E-2</c:v>
                </c:pt>
                <c:pt idx="101">
                  <c:v>1.2526390968592893E-2</c:v>
                </c:pt>
                <c:pt idx="102">
                  <c:v>1.2772687789445255E-2</c:v>
                </c:pt>
                <c:pt idx="103">
                  <c:v>1.3021966941959694E-2</c:v>
                </c:pt>
                <c:pt idx="104">
                  <c:v>1.3274214718554432E-2</c:v>
                </c:pt>
                <c:pt idx="105">
                  <c:v>1.3529415860641276E-2</c:v>
                </c:pt>
                <c:pt idx="106">
                  <c:v>1.3787553537385077E-2</c:v>
                </c:pt>
                <c:pt idx="107">
                  <c:v>1.40486093251869E-2</c:v>
                </c:pt>
                <c:pt idx="108">
                  <c:v>1.4312563187922754E-2</c:v>
                </c:pt>
                <c:pt idx="109">
                  <c:v>1.4579393457969258E-2</c:v>
                </c:pt>
                <c:pt idx="110">
                  <c:v>1.4849076818047608E-2</c:v>
                </c:pt>
                <c:pt idx="111">
                  <c:v>1.5121588283916942E-2</c:v>
                </c:pt>
                <c:pt idx="112">
                  <c:v>1.5396901187947858E-2</c:v>
                </c:pt>
                <c:pt idx="113">
                  <c:v>1.5674987163606626E-2</c:v>
                </c:pt>
                <c:pt idx="114">
                  <c:v>1.5955816130880176E-2</c:v>
                </c:pt>
                <c:pt idx="115">
                  <c:v>1.6239356282671615E-2</c:v>
                </c:pt>
                <c:pt idx="116">
                  <c:v>1.6525574072195608E-2</c:v>
                </c:pt>
                <c:pt idx="117">
                  <c:v>1.6814434201402311E-2</c:v>
                </c:pt>
                <c:pt idx="118">
                  <c:v>1.710589961045832E-2</c:v>
                </c:pt>
                <c:pt idx="119">
                  <c:v>1.7399931468312178E-2</c:v>
                </c:pt>
                <c:pt idx="120">
                  <c:v>1.7696489164371648E-2</c:v>
                </c:pt>
                <c:pt idx="121">
                  <c:v>1.7995530301319264E-2</c:v>
                </c:pt>
                <c:pt idx="122">
                  <c:v>1.8297010689091803E-2</c:v>
                </c:pt>
                <c:pt idx="123">
                  <c:v>1.8600884340048789E-2</c:v>
                </c:pt>
                <c:pt idx="124">
                  <c:v>1.8907103465354392E-2</c:v>
                </c:pt>
                <c:pt idx="125">
                  <c:v>1.9215618472595904E-2</c:v>
                </c:pt>
                <c:pt idx="126">
                  <c:v>1.9526377964661723E-2</c:v>
                </c:pt>
                <c:pt idx="127">
                  <c:v>1.9839328739900308E-2</c:v>
                </c:pt>
                <c:pt idx="128">
                  <c:v>2.0154415793580929E-2</c:v>
                </c:pt>
                <c:pt idx="129">
                  <c:v>2.0471582320676095E-2</c:v>
                </c:pt>
                <c:pt idx="130">
                  <c:v>2.0790769719984222E-2</c:v>
                </c:pt>
                <c:pt idx="131">
                  <c:v>2.1111917599610563E-2</c:v>
                </c:pt>
                <c:pt idx="132">
                  <c:v>2.1434963783822748E-2</c:v>
                </c:pt>
                <c:pt idx="133">
                  <c:v>2.1759844321296625E-2</c:v>
                </c:pt>
                <c:pt idx="134">
                  <c:v>2.2086493494766744E-2</c:v>
                </c:pt>
                <c:pt idx="135">
                  <c:v>2.2414843832094463E-2</c:v>
                </c:pt>
                <c:pt idx="136">
                  <c:v>2.2744826118765937E-2</c:v>
                </c:pt>
                <c:pt idx="137">
                  <c:v>2.3076369411830309E-2</c:v>
                </c:pt>
                <c:pt idx="138">
                  <c:v>2.3409401055287674E-2</c:v>
                </c:pt>
                <c:pt idx="139">
                  <c:v>2.3743846696934901E-2</c:v>
                </c:pt>
                <c:pt idx="140">
                  <c:v>2.4079630306675853E-2</c:v>
                </c:pt>
                <c:pt idx="141">
                  <c:v>2.4416674196301516E-2</c:v>
                </c:pt>
                <c:pt idx="142">
                  <c:v>2.4754899040743839E-2</c:v>
                </c:pt>
                <c:pt idx="143">
                  <c:v>2.5094223900805818E-2</c:v>
                </c:pt>
                <c:pt idx="144">
                  <c:v>2.5434566247368909E-2</c:v>
                </c:pt>
                <c:pt idx="145">
                  <c:v>2.5775841987077268E-2</c:v>
                </c:pt>
                <c:pt idx="146">
                  <c:v>2.6117965489496978E-2</c:v>
                </c:pt>
                <c:pt idx="147">
                  <c:v>2.6460849615747128E-2</c:v>
                </c:pt>
                <c:pt idx="148">
                  <c:v>2.6804405748595665E-2</c:v>
                </c:pt>
                <c:pt idx="149">
                  <c:v>2.7148543824018861E-2</c:v>
                </c:pt>
                <c:pt idx="150">
                  <c:v>2.7493172364209274E-2</c:v>
                </c:pt>
                <c:pt idx="151">
                  <c:v>2.783819851202779E-2</c:v>
                </c:pt>
                <c:pt idx="152">
                  <c:v>2.8183528066886582E-2</c:v>
                </c:pt>
                <c:pt idx="153">
                  <c:v>2.8529065522050381E-2</c:v>
                </c:pt>
                <c:pt idx="154">
                  <c:v>2.8874714103341879E-2</c:v>
                </c:pt>
                <c:pt idx="155">
                  <c:v>2.9220375809235144E-2</c:v>
                </c:pt>
                <c:pt idx="156">
                  <c:v>2.9565951452319539E-2</c:v>
                </c:pt>
                <c:pt idx="157">
                  <c:v>2.9911340702115093E-2</c:v>
                </c:pt>
                <c:pt idx="158">
                  <c:v>3.0256442129218436E-2</c:v>
                </c:pt>
                <c:pt idx="159">
                  <c:v>3.0601153250757098E-2</c:v>
                </c:pt>
                <c:pt idx="160">
                  <c:v>3.0945370577128196E-2</c:v>
                </c:pt>
                <c:pt idx="161">
                  <c:v>3.128898965999613E-2</c:v>
                </c:pt>
                <c:pt idx="162">
                  <c:v>3.1631905141522074E-2</c:v>
                </c:pt>
                <c:pt idx="163">
                  <c:v>3.1974010804797011E-2</c:v>
                </c:pt>
                <c:pt idx="164">
                  <c:v>3.2315199625447814E-2</c:v>
                </c:pt>
                <c:pt idx="165">
                  <c:v>3.2655363824385164E-2</c:v>
                </c:pt>
                <c:pt idx="166">
                  <c:v>3.2994394921659856E-2</c:v>
                </c:pt>
                <c:pt idx="167">
                  <c:v>3.3332183791393133E-2</c:v>
                </c:pt>
                <c:pt idx="168">
                  <c:v>3.3668620717744999E-2</c:v>
                </c:pt>
                <c:pt idx="169">
                  <c:v>3.4003595451882966E-2</c:v>
                </c:pt>
                <c:pt idx="170">
                  <c:v>3.4336997269912538E-2</c:v>
                </c:pt>
                <c:pt idx="171">
                  <c:v>3.4668715031729178E-2</c:v>
                </c:pt>
                <c:pt idx="172">
                  <c:v>3.4998637240750169E-2</c:v>
                </c:pt>
                <c:pt idx="173">
                  <c:v>3.5326652104483776E-2</c:v>
                </c:pt>
                <c:pt idx="174">
                  <c:v>3.565264759589129E-2</c:v>
                </c:pt>
                <c:pt idx="175">
                  <c:v>3.5976511515497057E-2</c:v>
                </c:pt>
                <c:pt idx="176">
                  <c:v>3.6298131554199718E-2</c:v>
                </c:pt>
                <c:pt idx="177">
                  <c:v>3.6617395356737165E-2</c:v>
                </c:pt>
                <c:pt idx="178">
                  <c:v>3.6934190585756567E-2</c:v>
                </c:pt>
                <c:pt idx="179">
                  <c:v>3.7248404986439596E-2</c:v>
                </c:pt>
                <c:pt idx="180">
                  <c:v>3.7559926451632253E-2</c:v>
                </c:pt>
                <c:pt idx="181">
                  <c:v>3.7868643087427455E-2</c:v>
                </c:pt>
                <c:pt idx="182">
                  <c:v>3.8174443279147909E-2</c:v>
                </c:pt>
                <c:pt idx="183">
                  <c:v>3.8477215757675778E-2</c:v>
                </c:pt>
                <c:pt idx="184">
                  <c:v>3.877684966607492E-2</c:v>
                </c:pt>
                <c:pt idx="185">
                  <c:v>3.9073234626450737E-2</c:v>
                </c:pt>
                <c:pt idx="186">
                  <c:v>3.936626080699198E-2</c:v>
                </c:pt>
                <c:pt idx="187">
                  <c:v>3.9655818989138301E-2</c:v>
                </c:pt>
                <c:pt idx="188">
                  <c:v>3.9941800634816657E-2</c:v>
                </c:pt>
                <c:pt idx="189">
                  <c:v>4.0224097953689288E-2</c:v>
                </c:pt>
                <c:pt idx="190">
                  <c:v>4.0502603970355475E-2</c:v>
                </c:pt>
                <c:pt idx="191">
                  <c:v>4.0777212591449029E-2</c:v>
                </c:pt>
                <c:pt idx="192">
                  <c:v>4.1047818672572976E-2</c:v>
                </c:pt>
                <c:pt idx="193">
                  <c:v>4.1314318085012715E-2</c:v>
                </c:pt>
                <c:pt idx="194">
                  <c:v>4.1576607782169012E-2</c:v>
                </c:pt>
                <c:pt idx="195">
                  <c:v>4.1834585865651482E-2</c:v>
                </c:pt>
                <c:pt idx="196">
                  <c:v>4.208815165097389E-2</c:v>
                </c:pt>
                <c:pt idx="197">
                  <c:v>4.233720573279201E-2</c:v>
                </c:pt>
                <c:pt idx="198">
                  <c:v>4.2581650049625261E-2</c:v>
                </c:pt>
                <c:pt idx="199">
                  <c:v>4.2821387948003296E-2</c:v>
                </c:pt>
                <c:pt idx="200">
                  <c:v>4.3056324245978959E-2</c:v>
                </c:pt>
                <c:pt idx="201">
                  <c:v>4.328636529594955E-2</c:v>
                </c:pt>
                <c:pt idx="202">
                  <c:v>4.3511419046728277E-2</c:v>
                </c:pt>
                <c:pt idx="203">
                  <c:v>4.373139510480855E-2</c:v>
                </c:pt>
                <c:pt idx="204">
                  <c:v>4.3946204794764264E-2</c:v>
                </c:pt>
                <c:pt idx="205">
                  <c:v>4.4155761218729439E-2</c:v>
                </c:pt>
                <c:pt idx="206">
                  <c:v>4.4359979314901689E-2</c:v>
                </c:pt>
                <c:pt idx="207">
                  <c:v>4.4558775915014379E-2</c:v>
                </c:pt>
                <c:pt idx="208">
                  <c:v>4.4752069800723056E-2</c:v>
                </c:pt>
                <c:pt idx="209">
                  <c:v>4.4939781758852999E-2</c:v>
                </c:pt>
                <c:pt idx="210">
                  <c:v>4.5121834635454994E-2</c:v>
                </c:pt>
                <c:pt idx="211">
                  <c:v>4.5298153388617944E-2</c:v>
                </c:pt>
                <c:pt idx="212">
                  <c:v>4.5468665139987735E-2</c:v>
                </c:pt>
                <c:pt idx="213">
                  <c:v>4.5633299224942754E-2</c:v>
                </c:pt>
                <c:pt idx="214">
                  <c:v>4.5791987241377861E-2</c:v>
                </c:pt>
                <c:pt idx="215">
                  <c:v>4.5944663097049615E-2</c:v>
                </c:pt>
                <c:pt idx="216">
                  <c:v>4.6091263055436898E-2</c:v>
                </c:pt>
                <c:pt idx="217">
                  <c:v>4.6231725780072591E-2</c:v>
                </c:pt>
                <c:pt idx="218">
                  <c:v>4.6365992377302261E-2</c:v>
                </c:pt>
                <c:pt idx="219">
                  <c:v>4.6494006437430235E-2</c:v>
                </c:pt>
                <c:pt idx="220">
                  <c:v>4.6615714074210106E-2</c:v>
                </c:pt>
                <c:pt idx="221">
                  <c:v>4.6731063962642913E-2</c:v>
                </c:pt>
                <c:pt idx="222">
                  <c:v>4.6840007375045276E-2</c:v>
                </c:pt>
                <c:pt idx="223">
                  <c:v>4.6942498215351902E-2</c:v>
                </c:pt>
                <c:pt idx="224">
                  <c:v>4.70384930516188E-2</c:v>
                </c:pt>
                <c:pt idx="225">
                  <c:v>4.7127951146695192E-2</c:v>
                </c:pt>
                <c:pt idx="226">
                  <c:v>4.7210834487033525E-2</c:v>
                </c:pt>
                <c:pt idx="227">
                  <c:v>4.728710780960943E-2</c:v>
                </c:pt>
                <c:pt idx="228">
                  <c:v>4.7356738626924542E-2</c:v>
                </c:pt>
                <c:pt idx="229">
                  <c:v>4.7419697250067817E-2</c:v>
                </c:pt>
                <c:pt idx="230">
                  <c:v>4.7475956809811926E-2</c:v>
                </c:pt>
                <c:pt idx="231">
                  <c:v>4.7525493275724175E-2</c:v>
                </c:pt>
                <c:pt idx="232">
                  <c:v>4.7568285473272721E-2</c:v>
                </c:pt>
                <c:pt idx="233">
                  <c:v>4.7604315098910943E-2</c:v>
                </c:pt>
                <c:pt idx="234">
                  <c:v>4.7633566733125202E-2</c:v>
                </c:pt>
                <c:pt idx="235">
                  <c:v>4.7656027851432678E-2</c:v>
                </c:pt>
                <c:pt idx="236">
                  <c:v>4.7671688833318536E-2</c:v>
                </c:pt>
                <c:pt idx="237">
                  <c:v>4.7680542969103276E-2</c:v>
                </c:pt>
                <c:pt idx="238">
                  <c:v>4.7682586464733653E-2</c:v>
                </c:pt>
                <c:pt idx="239">
                  <c:v>4.7677818444492134E-2</c:v>
                </c:pt>
                <c:pt idx="240">
                  <c:v>4.7666240951622328E-2</c:v>
                </c:pt>
                <c:pt idx="241">
                  <c:v>4.7647858946869771E-2</c:v>
                </c:pt>
                <c:pt idx="242">
                  <c:v>4.7622680304939408E-2</c:v>
                </c:pt>
                <c:pt idx="243">
                  <c:v>4.7590715808873432E-2</c:v>
                </c:pt>
                <c:pt idx="244">
                  <c:v>4.7551979142355087E-2</c:v>
                </c:pt>
                <c:pt idx="245">
                  <c:v>4.7506486879945992E-2</c:v>
                </c:pt>
                <c:pt idx="246">
                  <c:v>4.7454258475266957E-2</c:v>
                </c:pt>
                <c:pt idx="247">
                  <c:v>4.7395316247133883E-2</c:v>
                </c:pt>
                <c:pt idx="248">
                  <c:v>4.7329685363662707E-2</c:v>
                </c:pt>
                <c:pt idx="249">
                  <c:v>4.7257393824359208E-2</c:v>
                </c:pt>
                <c:pt idx="250">
                  <c:v>4.717847244021145E-2</c:v>
                </c:pt>
                <c:pt idx="251">
                  <c:v>4.7092954811804796E-2</c:v>
                </c:pt>
                <c:pt idx="252">
                  <c:v>4.7000877305481199E-2</c:v>
                </c:pt>
                <c:pt idx="253">
                  <c:v>4.6902279027566329E-2</c:v>
                </c:pt>
                <c:pt idx="254">
                  <c:v>4.6797201796690391E-2</c:v>
                </c:pt>
                <c:pt idx="255">
                  <c:v>4.6685690114229766E-2</c:v>
                </c:pt>
                <c:pt idx="256">
                  <c:v>4.656779113289887E-2</c:v>
                </c:pt>
                <c:pt idx="257">
                  <c:v>4.6443554623523266E-2</c:v>
                </c:pt>
                <c:pt idx="258">
                  <c:v>4.6313032940026755E-2</c:v>
                </c:pt>
                <c:pt idx="259">
                  <c:v>4.6176280982666948E-2</c:v>
                </c:pt>
                <c:pt idx="260">
                  <c:v>4.6033356159555408E-2</c:v>
                </c:pt>
                <c:pt idx="261">
                  <c:v>4.5884318346500287E-2</c:v>
                </c:pt>
                <c:pt idx="262">
                  <c:v>4.5729229845210488E-2</c:v>
                </c:pt>
                <c:pt idx="263">
                  <c:v>4.5568155339902439E-2</c:v>
                </c:pt>
                <c:pt idx="264">
                  <c:v>4.5401161852351699E-2</c:v>
                </c:pt>
                <c:pt idx="265">
                  <c:v>4.5228318695433027E-2</c:v>
                </c:pt>
                <c:pt idx="266">
                  <c:v>4.5049697425194123E-2</c:v>
                </c:pt>
                <c:pt idx="267">
                  <c:v>4.4865371791509276E-2</c:v>
                </c:pt>
                <c:pt idx="268">
                  <c:v>4.4675417687360636E-2</c:v>
                </c:pt>
                <c:pt idx="269">
                  <c:v>4.4479913096795928E-2</c:v>
                </c:pt>
                <c:pt idx="270">
                  <c:v>4.4278938041612356E-2</c:v>
                </c:pt>
                <c:pt idx="271">
                  <c:v>4.4072574526817905E-2</c:v>
                </c:pt>
                <c:pt idx="272">
                  <c:v>4.3860906484921899E-2</c:v>
                </c:pt>
                <c:pt idx="273">
                  <c:v>4.36440197191078E-2</c:v>
                </c:pt>
                <c:pt idx="274">
                  <c:v>4.3422001845341958E-2</c:v>
                </c:pt>
                <c:pt idx="275">
                  <c:v>4.3194942233473033E-2</c:v>
                </c:pt>
                <c:pt idx="276">
                  <c:v>4.2962931947377402E-2</c:v>
                </c:pt>
                <c:pt idx="277">
                  <c:v>4.2726063684206401E-2</c:v>
                </c:pt>
                <c:pt idx="278">
                  <c:v>4.2484431712792384E-2</c:v>
                </c:pt>
                <c:pt idx="279">
                  <c:v>4.2238131811270341E-2</c:v>
                </c:pt>
                <c:pt idx="280">
                  <c:v>4.19872612039731E-2</c:v>
                </c:pt>
                <c:pt idx="281">
                  <c:v>4.1731918497657776E-2</c:v>
                </c:pt>
                <c:pt idx="282">
                  <c:v>4.1472203617122234E-2</c:v>
                </c:pt>
                <c:pt idx="283">
                  <c:v>4.1208217740269851E-2</c:v>
                </c:pt>
                <c:pt idx="284">
                  <c:v>4.0940063232681609E-2</c:v>
                </c:pt>
                <c:pt idx="285">
                  <c:v>4.0667843581754431E-2</c:v>
                </c:pt>
                <c:pt idx="286">
                  <c:v>4.0391663330464837E-2</c:v>
                </c:pt>
                <c:pt idx="287">
                  <c:v>4.0111628010816809E-2</c:v>
                </c:pt>
                <c:pt idx="288">
                  <c:v>3.9827844077032638E-2</c:v>
                </c:pt>
                <c:pt idx="289">
                  <c:v>3.954041883854726E-2</c:v>
                </c:pt>
                <c:pt idx="290">
                  <c:v>3.9249460392860376E-2</c:v>
                </c:pt>
                <c:pt idx="291">
                  <c:v>3.8955077558310361E-2</c:v>
                </c:pt>
                <c:pt idx="292">
                  <c:v>3.8657379806823704E-2</c:v>
                </c:pt>
                <c:pt idx="293">
                  <c:v>3.8356477196699323E-2</c:v>
                </c:pt>
                <c:pt idx="294">
                  <c:v>3.8052480305484505E-2</c:v>
                </c:pt>
                <c:pt idx="295">
                  <c:v>3.7745500162999206E-2</c:v>
                </c:pt>
                <c:pt idx="296">
                  <c:v>3.7435648184564546E-2</c:v>
                </c:pt>
                <c:pt idx="297">
                  <c:v>3.7123036104491081E-2</c:v>
                </c:pt>
                <c:pt idx="298">
                  <c:v>3.6807775909881366E-2</c:v>
                </c:pt>
                <c:pt idx="299">
                  <c:v>3.6489979774800861E-2</c:v>
                </c:pt>
                <c:pt idx="300">
                  <c:v>3.6169759994870175E-2</c:v>
                </c:pt>
                <c:pt idx="301">
                  <c:v>3.5847228922330908E-2</c:v>
                </c:pt>
                <c:pt idx="302">
                  <c:v>3.5522498901636487E-2</c:v>
                </c:pt>
                <c:pt idx="303">
                  <c:v>3.5195682205618257E-2</c:v>
                </c:pt>
                <c:pt idx="304">
                  <c:v>3.4866890972276229E-2</c:v>
                </c:pt>
                <c:pt idx="305">
                  <c:v>3.453623714224266E-2</c:v>
                </c:pt>
                <c:pt idx="306">
                  <c:v>3.4203832396965735E-2</c:v>
                </c:pt>
                <c:pt idx="307">
                  <c:v>3.3869788097659274E-2</c:v>
                </c:pt>
                <c:pt idx="308">
                  <c:v>3.35342152250633E-2</c:v>
                </c:pt>
                <c:pt idx="309">
                  <c:v>3.3197224320059046E-2</c:v>
                </c:pt>
                <c:pt idx="310">
                  <c:v>3.2858925425180707E-2</c:v>
                </c:pt>
                <c:pt idx="311">
                  <c:v>3.2519428027064846E-2</c:v>
                </c:pt>
                <c:pt idx="312">
                  <c:v>3.2178840999877292E-2</c:v>
                </c:pt>
                <c:pt idx="313">
                  <c:v>3.1837272549755595E-2</c:v>
                </c:pt>
                <c:pt idx="314">
                  <c:v>3.1494830160304035E-2</c:v>
                </c:pt>
                <c:pt idx="315">
                  <c:v>3.1151620539176628E-2</c:v>
                </c:pt>
                <c:pt idx="316">
                  <c:v>3.0807749565782049E-2</c:v>
                </c:pt>
                <c:pt idx="317">
                  <c:v>3.0463322240143056E-2</c:v>
                </c:pt>
                <c:pt idx="318">
                  <c:v>3.0118442632941337E-2</c:v>
                </c:pt>
                <c:pt idx="319">
                  <c:v>2.9773213836777432E-2</c:v>
                </c:pt>
                <c:pt idx="320">
                  <c:v>2.9427737918673424E-2</c:v>
                </c:pt>
                <c:pt idx="321">
                  <c:v>2.9082115873845113E-2</c:v>
                </c:pt>
                <c:pt idx="322">
                  <c:v>2.8736447580768192E-2</c:v>
                </c:pt>
                <c:pt idx="323">
                  <c:v>2.8390831757562039E-2</c:v>
                </c:pt>
                <c:pt idx="324">
                  <c:v>2.8045365919712472E-2</c:v>
                </c:pt>
                <c:pt idx="325">
                  <c:v>2.7700146339153835E-2</c:v>
                </c:pt>
                <c:pt idx="326">
                  <c:v>2.7355268004728803E-2</c:v>
                </c:pt>
                <c:pt idx="327">
                  <c:v>2.7010824584042713E-2</c:v>
                </c:pt>
                <c:pt idx="328">
                  <c:v>2.6666908386728101E-2</c:v>
                </c:pt>
                <c:pt idx="329">
                  <c:v>2.6323610329132729E-2</c:v>
                </c:pt>
                <c:pt idx="330">
                  <c:v>2.5981019900443592E-2</c:v>
                </c:pt>
                <c:pt idx="331">
                  <c:v>2.5639225130257286E-2</c:v>
                </c:pt>
                <c:pt idx="332">
                  <c:v>2.5298312557605829E-2</c:v>
                </c:pt>
                <c:pt idx="333">
                  <c:v>2.4958367201445252E-2</c:v>
                </c:pt>
                <c:pt idx="334">
                  <c:v>2.4619472532613072E-2</c:v>
                </c:pt>
                <c:pt idx="335">
                  <c:v>2.4281710447258648E-2</c:v>
                </c:pt>
                <c:pt idx="336">
                  <c:v>2.3945161241749547E-2</c:v>
                </c:pt>
                <c:pt idx="337">
                  <c:v>2.3609903589055115E-2</c:v>
                </c:pt>
                <c:pt idx="338">
                  <c:v>2.3276014516607067E-2</c:v>
                </c:pt>
                <c:pt idx="339">
                  <c:v>2.2943569385635534E-2</c:v>
                </c:pt>
                <c:pt idx="340">
                  <c:v>2.2612641871977462E-2</c:v>
                </c:pt>
                <c:pt idx="341">
                  <c:v>2.2283303948352807E-2</c:v>
                </c:pt>
                <c:pt idx="342">
                  <c:v>2.1955625868102815E-2</c:v>
                </c:pt>
                <c:pt idx="343">
                  <c:v>2.1629676150382946E-2</c:v>
                </c:pt>
                <c:pt idx="344">
                  <c:v>2.1305521566801992E-2</c:v>
                </c:pt>
                <c:pt idx="345">
                  <c:v>2.0983227129497399E-2</c:v>
                </c:pt>
                <c:pt idx="346">
                  <c:v>2.0662856080635693E-2</c:v>
                </c:pt>
                <c:pt idx="347">
                  <c:v>2.034446988332551E-2</c:v>
                </c:pt>
                <c:pt idx="348">
                  <c:v>2.0028128213929651E-2</c:v>
                </c:pt>
                <c:pt idx="349">
                  <c:v>1.9713888955761323E-2</c:v>
                </c:pt>
                <c:pt idx="350">
                  <c:v>1.9401808194148589E-2</c:v>
                </c:pt>
                <c:pt idx="351">
                  <c:v>1.909194021284993E-2</c:v>
                </c:pt>
                <c:pt idx="352">
                  <c:v>1.8784337491802871E-2</c:v>
                </c:pt>
                <c:pt idx="353">
                  <c:v>1.8479050706186294E-2</c:v>
                </c:pt>
                <c:pt idx="354">
                  <c:v>1.8176128726776489E-2</c:v>
                </c:pt>
                <c:pt idx="355">
                  <c:v>1.787561862157562E-2</c:v>
                </c:pt>
                <c:pt idx="356">
                  <c:v>1.7577565658690585E-2</c:v>
                </c:pt>
                <c:pt idx="357">
                  <c:v>1.7282013310439388E-2</c:v>
                </c:pt>
                <c:pt idx="358">
                  <c:v>1.6989003258660908E-2</c:v>
                </c:pt>
                <c:pt idx="359">
                  <c:v>1.6698575401205191E-2</c:v>
                </c:pt>
                <c:pt idx="360">
                  <c:v>1.6410767859574592E-2</c:v>
                </c:pt>
                <c:pt idx="361">
                  <c:v>1.6125616987695605E-2</c:v>
                </c:pt>
                <c:pt idx="362">
                  <c:v>1.5843157381790159E-2</c:v>
                </c:pt>
                <c:pt idx="363">
                  <c:v>1.5563421891320846E-2</c:v>
                </c:pt>
                <c:pt idx="364">
                  <c:v>1.5286441630981831E-2</c:v>
                </c:pt>
                <c:pt idx="365">
                  <c:v>1.5012245993706898E-2</c:v>
                </c:pt>
                <c:pt idx="366">
                  <c:v>1.4740862664665703E-2</c:v>
                </c:pt>
                <c:pt idx="367">
                  <c:v>1.4472317636218658E-2</c:v>
                </c:pt>
                <c:pt idx="368">
                  <c:v>1.4206635223800626E-2</c:v>
                </c:pt>
                <c:pt idx="369">
                  <c:v>1.3943838082703221E-2</c:v>
                </c:pt>
                <c:pt idx="370">
                  <c:v>1.3683947225724797E-2</c:v>
                </c:pt>
                <c:pt idx="371">
                  <c:v>1.3426982041657622E-2</c:v>
                </c:pt>
                <c:pt idx="372">
                  <c:v>1.3172960314580774E-2</c:v>
                </c:pt>
                <c:pt idx="373">
                  <c:v>1.2921898243927333E-2</c:v>
                </c:pt>
                <c:pt idx="374">
                  <c:v>1.2673810465294614E-2</c:v>
                </c:pt>
                <c:pt idx="375">
                  <c:v>1.2428710071965271E-2</c:v>
                </c:pt>
                <c:pt idx="376">
                  <c:v>1.2186608637107866E-2</c:v>
                </c:pt>
                <c:pt idx="377">
                  <c:v>1.194751623662477E-2</c:v>
                </c:pt>
                <c:pt idx="378">
                  <c:v>1.1711441472615505E-2</c:v>
                </c:pt>
                <c:pt idx="379">
                  <c:v>1.1478391497423813E-2</c:v>
                </c:pt>
                <c:pt idx="380">
                  <c:v>1.1248372038236297E-2</c:v>
                </c:pt>
                <c:pt idx="381">
                  <c:v>1.1021387422201184E-2</c:v>
                </c:pt>
                <c:pt idx="382">
                  <c:v>1.0797440602035283E-2</c:v>
                </c:pt>
                <c:pt idx="383">
                  <c:v>1.0576533182087771E-2</c:v>
                </c:pt>
                <c:pt idx="384">
                  <c:v>1.035866544482948E-2</c:v>
                </c:pt>
                <c:pt idx="385">
                  <c:v>1.0143836377736477E-2</c:v>
                </c:pt>
                <c:pt idx="386">
                  <c:v>9.9320437005371923E-3</c:v>
                </c:pt>
                <c:pt idx="387">
                  <c:v>9.7232838927923827E-3</c:v>
                </c:pt>
                <c:pt idx="388">
                  <c:v>9.5175522217777007E-3</c:v>
                </c:pt>
                <c:pt idx="389">
                  <c:v>9.3148427706389193E-3</c:v>
                </c:pt>
                <c:pt idx="390">
                  <c:v>9.1151484667901343E-3</c:v>
                </c:pt>
                <c:pt idx="391">
                  <c:v>8.9184611105258237E-3</c:v>
                </c:pt>
                <c:pt idx="392">
                  <c:v>8.7247714038178725E-3</c:v>
                </c:pt>
                <c:pt idx="393">
                  <c:v>8.5340689792691646E-3</c:v>
                </c:pt>
                <c:pt idx="394">
                  <c:v>8.346342429195984E-3</c:v>
                </c:pt>
                <c:pt idx="395">
                  <c:v>8.1615793348114984E-3</c:v>
                </c:pt>
                <c:pt idx="396">
                  <c:v>7.9797662954836906E-3</c:v>
                </c:pt>
                <c:pt idx="397">
                  <c:v>7.8008889580410534E-3</c:v>
                </c:pt>
                <c:pt idx="398">
                  <c:v>7.6249320461002487E-3</c:v>
                </c:pt>
                <c:pt idx="399">
                  <c:v>7.4518793893904589E-3</c:v>
                </c:pt>
                <c:pt idx="400">
                  <c:v>7.2817139530495121E-3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74048"/>
        <c:axId val="155875584"/>
      </c:scatterChart>
      <c:valAx>
        <c:axId val="155874048"/>
        <c:scaling>
          <c:orientation val="minMax"/>
          <c:max val="20"/>
          <c:min val="-20"/>
        </c:scaling>
        <c:delete val="0"/>
        <c:axPos val="b"/>
        <c:numFmt formatCode="0.0" sourceLinked="1"/>
        <c:majorTickMark val="out"/>
        <c:minorTickMark val="none"/>
        <c:tickLblPos val="nextTo"/>
        <c:crossAx val="155875584"/>
        <c:crosses val="autoZero"/>
        <c:crossBetween val="midCat"/>
      </c:valAx>
      <c:valAx>
        <c:axId val="155875584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55874048"/>
        <c:crossesAt val="-2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Game Outome</a:t>
            </a:r>
            <a:r>
              <a:rPr lang="en-US" baseline="0"/>
              <a:t> Distribution: Home - Away + Homefield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'VIEWING DISTRIBUTIONS'!$X$1</c:f>
              <c:strCache>
                <c:ptCount val="1"/>
                <c:pt idx="0">
                  <c:v>Game Outcome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'VIEWING DISTRIBUTIONS'!$T$2:$T$402</c:f>
              <c:numCache>
                <c:formatCode>General</c:formatCode>
                <c:ptCount val="401"/>
                <c:pt idx="0" formatCode="0.0">
                  <c:v>-19.999999999999901</c:v>
                </c:pt>
                <c:pt idx="1">
                  <c:v>-19.899999999999899</c:v>
                </c:pt>
                <c:pt idx="2" formatCode="0.0">
                  <c:v>-19.799999999999901</c:v>
                </c:pt>
                <c:pt idx="3">
                  <c:v>-19.6999999999999</c:v>
                </c:pt>
                <c:pt idx="4" formatCode="0.0">
                  <c:v>-19.599999999999898</c:v>
                </c:pt>
                <c:pt idx="5">
                  <c:v>-19.499999999999901</c:v>
                </c:pt>
                <c:pt idx="6" formatCode="0.0">
                  <c:v>-19.3999999999998</c:v>
                </c:pt>
                <c:pt idx="7">
                  <c:v>-19.299999999999802</c:v>
                </c:pt>
                <c:pt idx="8" formatCode="0.0">
                  <c:v>-19.1999999999998</c:v>
                </c:pt>
                <c:pt idx="9">
                  <c:v>-19.099999999999799</c:v>
                </c:pt>
                <c:pt idx="10" formatCode="0.0">
                  <c:v>-18.999999999999801</c:v>
                </c:pt>
                <c:pt idx="11">
                  <c:v>-18.8999999999998</c:v>
                </c:pt>
                <c:pt idx="12" formatCode="0.0">
                  <c:v>-18.799999999999802</c:v>
                </c:pt>
                <c:pt idx="13">
                  <c:v>-18.6999999999998</c:v>
                </c:pt>
                <c:pt idx="14" formatCode="0.0">
                  <c:v>-18.599999999999799</c:v>
                </c:pt>
                <c:pt idx="15">
                  <c:v>-18.499999999999801</c:v>
                </c:pt>
                <c:pt idx="16" formatCode="0.0">
                  <c:v>-18.3999999999998</c:v>
                </c:pt>
                <c:pt idx="17">
                  <c:v>-18.299999999999802</c:v>
                </c:pt>
                <c:pt idx="18" formatCode="0.0">
                  <c:v>-18.1999999999998</c:v>
                </c:pt>
                <c:pt idx="19">
                  <c:v>-18.099999999999799</c:v>
                </c:pt>
                <c:pt idx="20" formatCode="0.0">
                  <c:v>-17.999999999999801</c:v>
                </c:pt>
                <c:pt idx="21">
                  <c:v>-17.8999999999998</c:v>
                </c:pt>
                <c:pt idx="22" formatCode="0.0">
                  <c:v>-17.799999999999802</c:v>
                </c:pt>
                <c:pt idx="23">
                  <c:v>-17.6999999999998</c:v>
                </c:pt>
                <c:pt idx="24" formatCode="0.0">
                  <c:v>-17.599999999999799</c:v>
                </c:pt>
                <c:pt idx="25">
                  <c:v>-17.499999999999801</c:v>
                </c:pt>
                <c:pt idx="26" formatCode="0.0">
                  <c:v>-17.3999999999998</c:v>
                </c:pt>
                <c:pt idx="27">
                  <c:v>-17.299999999999802</c:v>
                </c:pt>
                <c:pt idx="28" formatCode="0.0">
                  <c:v>-17.1999999999998</c:v>
                </c:pt>
                <c:pt idx="29">
                  <c:v>-17.099999999999799</c:v>
                </c:pt>
                <c:pt idx="30" formatCode="0.0">
                  <c:v>-16.999999999999801</c:v>
                </c:pt>
                <c:pt idx="31">
                  <c:v>-16.8999999999998</c:v>
                </c:pt>
                <c:pt idx="32" formatCode="0.0">
                  <c:v>-16.799999999999802</c:v>
                </c:pt>
                <c:pt idx="33">
                  <c:v>-16.6999999999998</c:v>
                </c:pt>
                <c:pt idx="34" formatCode="0.0">
                  <c:v>-16.599999999999799</c:v>
                </c:pt>
                <c:pt idx="35">
                  <c:v>-16.499999999999801</c:v>
                </c:pt>
                <c:pt idx="36" formatCode="0.0">
                  <c:v>-16.3999999999998</c:v>
                </c:pt>
                <c:pt idx="37">
                  <c:v>-16.299999999999802</c:v>
                </c:pt>
                <c:pt idx="38" formatCode="0.0">
                  <c:v>-16.1999999999998</c:v>
                </c:pt>
                <c:pt idx="39">
                  <c:v>-16.099999999999799</c:v>
                </c:pt>
                <c:pt idx="40" formatCode="0.0">
                  <c:v>-15.999999999999799</c:v>
                </c:pt>
                <c:pt idx="41">
                  <c:v>-15.8999999999998</c:v>
                </c:pt>
                <c:pt idx="42" formatCode="0.0">
                  <c:v>-15.7999999999998</c:v>
                </c:pt>
                <c:pt idx="43">
                  <c:v>-15.6999999999998</c:v>
                </c:pt>
                <c:pt idx="44" formatCode="0.0">
                  <c:v>-15.599999999999801</c:v>
                </c:pt>
                <c:pt idx="45">
                  <c:v>-15.499999999999799</c:v>
                </c:pt>
                <c:pt idx="46" formatCode="0.0">
                  <c:v>-15.3999999999998</c:v>
                </c:pt>
                <c:pt idx="47">
                  <c:v>-15.2999999999998</c:v>
                </c:pt>
                <c:pt idx="48" formatCode="0.0">
                  <c:v>-15.1999999999998</c:v>
                </c:pt>
                <c:pt idx="49">
                  <c:v>-15.099999999999801</c:v>
                </c:pt>
                <c:pt idx="50" formatCode="0.0">
                  <c:v>-14.999999999999799</c:v>
                </c:pt>
                <c:pt idx="51">
                  <c:v>-14.8999999999998</c:v>
                </c:pt>
                <c:pt idx="52" formatCode="0.0">
                  <c:v>-14.7999999999998</c:v>
                </c:pt>
                <c:pt idx="53">
                  <c:v>-14.6999999999998</c:v>
                </c:pt>
                <c:pt idx="54" formatCode="0.0">
                  <c:v>-14.599999999999801</c:v>
                </c:pt>
                <c:pt idx="55">
                  <c:v>-14.499999999999799</c:v>
                </c:pt>
                <c:pt idx="56" formatCode="0.0">
                  <c:v>-14.3999999999998</c:v>
                </c:pt>
                <c:pt idx="57">
                  <c:v>-14.2999999999998</c:v>
                </c:pt>
                <c:pt idx="58" formatCode="0.0">
                  <c:v>-14.1999999999998</c:v>
                </c:pt>
                <c:pt idx="59">
                  <c:v>-14.099999999999801</c:v>
                </c:pt>
                <c:pt idx="60" formatCode="0.0">
                  <c:v>-13.999999999999799</c:v>
                </c:pt>
                <c:pt idx="61">
                  <c:v>-13.8999999999998</c:v>
                </c:pt>
                <c:pt idx="62" formatCode="0.0">
                  <c:v>-13.7999999999998</c:v>
                </c:pt>
                <c:pt idx="63">
                  <c:v>-13.6999999999998</c:v>
                </c:pt>
                <c:pt idx="64" formatCode="0.0">
                  <c:v>-13.599999999999801</c:v>
                </c:pt>
                <c:pt idx="65">
                  <c:v>-13.499999999999799</c:v>
                </c:pt>
                <c:pt idx="66" formatCode="0.0">
                  <c:v>-13.3999999999998</c:v>
                </c:pt>
                <c:pt idx="67">
                  <c:v>-13.2999999999998</c:v>
                </c:pt>
                <c:pt idx="68" formatCode="0.0">
                  <c:v>-13.1999999999998</c:v>
                </c:pt>
                <c:pt idx="69">
                  <c:v>-13.099999999999801</c:v>
                </c:pt>
                <c:pt idx="70" formatCode="0.0">
                  <c:v>-12.999999999999799</c:v>
                </c:pt>
                <c:pt idx="71">
                  <c:v>-12.8999999999998</c:v>
                </c:pt>
                <c:pt idx="72" formatCode="0.0">
                  <c:v>-12.7999999999998</c:v>
                </c:pt>
                <c:pt idx="73">
                  <c:v>-12.6999999999998</c:v>
                </c:pt>
                <c:pt idx="74" formatCode="0.0">
                  <c:v>-12.599999999999801</c:v>
                </c:pt>
                <c:pt idx="75">
                  <c:v>-12.499999999999799</c:v>
                </c:pt>
                <c:pt idx="76" formatCode="0.0">
                  <c:v>-12.3999999999997</c:v>
                </c:pt>
                <c:pt idx="77">
                  <c:v>-12.299999999999701</c:v>
                </c:pt>
                <c:pt idx="78" formatCode="0.0">
                  <c:v>-12.199999999999701</c:v>
                </c:pt>
                <c:pt idx="79">
                  <c:v>-12.099999999999699</c:v>
                </c:pt>
                <c:pt idx="80" formatCode="0.0">
                  <c:v>-11.9999999999997</c:v>
                </c:pt>
                <c:pt idx="81">
                  <c:v>-11.8999999999997</c:v>
                </c:pt>
                <c:pt idx="82" formatCode="0.0">
                  <c:v>-11.799999999999701</c:v>
                </c:pt>
                <c:pt idx="83">
                  <c:v>-11.699999999999701</c:v>
                </c:pt>
                <c:pt idx="84" formatCode="0.0">
                  <c:v>-11.599999999999699</c:v>
                </c:pt>
                <c:pt idx="85">
                  <c:v>-11.4999999999997</c:v>
                </c:pt>
                <c:pt idx="86" formatCode="0.0">
                  <c:v>-11.3999999999997</c:v>
                </c:pt>
                <c:pt idx="87">
                  <c:v>-11.299999999999701</c:v>
                </c:pt>
                <c:pt idx="88" formatCode="0.0">
                  <c:v>-11.199999999999701</c:v>
                </c:pt>
                <c:pt idx="89">
                  <c:v>-11.099999999999699</c:v>
                </c:pt>
                <c:pt idx="90" formatCode="0.0">
                  <c:v>-10.9999999999997</c:v>
                </c:pt>
                <c:pt idx="91">
                  <c:v>-10.8999999999997</c:v>
                </c:pt>
                <c:pt idx="92" formatCode="0.0">
                  <c:v>-10.799999999999701</c:v>
                </c:pt>
                <c:pt idx="93">
                  <c:v>-10.699999999999701</c:v>
                </c:pt>
                <c:pt idx="94" formatCode="0.0">
                  <c:v>-10.599999999999699</c:v>
                </c:pt>
                <c:pt idx="95">
                  <c:v>-10.4999999999997</c:v>
                </c:pt>
                <c:pt idx="96" formatCode="0.0">
                  <c:v>-10.3999999999997</c:v>
                </c:pt>
                <c:pt idx="97">
                  <c:v>-10.299999999999701</c:v>
                </c:pt>
                <c:pt idx="98" formatCode="0.0">
                  <c:v>-10.199999999999701</c:v>
                </c:pt>
                <c:pt idx="99">
                  <c:v>-10.099999999999699</c:v>
                </c:pt>
                <c:pt idx="100" formatCode="0.0">
                  <c:v>-9.9999999999996998</c:v>
                </c:pt>
                <c:pt idx="101">
                  <c:v>-9.8999999999997002</c:v>
                </c:pt>
                <c:pt idx="102" formatCode="0.0">
                  <c:v>-9.7999999999997005</c:v>
                </c:pt>
                <c:pt idx="103">
                  <c:v>-9.6999999999997009</c:v>
                </c:pt>
                <c:pt idx="104" formatCode="0.0">
                  <c:v>-9.5999999999996994</c:v>
                </c:pt>
                <c:pt idx="105">
                  <c:v>-9.4999999999996998</c:v>
                </c:pt>
                <c:pt idx="106" formatCode="0.0">
                  <c:v>-9.3999999999997002</c:v>
                </c:pt>
                <c:pt idx="107">
                  <c:v>-9.2999999999997005</c:v>
                </c:pt>
                <c:pt idx="108" formatCode="0.0">
                  <c:v>-9.1999999999997009</c:v>
                </c:pt>
                <c:pt idx="109">
                  <c:v>-9.0999999999996994</c:v>
                </c:pt>
                <c:pt idx="110" formatCode="0.0">
                  <c:v>-8.9999999999996998</c:v>
                </c:pt>
                <c:pt idx="111">
                  <c:v>-8.8999999999997002</c:v>
                </c:pt>
                <c:pt idx="112" formatCode="0.0">
                  <c:v>-8.7999999999997005</c:v>
                </c:pt>
                <c:pt idx="113">
                  <c:v>-8.6999999999997009</c:v>
                </c:pt>
                <c:pt idx="114" formatCode="0.0">
                  <c:v>-8.5999999999996994</c:v>
                </c:pt>
                <c:pt idx="115">
                  <c:v>-8.4999999999996998</c:v>
                </c:pt>
                <c:pt idx="116" formatCode="0.0">
                  <c:v>-8.3999999999997002</c:v>
                </c:pt>
                <c:pt idx="117">
                  <c:v>-8.2999999999997005</c:v>
                </c:pt>
                <c:pt idx="118" formatCode="0.0">
                  <c:v>-8.1999999999997009</c:v>
                </c:pt>
                <c:pt idx="119">
                  <c:v>-8.0999999999996994</c:v>
                </c:pt>
                <c:pt idx="120" formatCode="0.0">
                  <c:v>-7.9999999999996998</c:v>
                </c:pt>
                <c:pt idx="121">
                  <c:v>-7.8999999999997002</c:v>
                </c:pt>
                <c:pt idx="122" formatCode="0.0">
                  <c:v>-7.7999999999996996</c:v>
                </c:pt>
                <c:pt idx="123">
                  <c:v>-7.6999999999997</c:v>
                </c:pt>
                <c:pt idx="124" formatCode="0.0">
                  <c:v>-7.5999999999997003</c:v>
                </c:pt>
                <c:pt idx="125">
                  <c:v>-7.4999999999996998</c:v>
                </c:pt>
                <c:pt idx="126" formatCode="0.0">
                  <c:v>-7.3999999999997002</c:v>
                </c:pt>
                <c:pt idx="127">
                  <c:v>-7.2999999999996996</c:v>
                </c:pt>
                <c:pt idx="128" formatCode="0.0">
                  <c:v>-7.1999999999997</c:v>
                </c:pt>
                <c:pt idx="129">
                  <c:v>-7.0999999999997003</c:v>
                </c:pt>
                <c:pt idx="130" formatCode="0.0">
                  <c:v>-6.9999999999996998</c:v>
                </c:pt>
                <c:pt idx="131">
                  <c:v>-6.8999999999997002</c:v>
                </c:pt>
                <c:pt idx="132" formatCode="0.0">
                  <c:v>-6.7999999999996996</c:v>
                </c:pt>
                <c:pt idx="133">
                  <c:v>-6.6999999999997</c:v>
                </c:pt>
                <c:pt idx="134" formatCode="0.0">
                  <c:v>-6.5999999999997003</c:v>
                </c:pt>
                <c:pt idx="135">
                  <c:v>-6.4999999999996998</c:v>
                </c:pt>
                <c:pt idx="136" formatCode="0.0">
                  <c:v>-6.3999999999997002</c:v>
                </c:pt>
                <c:pt idx="137">
                  <c:v>-6.2999999999996996</c:v>
                </c:pt>
                <c:pt idx="138" formatCode="0.0">
                  <c:v>-6.1999999999997</c:v>
                </c:pt>
                <c:pt idx="139">
                  <c:v>-6.0999999999997003</c:v>
                </c:pt>
                <c:pt idx="140" formatCode="0.0">
                  <c:v>-5.9999999999996998</c:v>
                </c:pt>
                <c:pt idx="141">
                  <c:v>-5.8999999999997002</c:v>
                </c:pt>
                <c:pt idx="142" formatCode="0.0">
                  <c:v>-5.7999999999996996</c:v>
                </c:pt>
                <c:pt idx="143">
                  <c:v>-5.6999999999997</c:v>
                </c:pt>
                <c:pt idx="144" formatCode="0.0">
                  <c:v>-5.5999999999997003</c:v>
                </c:pt>
                <c:pt idx="145">
                  <c:v>-5.4999999999996998</c:v>
                </c:pt>
                <c:pt idx="146" formatCode="0.0">
                  <c:v>-5.3999999999997002</c:v>
                </c:pt>
                <c:pt idx="147">
                  <c:v>-5.2999999999996001</c:v>
                </c:pt>
                <c:pt idx="148" formatCode="0.0">
                  <c:v>-5.1999999999995996</c:v>
                </c:pt>
                <c:pt idx="149">
                  <c:v>-5.0999999999996</c:v>
                </c:pt>
                <c:pt idx="150" formatCode="0.0">
                  <c:v>-4.9999999999996003</c:v>
                </c:pt>
                <c:pt idx="151">
                  <c:v>-4.8999999999995998</c:v>
                </c:pt>
                <c:pt idx="152" formatCode="0.0">
                  <c:v>-4.7999999999996001</c:v>
                </c:pt>
                <c:pt idx="153">
                  <c:v>-4.6999999999995996</c:v>
                </c:pt>
                <c:pt idx="154" formatCode="0.0">
                  <c:v>-4.5999999999996</c:v>
                </c:pt>
                <c:pt idx="155">
                  <c:v>-4.4999999999996003</c:v>
                </c:pt>
                <c:pt idx="156" formatCode="0.0">
                  <c:v>-4.3999999999995998</c:v>
                </c:pt>
                <c:pt idx="157">
                  <c:v>-4.2999999999996001</c:v>
                </c:pt>
                <c:pt idx="158" formatCode="0.0">
                  <c:v>-4.1999999999995996</c:v>
                </c:pt>
                <c:pt idx="159">
                  <c:v>-4.0999999999996</c:v>
                </c:pt>
                <c:pt idx="160" formatCode="0.0">
                  <c:v>-3.9999999999995999</c:v>
                </c:pt>
                <c:pt idx="161">
                  <c:v>-3.8999999999995998</c:v>
                </c:pt>
                <c:pt idx="162" formatCode="0.0">
                  <c:v>-3.7999999999996001</c:v>
                </c:pt>
                <c:pt idx="163">
                  <c:v>-3.6999999999996001</c:v>
                </c:pt>
                <c:pt idx="164" formatCode="0.0">
                  <c:v>-3.5999999999996</c:v>
                </c:pt>
                <c:pt idx="165">
                  <c:v>-3.4999999999995999</c:v>
                </c:pt>
                <c:pt idx="166" formatCode="0.0">
                  <c:v>-3.3999999999995998</c:v>
                </c:pt>
                <c:pt idx="167">
                  <c:v>-3.2999999999996001</c:v>
                </c:pt>
                <c:pt idx="168" formatCode="0.0">
                  <c:v>-3.1999999999996001</c:v>
                </c:pt>
                <c:pt idx="169">
                  <c:v>-3.0999999999996</c:v>
                </c:pt>
                <c:pt idx="170" formatCode="0.0">
                  <c:v>-2.9999999999995999</c:v>
                </c:pt>
                <c:pt idx="171">
                  <c:v>-2.8999999999995998</c:v>
                </c:pt>
                <c:pt idx="172" formatCode="0.0">
                  <c:v>-2.7999999999996001</c:v>
                </c:pt>
                <c:pt idx="173">
                  <c:v>-2.6999999999996001</c:v>
                </c:pt>
                <c:pt idx="174" formatCode="0.0">
                  <c:v>-2.5999999999996</c:v>
                </c:pt>
                <c:pt idx="175">
                  <c:v>-2.4999999999995999</c:v>
                </c:pt>
                <c:pt idx="176" formatCode="0.0">
                  <c:v>-2.3999999999995998</c:v>
                </c:pt>
                <c:pt idx="177">
                  <c:v>-2.2999999999996001</c:v>
                </c:pt>
                <c:pt idx="178" formatCode="0.0">
                  <c:v>-2.1999999999996001</c:v>
                </c:pt>
                <c:pt idx="179">
                  <c:v>-2.0999999999996</c:v>
                </c:pt>
                <c:pt idx="180" formatCode="0.0">
                  <c:v>-1.9999999999996001</c:v>
                </c:pt>
                <c:pt idx="181">
                  <c:v>-1.8999999999996</c:v>
                </c:pt>
                <c:pt idx="182" formatCode="0.0">
                  <c:v>-1.7999999999995999</c:v>
                </c:pt>
                <c:pt idx="183">
                  <c:v>-1.6999999999996001</c:v>
                </c:pt>
                <c:pt idx="184" formatCode="0.0">
                  <c:v>-1.5999999999996</c:v>
                </c:pt>
                <c:pt idx="185">
                  <c:v>-1.4999999999996001</c:v>
                </c:pt>
                <c:pt idx="186" formatCode="0.0">
                  <c:v>-1.3999999999996</c:v>
                </c:pt>
                <c:pt idx="187">
                  <c:v>-1.2999999999995999</c:v>
                </c:pt>
                <c:pt idx="188" formatCode="0.0">
                  <c:v>-1.1999999999996001</c:v>
                </c:pt>
                <c:pt idx="189">
                  <c:v>-1.0999999999996</c:v>
                </c:pt>
                <c:pt idx="190" formatCode="0.0">
                  <c:v>-0.99999999999959899</c:v>
                </c:pt>
                <c:pt idx="191">
                  <c:v>-0.89999999999960101</c:v>
                </c:pt>
                <c:pt idx="192" formatCode="0.0">
                  <c:v>-0.79999999999959903</c:v>
                </c:pt>
                <c:pt idx="193">
                  <c:v>-0.69999999999960105</c:v>
                </c:pt>
                <c:pt idx="194" formatCode="0.0">
                  <c:v>-0.59999999999959996</c:v>
                </c:pt>
                <c:pt idx="195">
                  <c:v>-0.49999999999959899</c:v>
                </c:pt>
                <c:pt idx="196" formatCode="0.0">
                  <c:v>-0.39999999999960101</c:v>
                </c:pt>
                <c:pt idx="197">
                  <c:v>-0.29999999999959898</c:v>
                </c:pt>
                <c:pt idx="198" formatCode="0.0">
                  <c:v>-0.199999999999601</c:v>
                </c:pt>
                <c:pt idx="199">
                  <c:v>-9.9999999999600006E-2</c:v>
                </c:pt>
                <c:pt idx="200" formatCode="0.0">
                  <c:v>4.0145664570445701E-13</c:v>
                </c:pt>
                <c:pt idx="201">
                  <c:v>0.10000000000039901</c:v>
                </c:pt>
                <c:pt idx="202" formatCode="0.0">
                  <c:v>0.200000000000401</c:v>
                </c:pt>
                <c:pt idx="203">
                  <c:v>0.300000000000399</c:v>
                </c:pt>
                <c:pt idx="204" formatCode="0.0">
                  <c:v>0.40000000000039998</c:v>
                </c:pt>
                <c:pt idx="205">
                  <c:v>0.50000000000040101</c:v>
                </c:pt>
                <c:pt idx="206" formatCode="0.0">
                  <c:v>0.60000000000039899</c:v>
                </c:pt>
                <c:pt idx="207">
                  <c:v>0.70000000000040097</c:v>
                </c:pt>
                <c:pt idx="208" formatCode="0.0">
                  <c:v>0.80000000000039895</c:v>
                </c:pt>
                <c:pt idx="209">
                  <c:v>0.90000000000040004</c:v>
                </c:pt>
                <c:pt idx="210" formatCode="0.0">
                  <c:v>1.0000000000003999</c:v>
                </c:pt>
                <c:pt idx="211">
                  <c:v>1.1000000000004</c:v>
                </c:pt>
                <c:pt idx="212" formatCode="0.0">
                  <c:v>1.2000000000004001</c:v>
                </c:pt>
                <c:pt idx="213">
                  <c:v>1.3000000000003999</c:v>
                </c:pt>
                <c:pt idx="214" formatCode="0.0">
                  <c:v>1.4000000000004</c:v>
                </c:pt>
                <c:pt idx="215">
                  <c:v>1.5000000000003999</c:v>
                </c:pt>
                <c:pt idx="216" formatCode="0.0">
                  <c:v>1.6000000000004</c:v>
                </c:pt>
                <c:pt idx="217">
                  <c:v>1.7000000000005</c:v>
                </c:pt>
                <c:pt idx="218" formatCode="0.0">
                  <c:v>1.8000000000005001</c:v>
                </c:pt>
                <c:pt idx="219">
                  <c:v>1.9000000000005</c:v>
                </c:pt>
                <c:pt idx="220" formatCode="0.0">
                  <c:v>2.0000000000005</c:v>
                </c:pt>
                <c:pt idx="221">
                  <c:v>2.1000000000005001</c:v>
                </c:pt>
                <c:pt idx="222" formatCode="0.0">
                  <c:v>2.2000000000005002</c:v>
                </c:pt>
                <c:pt idx="223">
                  <c:v>2.3000000000004999</c:v>
                </c:pt>
                <c:pt idx="224" formatCode="0.0">
                  <c:v>2.4000000000005</c:v>
                </c:pt>
                <c:pt idx="225">
                  <c:v>2.5000000000005</c:v>
                </c:pt>
                <c:pt idx="226" formatCode="0.0">
                  <c:v>2.6000000000005001</c:v>
                </c:pt>
                <c:pt idx="227">
                  <c:v>2.7000000000004998</c:v>
                </c:pt>
                <c:pt idx="228" formatCode="0.0">
                  <c:v>2.8000000000004999</c:v>
                </c:pt>
                <c:pt idx="229">
                  <c:v>2.9000000000005</c:v>
                </c:pt>
                <c:pt idx="230" formatCode="0.0">
                  <c:v>3.0000000000005</c:v>
                </c:pt>
                <c:pt idx="231">
                  <c:v>3.1000000000005001</c:v>
                </c:pt>
                <c:pt idx="232" formatCode="0.0">
                  <c:v>3.2000000000004998</c:v>
                </c:pt>
                <c:pt idx="233">
                  <c:v>3.3000000000004999</c:v>
                </c:pt>
                <c:pt idx="234" formatCode="0.0">
                  <c:v>3.4000000000005</c:v>
                </c:pt>
                <c:pt idx="235">
                  <c:v>3.5000000000005</c:v>
                </c:pt>
                <c:pt idx="236" formatCode="0.0">
                  <c:v>3.6000000000005001</c:v>
                </c:pt>
                <c:pt idx="237">
                  <c:v>3.7000000000004998</c:v>
                </c:pt>
                <c:pt idx="238" formatCode="0.0">
                  <c:v>3.8000000000004999</c:v>
                </c:pt>
                <c:pt idx="239">
                  <c:v>3.9000000000005</c:v>
                </c:pt>
                <c:pt idx="240" formatCode="0.0">
                  <c:v>4.0000000000005</c:v>
                </c:pt>
                <c:pt idx="241">
                  <c:v>4.1000000000004997</c:v>
                </c:pt>
                <c:pt idx="242" formatCode="0.0">
                  <c:v>4.2000000000005002</c:v>
                </c:pt>
                <c:pt idx="243">
                  <c:v>4.3000000000004999</c:v>
                </c:pt>
                <c:pt idx="244" formatCode="0.0">
                  <c:v>4.4000000000005004</c:v>
                </c:pt>
                <c:pt idx="245">
                  <c:v>4.5000000000005</c:v>
                </c:pt>
                <c:pt idx="246" formatCode="0.0">
                  <c:v>4.6000000000004997</c:v>
                </c:pt>
                <c:pt idx="247">
                  <c:v>4.7000000000005002</c:v>
                </c:pt>
                <c:pt idx="248" formatCode="0.0">
                  <c:v>4.8000000000004999</c:v>
                </c:pt>
                <c:pt idx="249">
                  <c:v>4.9000000000005004</c:v>
                </c:pt>
                <c:pt idx="250" formatCode="0.0">
                  <c:v>5.0000000000005</c:v>
                </c:pt>
                <c:pt idx="251">
                  <c:v>5.1000000000004997</c:v>
                </c:pt>
                <c:pt idx="252" formatCode="0.0">
                  <c:v>5.2000000000005002</c:v>
                </c:pt>
                <c:pt idx="253">
                  <c:v>5.3000000000004999</c:v>
                </c:pt>
                <c:pt idx="254" formatCode="0.0">
                  <c:v>5.4000000000005004</c:v>
                </c:pt>
                <c:pt idx="255">
                  <c:v>5.5000000000005</c:v>
                </c:pt>
                <c:pt idx="256" formatCode="0.0">
                  <c:v>5.6000000000004997</c:v>
                </c:pt>
                <c:pt idx="257">
                  <c:v>5.7000000000005002</c:v>
                </c:pt>
                <c:pt idx="258" formatCode="0.0">
                  <c:v>5.8000000000004999</c:v>
                </c:pt>
                <c:pt idx="259">
                  <c:v>5.9000000000005004</c:v>
                </c:pt>
                <c:pt idx="260" formatCode="0.0">
                  <c:v>6.0000000000005</c:v>
                </c:pt>
                <c:pt idx="261">
                  <c:v>6.1000000000004997</c:v>
                </c:pt>
                <c:pt idx="262" formatCode="0.0">
                  <c:v>6.2000000000005002</c:v>
                </c:pt>
                <c:pt idx="263">
                  <c:v>6.3000000000004999</c:v>
                </c:pt>
                <c:pt idx="264" formatCode="0.0">
                  <c:v>6.4000000000005004</c:v>
                </c:pt>
                <c:pt idx="265">
                  <c:v>6.5000000000005</c:v>
                </c:pt>
                <c:pt idx="266" formatCode="0.0">
                  <c:v>6.6000000000004997</c:v>
                </c:pt>
                <c:pt idx="267">
                  <c:v>6.7000000000005002</c:v>
                </c:pt>
                <c:pt idx="268" formatCode="0.0">
                  <c:v>6.8000000000004999</c:v>
                </c:pt>
                <c:pt idx="269">
                  <c:v>6.9000000000005004</c:v>
                </c:pt>
                <c:pt idx="270" formatCode="0.0">
                  <c:v>7.0000000000005</c:v>
                </c:pt>
                <c:pt idx="271">
                  <c:v>7.1000000000004997</c:v>
                </c:pt>
                <c:pt idx="272" formatCode="0.0">
                  <c:v>7.2000000000005002</c:v>
                </c:pt>
                <c:pt idx="273">
                  <c:v>7.3000000000004999</c:v>
                </c:pt>
                <c:pt idx="274" formatCode="0.0">
                  <c:v>7.4000000000005004</c:v>
                </c:pt>
                <c:pt idx="275">
                  <c:v>7.5000000000005</c:v>
                </c:pt>
                <c:pt idx="276" formatCode="0.0">
                  <c:v>7.6000000000004997</c:v>
                </c:pt>
                <c:pt idx="277">
                  <c:v>7.7000000000005002</c:v>
                </c:pt>
                <c:pt idx="278" formatCode="0.0">
                  <c:v>7.8000000000004999</c:v>
                </c:pt>
                <c:pt idx="279">
                  <c:v>7.9000000000005004</c:v>
                </c:pt>
                <c:pt idx="280" formatCode="0.0">
                  <c:v>8.0000000000004992</c:v>
                </c:pt>
                <c:pt idx="281">
                  <c:v>8.1000000000005006</c:v>
                </c:pt>
                <c:pt idx="282" formatCode="0.0">
                  <c:v>8.2000000000005002</c:v>
                </c:pt>
                <c:pt idx="283">
                  <c:v>8.3000000000004999</c:v>
                </c:pt>
                <c:pt idx="284" formatCode="0.0">
                  <c:v>8.4000000000004995</c:v>
                </c:pt>
                <c:pt idx="285">
                  <c:v>8.5000000000004992</c:v>
                </c:pt>
                <c:pt idx="286" formatCode="0.0">
                  <c:v>8.6000000000005006</c:v>
                </c:pt>
                <c:pt idx="287">
                  <c:v>8.7000000000005002</c:v>
                </c:pt>
                <c:pt idx="288" formatCode="0.0">
                  <c:v>8.8000000000005993</c:v>
                </c:pt>
                <c:pt idx="289">
                  <c:v>8.9000000000006008</c:v>
                </c:pt>
                <c:pt idx="290" formatCode="0.0">
                  <c:v>9.0000000000006004</c:v>
                </c:pt>
                <c:pt idx="291">
                  <c:v>9.1000000000006001</c:v>
                </c:pt>
                <c:pt idx="292" formatCode="0.0">
                  <c:v>9.2000000000005997</c:v>
                </c:pt>
                <c:pt idx="293">
                  <c:v>9.3000000000005993</c:v>
                </c:pt>
                <c:pt idx="294" formatCode="0.0">
                  <c:v>9.4000000000006008</c:v>
                </c:pt>
                <c:pt idx="295">
                  <c:v>9.5000000000006004</c:v>
                </c:pt>
                <c:pt idx="296" formatCode="0.0">
                  <c:v>9.6000000000006001</c:v>
                </c:pt>
                <c:pt idx="297">
                  <c:v>9.7000000000005997</c:v>
                </c:pt>
                <c:pt idx="298" formatCode="0.0">
                  <c:v>9.8000000000005993</c:v>
                </c:pt>
                <c:pt idx="299">
                  <c:v>9.9000000000006008</c:v>
                </c:pt>
                <c:pt idx="300" formatCode="0.0">
                  <c:v>10.0000000000006</c:v>
                </c:pt>
                <c:pt idx="301">
                  <c:v>10.1000000000006</c:v>
                </c:pt>
                <c:pt idx="302" formatCode="0.0">
                  <c:v>10.2000000000006</c:v>
                </c:pt>
                <c:pt idx="303">
                  <c:v>10.300000000000599</c:v>
                </c:pt>
                <c:pt idx="304" formatCode="0.0">
                  <c:v>10.400000000000601</c:v>
                </c:pt>
                <c:pt idx="305">
                  <c:v>10.5000000000006</c:v>
                </c:pt>
                <c:pt idx="306" formatCode="0.0">
                  <c:v>10.6000000000006</c:v>
                </c:pt>
                <c:pt idx="307">
                  <c:v>10.7000000000006</c:v>
                </c:pt>
                <c:pt idx="308" formatCode="0.0">
                  <c:v>10.800000000000599</c:v>
                </c:pt>
                <c:pt idx="309">
                  <c:v>10.900000000000601</c:v>
                </c:pt>
                <c:pt idx="310" formatCode="0.0">
                  <c:v>11.0000000000006</c:v>
                </c:pt>
                <c:pt idx="311">
                  <c:v>11.1000000000006</c:v>
                </c:pt>
                <c:pt idx="312" formatCode="0.0">
                  <c:v>11.2000000000006</c:v>
                </c:pt>
                <c:pt idx="313">
                  <c:v>11.300000000000599</c:v>
                </c:pt>
                <c:pt idx="314" formatCode="0.0">
                  <c:v>11.400000000000601</c:v>
                </c:pt>
                <c:pt idx="315">
                  <c:v>11.5000000000006</c:v>
                </c:pt>
                <c:pt idx="316" formatCode="0.0">
                  <c:v>11.6000000000006</c:v>
                </c:pt>
                <c:pt idx="317">
                  <c:v>11.7000000000006</c:v>
                </c:pt>
                <c:pt idx="318" formatCode="0.0">
                  <c:v>11.800000000000599</c:v>
                </c:pt>
                <c:pt idx="319">
                  <c:v>11.900000000000601</c:v>
                </c:pt>
                <c:pt idx="320" formatCode="0.0">
                  <c:v>12.0000000000006</c:v>
                </c:pt>
                <c:pt idx="321">
                  <c:v>12.1000000000006</c:v>
                </c:pt>
                <c:pt idx="322" formatCode="0.0">
                  <c:v>12.2000000000006</c:v>
                </c:pt>
                <c:pt idx="323">
                  <c:v>12.300000000000599</c:v>
                </c:pt>
                <c:pt idx="324" formatCode="0.0">
                  <c:v>12.400000000000601</c:v>
                </c:pt>
                <c:pt idx="325">
                  <c:v>12.5000000000006</c:v>
                </c:pt>
                <c:pt idx="326" formatCode="0.0">
                  <c:v>12.6000000000006</c:v>
                </c:pt>
                <c:pt idx="327">
                  <c:v>12.7000000000006</c:v>
                </c:pt>
                <c:pt idx="328" formatCode="0.0">
                  <c:v>12.800000000000599</c:v>
                </c:pt>
                <c:pt idx="329">
                  <c:v>12.900000000000601</c:v>
                </c:pt>
                <c:pt idx="330" formatCode="0.0">
                  <c:v>13.0000000000006</c:v>
                </c:pt>
                <c:pt idx="331">
                  <c:v>13.1000000000006</c:v>
                </c:pt>
                <c:pt idx="332" formatCode="0.0">
                  <c:v>13.2000000000006</c:v>
                </c:pt>
                <c:pt idx="333">
                  <c:v>13.300000000000599</c:v>
                </c:pt>
                <c:pt idx="334" formatCode="0.0">
                  <c:v>13.400000000000601</c:v>
                </c:pt>
                <c:pt idx="335">
                  <c:v>13.5000000000006</c:v>
                </c:pt>
                <c:pt idx="336" formatCode="0.0">
                  <c:v>13.6000000000006</c:v>
                </c:pt>
                <c:pt idx="337">
                  <c:v>13.7000000000006</c:v>
                </c:pt>
                <c:pt idx="338" formatCode="0.0">
                  <c:v>13.800000000000599</c:v>
                </c:pt>
                <c:pt idx="339">
                  <c:v>13.900000000000601</c:v>
                </c:pt>
                <c:pt idx="340" formatCode="0.0">
                  <c:v>14.0000000000006</c:v>
                </c:pt>
                <c:pt idx="341">
                  <c:v>14.1000000000006</c:v>
                </c:pt>
                <c:pt idx="342" formatCode="0.0">
                  <c:v>14.2000000000006</c:v>
                </c:pt>
                <c:pt idx="343">
                  <c:v>14.300000000000599</c:v>
                </c:pt>
                <c:pt idx="344" formatCode="0.0">
                  <c:v>14.400000000000601</c:v>
                </c:pt>
                <c:pt idx="345">
                  <c:v>14.5000000000006</c:v>
                </c:pt>
                <c:pt idx="346" formatCode="0.0">
                  <c:v>14.6000000000006</c:v>
                </c:pt>
                <c:pt idx="347">
                  <c:v>14.7000000000006</c:v>
                </c:pt>
                <c:pt idx="348" formatCode="0.0">
                  <c:v>14.800000000000599</c:v>
                </c:pt>
                <c:pt idx="349">
                  <c:v>14.900000000000601</c:v>
                </c:pt>
                <c:pt idx="350" formatCode="0.0">
                  <c:v>15.0000000000006</c:v>
                </c:pt>
                <c:pt idx="351">
                  <c:v>15.1000000000006</c:v>
                </c:pt>
                <c:pt idx="352" formatCode="0.0">
                  <c:v>15.2000000000006</c:v>
                </c:pt>
                <c:pt idx="353">
                  <c:v>15.300000000000599</c:v>
                </c:pt>
                <c:pt idx="354" formatCode="0.0">
                  <c:v>15.400000000000601</c:v>
                </c:pt>
                <c:pt idx="355">
                  <c:v>15.5000000000006</c:v>
                </c:pt>
                <c:pt idx="356" formatCode="0.0">
                  <c:v>15.6000000000006</c:v>
                </c:pt>
                <c:pt idx="357">
                  <c:v>15.7000000000006</c:v>
                </c:pt>
                <c:pt idx="358" formatCode="0.0">
                  <c:v>15.800000000000701</c:v>
                </c:pt>
                <c:pt idx="359">
                  <c:v>15.9000000000007</c:v>
                </c:pt>
                <c:pt idx="360" formatCode="0.0">
                  <c:v>16.0000000000007</c:v>
                </c:pt>
                <c:pt idx="361">
                  <c:v>16.100000000000701</c:v>
                </c:pt>
                <c:pt idx="362" formatCode="0.0">
                  <c:v>16.200000000000699</c:v>
                </c:pt>
                <c:pt idx="363">
                  <c:v>16.300000000000701</c:v>
                </c:pt>
                <c:pt idx="364" formatCode="0.0">
                  <c:v>16.400000000000698</c:v>
                </c:pt>
                <c:pt idx="365">
                  <c:v>16.5000000000007</c:v>
                </c:pt>
                <c:pt idx="366" formatCode="0.0">
                  <c:v>16.600000000000701</c:v>
                </c:pt>
                <c:pt idx="367">
                  <c:v>16.700000000000699</c:v>
                </c:pt>
                <c:pt idx="368" formatCode="0.0">
                  <c:v>16.800000000000701</c:v>
                </c:pt>
                <c:pt idx="369">
                  <c:v>16.900000000000698</c:v>
                </c:pt>
                <c:pt idx="370" formatCode="0.0">
                  <c:v>17.0000000000007</c:v>
                </c:pt>
                <c:pt idx="371">
                  <c:v>17.100000000000701</c:v>
                </c:pt>
                <c:pt idx="372" formatCode="0.0">
                  <c:v>17.200000000000699</c:v>
                </c:pt>
                <c:pt idx="373">
                  <c:v>17.300000000000701</c:v>
                </c:pt>
                <c:pt idx="374" formatCode="0.0">
                  <c:v>17.400000000000698</c:v>
                </c:pt>
                <c:pt idx="375">
                  <c:v>17.5000000000007</c:v>
                </c:pt>
                <c:pt idx="376" formatCode="0.0">
                  <c:v>17.600000000000701</c:v>
                </c:pt>
                <c:pt idx="377">
                  <c:v>17.700000000000699</c:v>
                </c:pt>
                <c:pt idx="378" formatCode="0.0">
                  <c:v>17.800000000000701</c:v>
                </c:pt>
                <c:pt idx="379">
                  <c:v>17.900000000000698</c:v>
                </c:pt>
                <c:pt idx="380" formatCode="0.0">
                  <c:v>18.0000000000007</c:v>
                </c:pt>
                <c:pt idx="381">
                  <c:v>18.100000000000701</c:v>
                </c:pt>
                <c:pt idx="382" formatCode="0.0">
                  <c:v>18.200000000000699</c:v>
                </c:pt>
                <c:pt idx="383">
                  <c:v>18.300000000000701</c:v>
                </c:pt>
                <c:pt idx="384" formatCode="0.0">
                  <c:v>18.400000000000698</c:v>
                </c:pt>
                <c:pt idx="385">
                  <c:v>18.5000000000007</c:v>
                </c:pt>
                <c:pt idx="386" formatCode="0.0">
                  <c:v>18.600000000000701</c:v>
                </c:pt>
                <c:pt idx="387">
                  <c:v>18.700000000000699</c:v>
                </c:pt>
                <c:pt idx="388" formatCode="0.0">
                  <c:v>18.800000000000701</c:v>
                </c:pt>
                <c:pt idx="389">
                  <c:v>18.900000000000698</c:v>
                </c:pt>
                <c:pt idx="390" formatCode="0.0">
                  <c:v>19.0000000000007</c:v>
                </c:pt>
                <c:pt idx="391">
                  <c:v>19.100000000000701</c:v>
                </c:pt>
                <c:pt idx="392" formatCode="0.0">
                  <c:v>19.200000000000699</c:v>
                </c:pt>
                <c:pt idx="393">
                  <c:v>19.300000000000701</c:v>
                </c:pt>
                <c:pt idx="394" formatCode="0.0">
                  <c:v>19.400000000000698</c:v>
                </c:pt>
                <c:pt idx="395">
                  <c:v>19.5000000000007</c:v>
                </c:pt>
                <c:pt idx="396" formatCode="0.0">
                  <c:v>19.600000000000701</c:v>
                </c:pt>
                <c:pt idx="397">
                  <c:v>19.700000000000699</c:v>
                </c:pt>
                <c:pt idx="398" formatCode="0.0">
                  <c:v>19.800000000000701</c:v>
                </c:pt>
                <c:pt idx="399">
                  <c:v>19.900000000000698</c:v>
                </c:pt>
                <c:pt idx="400" formatCode="0.0">
                  <c:v>20.0000000000007</c:v>
                </c:pt>
              </c:numCache>
            </c:numRef>
          </c:xVal>
          <c:yVal>
            <c:numRef>
              <c:f>'VIEWING DISTRIBUTIONS'!$X$2:$X$402</c:f>
              <c:numCache>
                <c:formatCode>0.000</c:formatCode>
                <c:ptCount val="401"/>
                <c:pt idx="0">
                  <c:v>3.1002619437381696E-3</c:v>
                </c:pt>
                <c:pt idx="1">
                  <c:v>3.1579250346958064E-3</c:v>
                </c:pt>
                <c:pt idx="2">
                  <c:v>3.2164308727483191E-3</c:v>
                </c:pt>
                <c:pt idx="3">
                  <c:v>3.2757866360954924E-3</c:v>
                </c:pt>
                <c:pt idx="4">
                  <c:v>3.3359994518639435E-3</c:v>
                </c:pt>
                <c:pt idx="5">
                  <c:v>3.3970763931097034E-3</c:v>
                </c:pt>
                <c:pt idx="6">
                  <c:v>3.4590244757851537E-3</c:v>
                </c:pt>
                <c:pt idx="7">
                  <c:v>3.521850655670556E-3</c:v>
                </c:pt>
                <c:pt idx="8">
                  <c:v>3.5855618252718731E-3</c:v>
                </c:pt>
                <c:pt idx="9">
                  <c:v>3.6501648106842663E-3</c:v>
                </c:pt>
                <c:pt idx="10">
                  <c:v>3.7156663684230124E-3</c:v>
                </c:pt>
                <c:pt idx="11">
                  <c:v>3.782073182222216E-3</c:v>
                </c:pt>
                <c:pt idx="12">
                  <c:v>3.8493918598021585E-3</c:v>
                </c:pt>
                <c:pt idx="13">
                  <c:v>3.9176289296061822E-3</c:v>
                </c:pt>
                <c:pt idx="14">
                  <c:v>3.9867908375079168E-3</c:v>
                </c:pt>
                <c:pt idx="15">
                  <c:v>4.0568839434897601E-3</c:v>
                </c:pt>
                <c:pt idx="16">
                  <c:v>4.1279145182935755E-3</c:v>
                </c:pt>
                <c:pt idx="17">
                  <c:v>4.1998887400444924E-3</c:v>
                </c:pt>
                <c:pt idx="18">
                  <c:v>4.2728126908488885E-3</c:v>
                </c:pt>
                <c:pt idx="19">
                  <c:v>4.3466923533674604E-3</c:v>
                </c:pt>
                <c:pt idx="20">
                  <c:v>4.4215336073645467E-3</c:v>
                </c:pt>
                <c:pt idx="21">
                  <c:v>4.4973422262346956E-3</c:v>
                </c:pt>
                <c:pt idx="22">
                  <c:v>4.5741238735076224E-3</c:v>
                </c:pt>
                <c:pt idx="23">
                  <c:v>4.6518840993326881E-3</c:v>
                </c:pt>
                <c:pt idx="24">
                  <c:v>4.7306283369440835E-3</c:v>
                </c:pt>
                <c:pt idx="25">
                  <c:v>4.8103618991078732E-3</c:v>
                </c:pt>
                <c:pt idx="26">
                  <c:v>4.8910899745521859E-3</c:v>
                </c:pt>
                <c:pt idx="27">
                  <c:v>4.9728176243817451E-3</c:v>
                </c:pt>
                <c:pt idx="28">
                  <c:v>5.0555497784781104E-3</c:v>
                </c:pt>
                <c:pt idx="29">
                  <c:v>5.1392912318868229E-3</c:v>
                </c:pt>
                <c:pt idx="30">
                  <c:v>5.2240466411929282E-3</c:v>
                </c:pt>
                <c:pt idx="31">
                  <c:v>5.309820520886163E-3</c:v>
                </c:pt>
                <c:pt idx="32">
                  <c:v>5.396617239717222E-3</c:v>
                </c:pt>
                <c:pt idx="33">
                  <c:v>5.4844410170465738E-3</c:v>
                </c:pt>
                <c:pt idx="34">
                  <c:v>5.5732959191872045E-3</c:v>
                </c:pt>
                <c:pt idx="35">
                  <c:v>5.6631858557428449E-3</c:v>
                </c:pt>
                <c:pt idx="36">
                  <c:v>5.7541145759431554E-3</c:v>
                </c:pt>
                <c:pt idx="37">
                  <c:v>5.8460856649773935E-3</c:v>
                </c:pt>
                <c:pt idx="38">
                  <c:v>5.9391025403281389E-3</c:v>
                </c:pt>
                <c:pt idx="39">
                  <c:v>6.0331684481066579E-3</c:v>
                </c:pt>
                <c:pt idx="40">
                  <c:v>6.1282864593915189E-3</c:v>
                </c:pt>
                <c:pt idx="41">
                  <c:v>6.2244594665720994E-3</c:v>
                </c:pt>
                <c:pt idx="42">
                  <c:v>6.3216901796985872E-3</c:v>
                </c:pt>
                <c:pt idx="43">
                  <c:v>6.4199811228402614E-3</c:v>
                </c:pt>
                <c:pt idx="44">
                  <c:v>6.5193346304536284E-3</c:v>
                </c:pt>
                <c:pt idx="45">
                  <c:v>6.6197528437622662E-3</c:v>
                </c:pt>
                <c:pt idx="46">
                  <c:v>6.7212377071499876E-3</c:v>
                </c:pt>
                <c:pt idx="47">
                  <c:v>6.8237909645691977E-3</c:v>
                </c:pt>
                <c:pt idx="48">
                  <c:v>6.9274141559661937E-3</c:v>
                </c:pt>
                <c:pt idx="49">
                  <c:v>7.0321086137251519E-3</c:v>
                </c:pt>
                <c:pt idx="50">
                  <c:v>7.1378754591327554E-3</c:v>
                </c:pt>
                <c:pt idx="51">
                  <c:v>7.2447155988651264E-3</c:v>
                </c:pt>
                <c:pt idx="52">
                  <c:v>7.3526297214990943E-3</c:v>
                </c:pt>
                <c:pt idx="53">
                  <c:v>7.4616182940495527E-3</c:v>
                </c:pt>
                <c:pt idx="54">
                  <c:v>7.5716815585348159E-3</c:v>
                </c:pt>
                <c:pt idx="55">
                  <c:v>7.6828195285719202E-3</c:v>
                </c:pt>
                <c:pt idx="56">
                  <c:v>7.7950319860037162E-3</c:v>
                </c:pt>
                <c:pt idx="57">
                  <c:v>7.9083184775597427E-3</c:v>
                </c:pt>
                <c:pt idx="58">
                  <c:v>8.0226783115527681E-3</c:v>
                </c:pt>
                <c:pt idx="59">
                  <c:v>8.138110554612955E-3</c:v>
                </c:pt>
                <c:pt idx="60">
                  <c:v>8.2546140284616588E-3</c:v>
                </c:pt>
                <c:pt idx="61">
                  <c:v>8.3721873067267184E-3</c:v>
                </c:pt>
                <c:pt idx="62">
                  <c:v>8.4908287118013338E-3</c:v>
                </c:pt>
                <c:pt idx="63">
                  <c:v>8.6105363117484363E-3</c:v>
                </c:pt>
                <c:pt idx="64">
                  <c:v>8.731307917252509E-3</c:v>
                </c:pt>
                <c:pt idx="65">
                  <c:v>8.853141078620945E-3</c:v>
                </c:pt>
                <c:pt idx="66">
                  <c:v>8.9760330828368411E-3</c:v>
                </c:pt>
                <c:pt idx="67">
                  <c:v>9.0999809506652624E-3</c:v>
                </c:pt>
                <c:pt idx="68">
                  <c:v>9.2249814338149719E-3</c:v>
                </c:pt>
                <c:pt idx="69">
                  <c:v>9.3510310121576144E-3</c:v>
                </c:pt>
                <c:pt idx="70">
                  <c:v>9.4781258910063646E-3</c:v>
                </c:pt>
                <c:pt idx="71">
                  <c:v>9.6062619984559477E-3</c:v>
                </c:pt>
                <c:pt idx="72">
                  <c:v>9.7354349827861713E-3</c:v>
                </c:pt>
                <c:pt idx="73">
                  <c:v>9.8656402099308246E-3</c:v>
                </c:pt>
                <c:pt idx="74">
                  <c:v>9.996872761013938E-3</c:v>
                </c:pt>
                <c:pt idx="75">
                  <c:v>1.0129127429955451E-2</c:v>
                </c:pt>
                <c:pt idx="76">
                  <c:v>1.0262398721148275E-2</c:v>
                </c:pt>
                <c:pt idx="77">
                  <c:v>1.0396680847207965E-2</c:v>
                </c:pt>
                <c:pt idx="78">
                  <c:v>1.0531967726798991E-2</c:v>
                </c:pt>
                <c:pt idx="79">
                  <c:v>1.0668252982536675E-2</c:v>
                </c:pt>
                <c:pt idx="80">
                  <c:v>1.0805529938968977E-2</c:v>
                </c:pt>
                <c:pt idx="81">
                  <c:v>1.0943791620639019E-2</c:v>
                </c:pt>
                <c:pt idx="82">
                  <c:v>1.1083030750230431E-2</c:v>
                </c:pt>
                <c:pt idx="83">
                  <c:v>1.1223239746797448E-2</c:v>
                </c:pt>
                <c:pt idx="84">
                  <c:v>1.1364410724081462E-2</c:v>
                </c:pt>
                <c:pt idx="85">
                  <c:v>1.1506535488916008E-2</c:v>
                </c:pt>
                <c:pt idx="86">
                  <c:v>1.1649605539721926E-2</c:v>
                </c:pt>
                <c:pt idx="87">
                  <c:v>1.179361206509439E-2</c:v>
                </c:pt>
                <c:pt idx="88">
                  <c:v>1.1938545942483798E-2</c:v>
                </c:pt>
                <c:pt idx="89">
                  <c:v>1.2084397736971944E-2</c:v>
                </c:pt>
                <c:pt idx="90">
                  <c:v>1.2231157700145488E-2</c:v>
                </c:pt>
                <c:pt idx="91">
                  <c:v>1.2378815769068196E-2</c:v>
                </c:pt>
                <c:pt idx="92">
                  <c:v>1.2527361565353643E-2</c:v>
                </c:pt>
                <c:pt idx="93">
                  <c:v>1.2676784394340099E-2</c:v>
                </c:pt>
                <c:pt idx="94">
                  <c:v>1.2827073244369025E-2</c:v>
                </c:pt>
                <c:pt idx="95">
                  <c:v>1.2978216786168884E-2</c:v>
                </c:pt>
                <c:pt idx="96">
                  <c:v>1.3130203372345712E-2</c:v>
                </c:pt>
                <c:pt idx="97">
                  <c:v>1.3283021036981884E-2</c:v>
                </c:pt>
                <c:pt idx="98">
                  <c:v>1.3436657495344692E-2</c:v>
                </c:pt>
                <c:pt idx="99">
                  <c:v>1.3591100143705936E-2</c:v>
                </c:pt>
                <c:pt idx="100">
                  <c:v>1.3746336059274064E-2</c:v>
                </c:pt>
                <c:pt idx="101">
                  <c:v>1.3902352000240132E-2</c:v>
                </c:pt>
                <c:pt idx="102">
                  <c:v>1.4059134405938796E-2</c:v>
                </c:pt>
                <c:pt idx="103">
                  <c:v>1.4216669397125759E-2</c:v>
                </c:pt>
                <c:pt idx="104">
                  <c:v>1.4374942776372688E-2</c:v>
                </c:pt>
                <c:pt idx="105">
                  <c:v>1.4533940028580866E-2</c:v>
                </c:pt>
                <c:pt idx="106">
                  <c:v>1.4693646321614686E-2</c:v>
                </c:pt>
                <c:pt idx="107">
                  <c:v>1.4854046507055943E-2</c:v>
                </c:pt>
                <c:pt idx="108">
                  <c:v>1.5015125121080147E-2</c:v>
                </c:pt>
                <c:pt idx="109">
                  <c:v>1.5176866385455514E-2</c:v>
                </c:pt>
                <c:pt idx="110">
                  <c:v>1.5339254208665868E-2</c:v>
                </c:pt>
                <c:pt idx="111">
                  <c:v>1.5502272187158102E-2</c:v>
                </c:pt>
                <c:pt idx="112">
                  <c:v>1.566590360671502E-2</c:v>
                </c:pt>
                <c:pt idx="113">
                  <c:v>1.5830131443954468E-2</c:v>
                </c:pt>
                <c:pt idx="114">
                  <c:v>1.5994938367955177E-2</c:v>
                </c:pt>
                <c:pt idx="115">
                  <c:v>1.6160306742010268E-2</c:v>
                </c:pt>
                <c:pt idx="116">
                  <c:v>1.6326218625508745E-2</c:v>
                </c:pt>
                <c:pt idx="117">
                  <c:v>1.649265577594565E-2</c:v>
                </c:pt>
                <c:pt idx="118">
                  <c:v>1.6659599651061251E-2</c:v>
                </c:pt>
                <c:pt idx="119">
                  <c:v>1.682703141110976E-2</c:v>
                </c:pt>
                <c:pt idx="120">
                  <c:v>1.6994931921257839E-2</c:v>
                </c:pt>
                <c:pt idx="121">
                  <c:v>1.7163281754113226E-2</c:v>
                </c:pt>
                <c:pt idx="122">
                  <c:v>1.733206119238366E-2</c:v>
                </c:pt>
                <c:pt idx="123">
                  <c:v>1.7501250231666311E-2</c:v>
                </c:pt>
                <c:pt idx="124">
                  <c:v>1.7670828583367753E-2</c:v>
                </c:pt>
                <c:pt idx="125">
                  <c:v>1.7840775677754581E-2</c:v>
                </c:pt>
                <c:pt idx="126">
                  <c:v>1.8011070667134494E-2</c:v>
                </c:pt>
                <c:pt idx="127">
                  <c:v>1.8181692429167916E-2</c:v>
                </c:pt>
                <c:pt idx="128">
                  <c:v>1.8352619570309869E-2</c:v>
                </c:pt>
                <c:pt idx="129">
                  <c:v>1.852383042938183E-2</c:v>
                </c:pt>
                <c:pt idx="130">
                  <c:v>1.8695303081273446E-2</c:v>
                </c:pt>
                <c:pt idx="131">
                  <c:v>1.8867015340773494E-2</c:v>
                </c:pt>
                <c:pt idx="132">
                  <c:v>1.9038944766529783E-2</c:v>
                </c:pt>
                <c:pt idx="133">
                  <c:v>1.9211068665137533E-2</c:v>
                </c:pt>
                <c:pt idx="134">
                  <c:v>1.9383364095355501E-2</c:v>
                </c:pt>
                <c:pt idx="135">
                  <c:v>1.9555807872449288E-2</c:v>
                </c:pt>
                <c:pt idx="136">
                  <c:v>1.9728376572661181E-2</c:v>
                </c:pt>
                <c:pt idx="137">
                  <c:v>1.9901046537805542E-2</c:v>
                </c:pt>
                <c:pt idx="138">
                  <c:v>2.0073793879989116E-2</c:v>
                </c:pt>
                <c:pt idx="139">
                  <c:v>2.0246594486455126E-2</c:v>
                </c:pt>
                <c:pt idx="140">
                  <c:v>2.0419424024550308E-2</c:v>
                </c:pt>
                <c:pt idx="141">
                  <c:v>2.0592257946813686E-2</c:v>
                </c:pt>
                <c:pt idx="142">
                  <c:v>2.0765071496186081E-2</c:v>
                </c:pt>
                <c:pt idx="143">
                  <c:v>2.0937839711339001E-2</c:v>
                </c:pt>
                <c:pt idx="144">
                  <c:v>2.1110537432121747E-2</c:v>
                </c:pt>
                <c:pt idx="145">
                  <c:v>2.1283139305125324E-2</c:v>
                </c:pt>
                <c:pt idx="146">
                  <c:v>2.1455619789361696E-2</c:v>
                </c:pt>
                <c:pt idx="147">
                  <c:v>2.1627953162057196E-2</c:v>
                </c:pt>
                <c:pt idx="148">
                  <c:v>2.1800113524557355E-2</c:v>
                </c:pt>
                <c:pt idx="149">
                  <c:v>2.1972074808344181E-2</c:v>
                </c:pt>
                <c:pt idx="150">
                  <c:v>2.2143810781160699E-2</c:v>
                </c:pt>
                <c:pt idx="151">
                  <c:v>2.2315295053243669E-2</c:v>
                </c:pt>
                <c:pt idx="152">
                  <c:v>2.2486501083661421E-2</c:v>
                </c:pt>
                <c:pt idx="153">
                  <c:v>2.2657402186755302E-2</c:v>
                </c:pt>
                <c:pt idx="154">
                  <c:v>2.2827971538682604E-2</c:v>
                </c:pt>
                <c:pt idx="155">
                  <c:v>2.2998182184058965E-2</c:v>
                </c:pt>
                <c:pt idx="156">
                  <c:v>2.3168007042698245E-2</c:v>
                </c:pt>
                <c:pt idx="157">
                  <c:v>2.3337418916447552E-2</c:v>
                </c:pt>
                <c:pt idx="158">
                  <c:v>2.3506390496115318E-2</c:v>
                </c:pt>
                <c:pt idx="159">
                  <c:v>2.3674894368490056E-2</c:v>
                </c:pt>
                <c:pt idx="160">
                  <c:v>2.3842903023447482E-2</c:v>
                </c:pt>
                <c:pt idx="161">
                  <c:v>2.4010388861143601E-2</c:v>
                </c:pt>
                <c:pt idx="162">
                  <c:v>2.417732419929116E-2</c:v>
                </c:pt>
                <c:pt idx="163">
                  <c:v>2.434368128051714E-2</c:v>
                </c:pt>
                <c:pt idx="164">
                  <c:v>2.450943227979847E-2</c:v>
                </c:pt>
                <c:pt idx="165">
                  <c:v>2.4674549311973475E-2</c:v>
                </c:pt>
                <c:pt idx="166">
                  <c:v>2.4839004439326275E-2</c:v>
                </c:pt>
                <c:pt idx="167">
                  <c:v>2.5002769679241359E-2</c:v>
                </c:pt>
                <c:pt idx="168">
                  <c:v>2.5165817011925565E-2</c:v>
                </c:pt>
                <c:pt idx="169">
                  <c:v>2.532811838819455E-2</c:v>
                </c:pt>
                <c:pt idx="170">
                  <c:v>2.5489645737320848E-2</c:v>
                </c:pt>
                <c:pt idx="171">
                  <c:v>2.5650370974940582E-2</c:v>
                </c:pt>
                <c:pt idx="172">
                  <c:v>2.5810266011015666E-2</c:v>
                </c:pt>
                <c:pt idx="173">
                  <c:v>2.5969302757848669E-2</c:v>
                </c:pt>
                <c:pt idx="174">
                  <c:v>2.6127453138146964E-2</c:v>
                </c:pt>
                <c:pt idx="175">
                  <c:v>2.6284689093133213E-2</c:v>
                </c:pt>
                <c:pt idx="176">
                  <c:v>2.6440982590698853E-2</c:v>
                </c:pt>
                <c:pt idx="177">
                  <c:v>2.6596305633597408E-2</c:v>
                </c:pt>
                <c:pt idx="178">
                  <c:v>2.6750630267674307E-2</c:v>
                </c:pt>
                <c:pt idx="179">
                  <c:v>2.6903928590129963E-2</c:v>
                </c:pt>
                <c:pt idx="180">
                  <c:v>2.7056172757812608E-2</c:v>
                </c:pt>
                <c:pt idx="181">
                  <c:v>2.7207334995537673E-2</c:v>
                </c:pt>
                <c:pt idx="182">
                  <c:v>2.7357387604430152E-2</c:v>
                </c:pt>
                <c:pt idx="183">
                  <c:v>2.7506302970286545E-2</c:v>
                </c:pt>
                <c:pt idx="184">
                  <c:v>2.7654053571952931E-2</c:v>
                </c:pt>
                <c:pt idx="185">
                  <c:v>2.7800611989715601E-2</c:v>
                </c:pt>
                <c:pt idx="186">
                  <c:v>2.7945950913700699E-2</c:v>
                </c:pt>
                <c:pt idx="187">
                  <c:v>2.8090043152279441E-2</c:v>
                </c:pt>
                <c:pt idx="188">
                  <c:v>2.8232861640475136E-2</c:v>
                </c:pt>
                <c:pt idx="189">
                  <c:v>2.8374379448368594E-2</c:v>
                </c:pt>
                <c:pt idx="190">
                  <c:v>2.8514569789498147E-2</c:v>
                </c:pt>
                <c:pt idx="191">
                  <c:v>2.8653406029250764E-2</c:v>
                </c:pt>
                <c:pt idx="192">
                  <c:v>2.8790861693240528E-2</c:v>
                </c:pt>
                <c:pt idx="193">
                  <c:v>2.8926910475670864E-2</c:v>
                </c:pt>
                <c:pt idx="194">
                  <c:v>2.9061526247676828E-2</c:v>
                </c:pt>
                <c:pt idx="195">
                  <c:v>2.9194683065643778E-2</c:v>
                </c:pt>
                <c:pt idx="196">
                  <c:v>2.932635517949872E-2</c:v>
                </c:pt>
                <c:pt idx="197">
                  <c:v>2.9456517040970725E-2</c:v>
                </c:pt>
                <c:pt idx="198">
                  <c:v>2.9585143311816577E-2</c:v>
                </c:pt>
                <c:pt idx="199">
                  <c:v>2.9712208872008154E-2</c:v>
                </c:pt>
                <c:pt idx="200">
                  <c:v>2.9837688827877639E-2</c:v>
                </c:pt>
                <c:pt idx="201">
                  <c:v>2.996155852021708E-2</c:v>
                </c:pt>
                <c:pt idx="202">
                  <c:v>3.0083793532328526E-2</c:v>
                </c:pt>
                <c:pt idx="203">
                  <c:v>3.0204369698021039E-2</c:v>
                </c:pt>
                <c:pt idx="204">
                  <c:v>3.0323263109551003E-2</c:v>
                </c:pt>
                <c:pt idx="205">
                  <c:v>3.0440450125502082E-2</c:v>
                </c:pt>
                <c:pt idx="206">
                  <c:v>3.0555907378601102E-2</c:v>
                </c:pt>
                <c:pt idx="207">
                  <c:v>3.066961178346643E-2</c:v>
                </c:pt>
                <c:pt idx="208">
                  <c:v>3.0781540544285058E-2</c:v>
                </c:pt>
                <c:pt idx="209">
                  <c:v>3.0891671162415008E-2</c:v>
                </c:pt>
                <c:pt idx="210">
                  <c:v>3.0999981443909346E-2</c:v>
                </c:pt>
                <c:pt idx="211">
                  <c:v>3.1106449506958459E-2</c:v>
                </c:pt>
                <c:pt idx="212">
                  <c:v>3.1211053789246965E-2</c:v>
                </c:pt>
                <c:pt idx="213">
                  <c:v>3.131377305522192E-2</c:v>
                </c:pt>
                <c:pt idx="214">
                  <c:v>3.1414586403268718E-2</c:v>
                </c:pt>
                <c:pt idx="215">
                  <c:v>3.1513473272791574E-2</c:v>
                </c:pt>
                <c:pt idx="216">
                  <c:v>3.1610413451194912E-2</c:v>
                </c:pt>
                <c:pt idx="217">
                  <c:v>3.1705387080762717E-2</c:v>
                </c:pt>
                <c:pt idx="218">
                  <c:v>3.1798374665431839E-2</c:v>
                </c:pt>
                <c:pt idx="219">
                  <c:v>3.188935707745745E-2</c:v>
                </c:pt>
                <c:pt idx="220">
                  <c:v>3.1978315563965715E-2</c:v>
                </c:pt>
                <c:pt idx="221">
                  <c:v>3.2065231753391737E-2</c:v>
                </c:pt>
                <c:pt idx="222">
                  <c:v>3.2150087661799331E-2</c:v>
                </c:pt>
                <c:pt idx="223">
                  <c:v>3.2232865699079502E-2</c:v>
                </c:pt>
                <c:pt idx="224">
                  <c:v>3.2313548675024735E-2</c:v>
                </c:pt>
                <c:pt idx="225">
                  <c:v>3.2392119805276225E-2</c:v>
                </c:pt>
                <c:pt idx="226">
                  <c:v>3.2468562717140929E-2</c:v>
                </c:pt>
                <c:pt idx="227">
                  <c:v>3.2542861455275934E-2</c:v>
                </c:pt>
                <c:pt idx="228">
                  <c:v>3.2615000487237103E-2</c:v>
                </c:pt>
                <c:pt idx="229">
                  <c:v>3.2684964708889493E-2</c:v>
                </c:pt>
                <c:pt idx="230">
                  <c:v>3.2752739449676771E-2</c:v>
                </c:pt>
                <c:pt idx="231">
                  <c:v>3.2818310477747178E-2</c:v>
                </c:pt>
                <c:pt idx="232">
                  <c:v>3.2881664004933392E-2</c:v>
                </c:pt>
                <c:pt idx="233">
                  <c:v>3.2942786691584E-2</c:v>
                </c:pt>
                <c:pt idx="234">
                  <c:v>3.30016656512441E-2</c:v>
                </c:pt>
                <c:pt idx="235">
                  <c:v>3.3058288455182792E-2</c:v>
                </c:pt>
                <c:pt idx="236">
                  <c:v>3.311264313676527E-2</c:v>
                </c:pt>
                <c:pt idx="237">
                  <c:v>3.3164718195667478E-2</c:v>
                </c:pt>
                <c:pt idx="238">
                  <c:v>3.3214502601931088E-2</c:v>
                </c:pt>
                <c:pt idx="239">
                  <c:v>3.326198579985698E-2</c:v>
                </c:pt>
                <c:pt idx="240">
                  <c:v>3.3307157711735133E-2</c:v>
                </c:pt>
                <c:pt idx="241">
                  <c:v>3.3350008741409191E-2</c:v>
                </c:pt>
                <c:pt idx="242">
                  <c:v>3.339052977767392E-2</c:v>
                </c:pt>
                <c:pt idx="243">
                  <c:v>3.3428712197503818E-2</c:v>
                </c:pt>
                <c:pt idx="244">
                  <c:v>3.3464547869111336E-2</c:v>
                </c:pt>
                <c:pt idx="245">
                  <c:v>3.3498029154833187E-2</c:v>
                </c:pt>
                <c:pt idx="246">
                  <c:v>3.3529148913843274E-2</c:v>
                </c:pt>
                <c:pt idx="247">
                  <c:v>3.3557900504690902E-2</c:v>
                </c:pt>
                <c:pt idx="248">
                  <c:v>3.3584277787663035E-2</c:v>
                </c:pt>
                <c:pt idx="249">
                  <c:v>3.3608275126969379E-2</c:v>
                </c:pt>
                <c:pt idx="250">
                  <c:v>3.3629887392749268E-2</c:v>
                </c:pt>
                <c:pt idx="251">
                  <c:v>3.3649109962899236E-2</c:v>
                </c:pt>
                <c:pt idx="252">
                  <c:v>3.3665938724720533E-2</c:v>
                </c:pt>
                <c:pt idx="253">
                  <c:v>3.3680370076385573E-2</c:v>
                </c:pt>
                <c:pt idx="254">
                  <c:v>3.3692400928222795E-2</c:v>
                </c:pt>
                <c:pt idx="255">
                  <c:v>3.3702028703819012E-2</c:v>
                </c:pt>
                <c:pt idx="256">
                  <c:v>3.3709251340939009E-2</c:v>
                </c:pt>
                <c:pt idx="257">
                  <c:v>3.371406729226175E-2</c:v>
                </c:pt>
                <c:pt idx="258">
                  <c:v>3.3716475525932793E-2</c:v>
                </c:pt>
                <c:pt idx="259">
                  <c:v>3.3716475525932779E-2</c:v>
                </c:pt>
                <c:pt idx="260">
                  <c:v>3.3714067292261715E-2</c:v>
                </c:pt>
                <c:pt idx="261">
                  <c:v>3.3709251340938946E-2</c:v>
                </c:pt>
                <c:pt idx="262">
                  <c:v>3.3702028703818929E-2</c:v>
                </c:pt>
                <c:pt idx="263">
                  <c:v>3.3692400928222691E-2</c:v>
                </c:pt>
                <c:pt idx="264">
                  <c:v>3.3680370076385448E-2</c:v>
                </c:pt>
                <c:pt idx="265">
                  <c:v>3.3665938724720373E-2</c:v>
                </c:pt>
                <c:pt idx="266">
                  <c:v>3.3649109962899056E-2</c:v>
                </c:pt>
                <c:pt idx="267">
                  <c:v>3.362988739274906E-2</c:v>
                </c:pt>
                <c:pt idx="268">
                  <c:v>3.3608275126969157E-2</c:v>
                </c:pt>
                <c:pt idx="269">
                  <c:v>3.3584277787662778E-2</c:v>
                </c:pt>
                <c:pt idx="270">
                  <c:v>3.3557900504690624E-2</c:v>
                </c:pt>
                <c:pt idx="271">
                  <c:v>3.3529148913842975E-2</c:v>
                </c:pt>
                <c:pt idx="272">
                  <c:v>3.3498029154832853E-2</c:v>
                </c:pt>
                <c:pt idx="273">
                  <c:v>3.3464547869110982E-2</c:v>
                </c:pt>
                <c:pt idx="274">
                  <c:v>3.3428712197503443E-2</c:v>
                </c:pt>
                <c:pt idx="275">
                  <c:v>3.3390529777673532E-2</c:v>
                </c:pt>
                <c:pt idx="276">
                  <c:v>3.3350008741408775E-2</c:v>
                </c:pt>
                <c:pt idx="277">
                  <c:v>3.3307157711734689E-2</c:v>
                </c:pt>
                <c:pt idx="278">
                  <c:v>3.3261985799856515E-2</c:v>
                </c:pt>
                <c:pt idx="279">
                  <c:v>3.3214502601930596E-2</c:v>
                </c:pt>
                <c:pt idx="280">
                  <c:v>3.3164718195666965E-2</c:v>
                </c:pt>
                <c:pt idx="281">
                  <c:v>3.3112643136764736E-2</c:v>
                </c:pt>
                <c:pt idx="282">
                  <c:v>3.3058288455182237E-2</c:v>
                </c:pt>
                <c:pt idx="283">
                  <c:v>3.3001665651243524E-2</c:v>
                </c:pt>
                <c:pt idx="284">
                  <c:v>3.2942786691583403E-2</c:v>
                </c:pt>
                <c:pt idx="285">
                  <c:v>3.2881664004932767E-2</c:v>
                </c:pt>
                <c:pt idx="286">
                  <c:v>3.2818310477746533E-2</c:v>
                </c:pt>
                <c:pt idx="287">
                  <c:v>3.2752739449676105E-2</c:v>
                </c:pt>
                <c:pt idx="288">
                  <c:v>3.2684964708888729E-2</c:v>
                </c:pt>
                <c:pt idx="289">
                  <c:v>3.2615000487236319E-2</c:v>
                </c:pt>
                <c:pt idx="290">
                  <c:v>3.2542861455275129E-2</c:v>
                </c:pt>
                <c:pt idx="291">
                  <c:v>3.2468562717140097E-2</c:v>
                </c:pt>
                <c:pt idx="292">
                  <c:v>3.2392119805275371E-2</c:v>
                </c:pt>
                <c:pt idx="293">
                  <c:v>3.2313548675023861E-2</c:v>
                </c:pt>
                <c:pt idx="294">
                  <c:v>3.22328656990786E-2</c:v>
                </c:pt>
                <c:pt idx="295">
                  <c:v>3.2150087661798409E-2</c:v>
                </c:pt>
                <c:pt idx="296">
                  <c:v>3.2065231753390794E-2</c:v>
                </c:pt>
                <c:pt idx="297">
                  <c:v>3.1978315563964743E-2</c:v>
                </c:pt>
                <c:pt idx="298">
                  <c:v>3.1889357077456458E-2</c:v>
                </c:pt>
                <c:pt idx="299">
                  <c:v>3.1798374665430819E-2</c:v>
                </c:pt>
                <c:pt idx="300">
                  <c:v>3.1705387080761684E-2</c:v>
                </c:pt>
                <c:pt idx="301">
                  <c:v>3.1610413451193947E-2</c:v>
                </c:pt>
                <c:pt idx="302">
                  <c:v>3.1513473272790596E-2</c:v>
                </c:pt>
                <c:pt idx="303">
                  <c:v>3.1414586403267719E-2</c:v>
                </c:pt>
                <c:pt idx="304">
                  <c:v>3.1313773055220893E-2</c:v>
                </c:pt>
                <c:pt idx="305">
                  <c:v>3.1211053789245932E-2</c:v>
                </c:pt>
                <c:pt idx="306">
                  <c:v>3.1106449506957397E-2</c:v>
                </c:pt>
                <c:pt idx="307">
                  <c:v>3.0999981443908267E-2</c:v>
                </c:pt>
                <c:pt idx="308">
                  <c:v>3.0891671162413911E-2</c:v>
                </c:pt>
                <c:pt idx="309">
                  <c:v>3.0781540544283951E-2</c:v>
                </c:pt>
                <c:pt idx="310">
                  <c:v>3.0669611783465296E-2</c:v>
                </c:pt>
                <c:pt idx="311">
                  <c:v>3.0555907378599957E-2</c:v>
                </c:pt>
                <c:pt idx="312">
                  <c:v>3.0440450125500916E-2</c:v>
                </c:pt>
                <c:pt idx="313">
                  <c:v>3.032326310954982E-2</c:v>
                </c:pt>
                <c:pt idx="314">
                  <c:v>3.0204369698019838E-2</c:v>
                </c:pt>
                <c:pt idx="315">
                  <c:v>3.0083793532327308E-2</c:v>
                </c:pt>
                <c:pt idx="316">
                  <c:v>2.9961558520215845E-2</c:v>
                </c:pt>
                <c:pt idx="317">
                  <c:v>2.9837688827876383E-2</c:v>
                </c:pt>
                <c:pt idx="318">
                  <c:v>2.9712208872006891E-2</c:v>
                </c:pt>
                <c:pt idx="319">
                  <c:v>2.9585143311815301E-2</c:v>
                </c:pt>
                <c:pt idx="320">
                  <c:v>2.9456517040969427E-2</c:v>
                </c:pt>
                <c:pt idx="321">
                  <c:v>2.9326355179497408E-2</c:v>
                </c:pt>
                <c:pt idx="322">
                  <c:v>2.9194683065642445E-2</c:v>
                </c:pt>
                <c:pt idx="323">
                  <c:v>2.9061526247675488E-2</c:v>
                </c:pt>
                <c:pt idx="324">
                  <c:v>2.8926910475669504E-2</c:v>
                </c:pt>
                <c:pt idx="325">
                  <c:v>2.8790861693239161E-2</c:v>
                </c:pt>
                <c:pt idx="326">
                  <c:v>2.865340602924938E-2</c:v>
                </c:pt>
                <c:pt idx="327">
                  <c:v>2.8514569789496753E-2</c:v>
                </c:pt>
                <c:pt idx="328">
                  <c:v>2.8374379448367182E-2</c:v>
                </c:pt>
                <c:pt idx="329">
                  <c:v>2.8232861640473707E-2</c:v>
                </c:pt>
                <c:pt idx="330">
                  <c:v>2.8090043152278001E-2</c:v>
                </c:pt>
                <c:pt idx="331">
                  <c:v>2.7945950913699249E-2</c:v>
                </c:pt>
                <c:pt idx="332">
                  <c:v>2.780061198971414E-2</c:v>
                </c:pt>
                <c:pt idx="333">
                  <c:v>2.7654053571951463E-2</c:v>
                </c:pt>
                <c:pt idx="334">
                  <c:v>2.750630297028506E-2</c:v>
                </c:pt>
                <c:pt idx="335">
                  <c:v>2.735738760442865E-2</c:v>
                </c:pt>
                <c:pt idx="336">
                  <c:v>2.7207334995536164E-2</c:v>
                </c:pt>
                <c:pt idx="337">
                  <c:v>2.7056172757811088E-2</c:v>
                </c:pt>
                <c:pt idx="338">
                  <c:v>2.6903928590128433E-2</c:v>
                </c:pt>
                <c:pt idx="339">
                  <c:v>2.675063026767277E-2</c:v>
                </c:pt>
                <c:pt idx="340">
                  <c:v>2.6596305633595847E-2</c:v>
                </c:pt>
                <c:pt idx="341">
                  <c:v>2.6440982590697291E-2</c:v>
                </c:pt>
                <c:pt idx="342">
                  <c:v>2.6284689093131641E-2</c:v>
                </c:pt>
                <c:pt idx="343">
                  <c:v>2.6127453138145386E-2</c:v>
                </c:pt>
                <c:pt idx="344">
                  <c:v>2.5969302757847073E-2</c:v>
                </c:pt>
                <c:pt idx="345">
                  <c:v>2.581026601101406E-2</c:v>
                </c:pt>
                <c:pt idx="346">
                  <c:v>2.5650370974938979E-2</c:v>
                </c:pt>
                <c:pt idx="347">
                  <c:v>2.5489645737319232E-2</c:v>
                </c:pt>
                <c:pt idx="348">
                  <c:v>2.5328118388192926E-2</c:v>
                </c:pt>
                <c:pt idx="349">
                  <c:v>2.5165817011923938E-2</c:v>
                </c:pt>
                <c:pt idx="350">
                  <c:v>2.5002769679239718E-2</c:v>
                </c:pt>
                <c:pt idx="351">
                  <c:v>2.483900443932463E-2</c:v>
                </c:pt>
                <c:pt idx="352">
                  <c:v>2.467454931197182E-2</c:v>
                </c:pt>
                <c:pt idx="353">
                  <c:v>2.4509432279796812E-2</c:v>
                </c:pt>
                <c:pt idx="354">
                  <c:v>2.4343681280515478E-2</c:v>
                </c:pt>
                <c:pt idx="355">
                  <c:v>2.4177324199289491E-2</c:v>
                </c:pt>
                <c:pt idx="356">
                  <c:v>2.4010388861141926E-2</c:v>
                </c:pt>
                <c:pt idx="357">
                  <c:v>2.3842903023445799E-2</c:v>
                </c:pt>
                <c:pt idx="358">
                  <c:v>2.3674894368488193E-2</c:v>
                </c:pt>
                <c:pt idx="359">
                  <c:v>2.3506390496113458E-2</c:v>
                </c:pt>
                <c:pt idx="360">
                  <c:v>2.3337418916445685E-2</c:v>
                </c:pt>
                <c:pt idx="361">
                  <c:v>2.3168007042696375E-2</c:v>
                </c:pt>
                <c:pt idx="362">
                  <c:v>2.2998182184057091E-2</c:v>
                </c:pt>
                <c:pt idx="363">
                  <c:v>2.2827971538680721E-2</c:v>
                </c:pt>
                <c:pt idx="364">
                  <c:v>2.2657402186753422E-2</c:v>
                </c:pt>
                <c:pt idx="365">
                  <c:v>2.248650108365953E-2</c:v>
                </c:pt>
                <c:pt idx="366">
                  <c:v>2.2315295053241771E-2</c:v>
                </c:pt>
                <c:pt idx="367">
                  <c:v>2.2143810781158808E-2</c:v>
                </c:pt>
                <c:pt idx="368">
                  <c:v>2.197207480834228E-2</c:v>
                </c:pt>
                <c:pt idx="369">
                  <c:v>2.1800113524555461E-2</c:v>
                </c:pt>
                <c:pt idx="370">
                  <c:v>2.1627953162055295E-2</c:v>
                </c:pt>
                <c:pt idx="371">
                  <c:v>2.1455619789359962E-2</c:v>
                </c:pt>
                <c:pt idx="372">
                  <c:v>2.1283139305123596E-2</c:v>
                </c:pt>
                <c:pt idx="373">
                  <c:v>2.1110537432120019E-2</c:v>
                </c:pt>
                <c:pt idx="374">
                  <c:v>2.0937839711337267E-2</c:v>
                </c:pt>
                <c:pt idx="375">
                  <c:v>2.0765071496184347E-2</c:v>
                </c:pt>
                <c:pt idx="376">
                  <c:v>2.0592257946811948E-2</c:v>
                </c:pt>
                <c:pt idx="377">
                  <c:v>2.0419424024548573E-2</c:v>
                </c:pt>
                <c:pt idx="378">
                  <c:v>2.0246594486453391E-2</c:v>
                </c:pt>
                <c:pt idx="379">
                  <c:v>2.0073793879987388E-2</c:v>
                </c:pt>
                <c:pt idx="380">
                  <c:v>1.9901046537803807E-2</c:v>
                </c:pt>
                <c:pt idx="381">
                  <c:v>1.9728376572659443E-2</c:v>
                </c:pt>
                <c:pt idx="382">
                  <c:v>1.9555807872447564E-2</c:v>
                </c:pt>
                <c:pt idx="383">
                  <c:v>1.938336409535377E-2</c:v>
                </c:pt>
                <c:pt idx="384">
                  <c:v>1.9211068665135809E-2</c:v>
                </c:pt>
                <c:pt idx="385">
                  <c:v>1.9038944766528055E-2</c:v>
                </c:pt>
                <c:pt idx="386">
                  <c:v>1.8867015340771766E-2</c:v>
                </c:pt>
                <c:pt idx="387">
                  <c:v>1.8695303081271732E-2</c:v>
                </c:pt>
                <c:pt idx="388">
                  <c:v>1.8523830429380113E-2</c:v>
                </c:pt>
                <c:pt idx="389">
                  <c:v>1.8352619570308152E-2</c:v>
                </c:pt>
                <c:pt idx="390">
                  <c:v>1.8181692429166205E-2</c:v>
                </c:pt>
                <c:pt idx="391">
                  <c:v>1.801107066713278E-2</c:v>
                </c:pt>
                <c:pt idx="392">
                  <c:v>1.7840775677752878E-2</c:v>
                </c:pt>
                <c:pt idx="393">
                  <c:v>1.7670828583366053E-2</c:v>
                </c:pt>
                <c:pt idx="394">
                  <c:v>1.7501250231664611E-2</c:v>
                </c:pt>
                <c:pt idx="395">
                  <c:v>1.7332061192381964E-2</c:v>
                </c:pt>
                <c:pt idx="396">
                  <c:v>1.7163281754111536E-2</c:v>
                </c:pt>
                <c:pt idx="397">
                  <c:v>1.6994931921256153E-2</c:v>
                </c:pt>
                <c:pt idx="398">
                  <c:v>1.6827031411108074E-2</c:v>
                </c:pt>
                <c:pt idx="399">
                  <c:v>1.6659599651059578E-2</c:v>
                </c:pt>
                <c:pt idx="400">
                  <c:v>1.6492655775943978E-2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747648"/>
        <c:axId val="156749184"/>
      </c:scatterChart>
      <c:valAx>
        <c:axId val="156747648"/>
        <c:scaling>
          <c:orientation val="minMax"/>
          <c:max val="20"/>
          <c:min val="-20"/>
        </c:scaling>
        <c:delete val="0"/>
        <c:axPos val="b"/>
        <c:numFmt formatCode="0.0" sourceLinked="1"/>
        <c:majorTickMark val="out"/>
        <c:minorTickMark val="none"/>
        <c:tickLblPos val="nextTo"/>
        <c:crossAx val="156749184"/>
        <c:crosses val="autoZero"/>
        <c:crossBetween val="midCat"/>
      </c:valAx>
      <c:valAx>
        <c:axId val="15674918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56747648"/>
        <c:crossesAt val="-20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4228</xdr:colOff>
      <xdr:row>19</xdr:row>
      <xdr:rowOff>32191</xdr:rowOff>
    </xdr:from>
    <xdr:to>
      <xdr:col>6</xdr:col>
      <xdr:colOff>118294</xdr:colOff>
      <xdr:row>29</xdr:row>
      <xdr:rowOff>168089</xdr:rowOff>
    </xdr:to>
    <xdr:sp macro="" textlink="">
      <xdr:nvSpPr>
        <xdr:cNvPr id="2" name="TextBox 1"/>
        <xdr:cNvSpPr txBox="1"/>
      </xdr:nvSpPr>
      <xdr:spPr>
        <a:xfrm>
          <a:off x="889493" y="3718926"/>
          <a:ext cx="4181801" cy="20408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Note:  </a:t>
          </a:r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"Std.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Deviation"  (standard deviation) is just the square root of the variance. 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xcel uses the standard deviation instead of  the variance  to define a normal distribution., which is why  its being computed in the table above. 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 simulate an alternative game, just adjust the values of the </a:t>
          </a:r>
          <a:r>
            <a:rPr lang="en-US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mean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or </a:t>
          </a:r>
          <a:r>
            <a:rPr lang="en-US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variance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for either team in the table, or the value of the </a:t>
          </a:r>
          <a:r>
            <a:rPr lang="en-US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Game Spread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"Model Parameters".  All other values should automatically adjust (and new random samples will be drawn to resimulate the game)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142875</xdr:rowOff>
    </xdr:from>
    <xdr:to>
      <xdr:col>15</xdr:col>
      <xdr:colOff>54799</xdr:colOff>
      <xdr:row>12</xdr:row>
      <xdr:rowOff>40648</xdr:rowOff>
    </xdr:to>
    <xdr:sp macro="" textlink="">
      <xdr:nvSpPr>
        <xdr:cNvPr id="5" name="TextBox 4"/>
        <xdr:cNvSpPr txBox="1"/>
      </xdr:nvSpPr>
      <xdr:spPr>
        <a:xfrm>
          <a:off x="6324600" y="333375"/>
          <a:ext cx="4188649" cy="20408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Note:  </a:t>
          </a:r>
          <a:r>
            <a:rPr lang="en-US" sz="1100" b="0">
              <a:solidFill>
                <a:schemeClr val="dk1"/>
              </a:solidFill>
              <a:latin typeface="+mn-lt"/>
              <a:ea typeface="+mn-ea"/>
              <a:cs typeface="+mn-cs"/>
            </a:rPr>
            <a:t>"Std.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Deviation"  (standard deviation) is just the square root of the variance. 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xcel uses the standard deviation instead of  the variance  to define a normal distribution., which is why  its being computed in the table above. 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 simulate an alternative game, just adjust the values of the </a:t>
          </a:r>
          <a:r>
            <a:rPr lang="en-US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mean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or </a:t>
          </a:r>
          <a:r>
            <a:rPr lang="en-US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variance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for either team in the table, or the value of the </a:t>
          </a:r>
          <a:r>
            <a:rPr lang="en-US" sz="11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Game Spread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"Model Parameters".  All other values should automatically adjust (and outcome probabilities will be recomputed for the game).</a:t>
          </a:r>
        </a:p>
        <a:p>
          <a:endParaRPr lang="en-US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776287</xdr:colOff>
      <xdr:row>581</xdr:row>
      <xdr:rowOff>180975</xdr:rowOff>
    </xdr:from>
    <xdr:to>
      <xdr:col>20</xdr:col>
      <xdr:colOff>128587</xdr:colOff>
      <xdr:row>596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54240</xdr:colOff>
      <xdr:row>0</xdr:row>
      <xdr:rowOff>83342</xdr:rowOff>
    </xdr:from>
    <xdr:to>
      <xdr:col>19</xdr:col>
      <xdr:colOff>53182</xdr:colOff>
      <xdr:row>16</xdr:row>
      <xdr:rowOff>160865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83343</xdr:colOff>
      <xdr:row>16</xdr:row>
      <xdr:rowOff>193146</xdr:rowOff>
    </xdr:from>
    <xdr:to>
      <xdr:col>19</xdr:col>
      <xdr:colOff>61914</xdr:colOff>
      <xdr:row>32</xdr:row>
      <xdr:rowOff>71437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05"/>
  <sheetViews>
    <sheetView zoomScale="90" zoomScaleNormal="90" workbookViewId="0">
      <selection activeCell="B14" sqref="B14"/>
    </sheetView>
  </sheetViews>
  <sheetFormatPr defaultColWidth="8.85546875" defaultRowHeight="14.25" x14ac:dyDescent="0.2"/>
  <cols>
    <col min="1" max="1" width="4.28515625" style="1" customWidth="1"/>
    <col min="2" max="2" width="21.5703125" style="1" customWidth="1"/>
    <col min="3" max="3" width="10.28515625" style="7" customWidth="1"/>
    <col min="4" max="4" width="21.5703125" style="1" customWidth="1"/>
    <col min="5" max="5" width="16" style="7" bestFit="1" customWidth="1"/>
    <col min="6" max="6" width="3.28515625" style="1" customWidth="1"/>
    <col min="7" max="7" width="14.85546875" style="1" bestFit="1" customWidth="1"/>
    <col min="8" max="8" width="3.28515625" style="1" customWidth="1"/>
    <col min="9" max="9" width="8.85546875" style="1" customWidth="1"/>
    <col min="10" max="10" width="18.7109375" style="6" customWidth="1"/>
    <col min="11" max="11" width="17.85546875" style="8" customWidth="1"/>
    <col min="12" max="12" width="2.7109375" style="8" customWidth="1"/>
    <col min="13" max="13" width="18.7109375" style="1" customWidth="1"/>
    <col min="14" max="14" width="17.85546875" style="1" customWidth="1"/>
    <col min="15" max="15" width="1.5703125" style="1" customWidth="1"/>
    <col min="16" max="16" width="15" style="1" bestFit="1" customWidth="1"/>
    <col min="17" max="17" width="2.140625" style="1" customWidth="1"/>
    <col min="18" max="18" width="11.140625" style="7" bestFit="1" customWidth="1"/>
    <col min="19" max="19" width="19.42578125" style="7" customWidth="1"/>
    <col min="20" max="20" width="3.7109375" style="1" customWidth="1"/>
    <col min="21" max="16384" width="8.85546875" style="1"/>
  </cols>
  <sheetData>
    <row r="1" spans="1:19" ht="15" thickBot="1" x14ac:dyDescent="0.25"/>
    <row r="2" spans="1:19" ht="22.35" customHeight="1" thickBot="1" x14ac:dyDescent="0.3">
      <c r="I2" s="12"/>
      <c r="J2" s="80" t="s">
        <v>3</v>
      </c>
      <c r="K2" s="80"/>
      <c r="L2" s="80"/>
      <c r="M2" s="80"/>
      <c r="N2" s="80"/>
      <c r="O2" s="80"/>
      <c r="P2" s="87"/>
      <c r="Q2" s="13"/>
      <c r="R2" s="80" t="s">
        <v>12</v>
      </c>
      <c r="S2" s="81"/>
    </row>
    <row r="3" spans="1:19" ht="21.6" customHeight="1" x14ac:dyDescent="0.2">
      <c r="A3" s="38"/>
      <c r="B3" s="84" t="s">
        <v>2</v>
      </c>
      <c r="C3" s="85"/>
      <c r="D3" s="85"/>
      <c r="E3" s="86"/>
      <c r="F3" s="39"/>
      <c r="G3" s="40" t="s">
        <v>10</v>
      </c>
      <c r="H3" s="39"/>
      <c r="I3" s="41"/>
      <c r="J3" s="78" t="s">
        <v>25</v>
      </c>
      <c r="K3" s="78"/>
      <c r="L3" s="42"/>
      <c r="M3" s="78" t="s">
        <v>26</v>
      </c>
      <c r="N3" s="78"/>
      <c r="O3" s="42"/>
      <c r="P3" s="43"/>
      <c r="Q3" s="44"/>
      <c r="R3" s="78" t="s">
        <v>11</v>
      </c>
      <c r="S3" s="79"/>
    </row>
    <row r="4" spans="1:19" ht="17.25" thickBot="1" x14ac:dyDescent="0.35">
      <c r="B4" s="45"/>
      <c r="C4" s="3" t="s">
        <v>0</v>
      </c>
      <c r="D4" s="4" t="s">
        <v>1</v>
      </c>
      <c r="E4" s="60" t="s">
        <v>18</v>
      </c>
      <c r="F4" s="2"/>
      <c r="G4" s="11">
        <v>7</v>
      </c>
      <c r="H4" s="2"/>
      <c r="I4" s="31" t="s">
        <v>4</v>
      </c>
      <c r="J4" s="32" t="s">
        <v>15</v>
      </c>
      <c r="K4" s="33" t="s">
        <v>27</v>
      </c>
      <c r="L4" s="33"/>
      <c r="M4" s="32" t="s">
        <v>15</v>
      </c>
      <c r="N4" s="34" t="s">
        <v>28</v>
      </c>
      <c r="O4" s="34"/>
      <c r="P4" s="35" t="s">
        <v>5</v>
      </c>
      <c r="Q4" s="34"/>
      <c r="R4" s="36" t="s">
        <v>7</v>
      </c>
      <c r="S4" s="37" t="s">
        <v>14</v>
      </c>
    </row>
    <row r="5" spans="1:19" ht="15" x14ac:dyDescent="0.25">
      <c r="B5" s="46" t="s">
        <v>23</v>
      </c>
      <c r="C5" s="9">
        <v>7.43</v>
      </c>
      <c r="D5" s="10">
        <v>70</v>
      </c>
      <c r="E5" s="47">
        <f>SQRT(D5)</f>
        <v>8.3666002653407556</v>
      </c>
      <c r="F5" s="2"/>
      <c r="G5" s="2"/>
      <c r="H5" s="2"/>
      <c r="I5" s="14">
        <v>1</v>
      </c>
      <c r="J5" s="15">
        <f ca="1">RAND()</f>
        <v>0.68372589721036559</v>
      </c>
      <c r="K5" s="16">
        <f t="shared" ref="K5:K10" ca="1" si="0">NORMINV(J5,mean_HomeTeam_Sim,sd_HomeTeam_Sim)</f>
        <v>11.430433974298474</v>
      </c>
      <c r="L5" s="16"/>
      <c r="M5" s="17">
        <f ca="1">RAND()</f>
        <v>0.26465203317957631</v>
      </c>
      <c r="N5" s="18">
        <f t="shared" ref="N5:N10" ca="1" si="1">NORMINV(M5,mean_AwayTeam_Sim,sd_AwayTeam_Sim)</f>
        <v>-1.4831665370281923</v>
      </c>
      <c r="O5" s="18"/>
      <c r="P5" s="30">
        <f t="shared" ref="P5:P68" ca="1" si="2">K5-N5+homefield_adv_simulation</f>
        <v>15.113600511326666</v>
      </c>
      <c r="Q5" s="19"/>
      <c r="R5" s="20">
        <f ca="1">IF(P5&gt;0,1,0)</f>
        <v>1</v>
      </c>
      <c r="S5" s="21">
        <f t="shared" ref="S5:S10" ca="1" si="3">IF(P5&gt;game_spread,1,0)</f>
        <v>1</v>
      </c>
    </row>
    <row r="6" spans="1:19" ht="15.75" thickBot="1" x14ac:dyDescent="0.3">
      <c r="B6" s="48" t="s">
        <v>24</v>
      </c>
      <c r="C6" s="49">
        <v>3.7800000000000011</v>
      </c>
      <c r="D6" s="50">
        <v>70</v>
      </c>
      <c r="E6" s="51">
        <f>SQRT(D6)</f>
        <v>8.3666002653407556</v>
      </c>
      <c r="F6" s="2"/>
      <c r="G6" s="2"/>
      <c r="H6" s="2"/>
      <c r="I6" s="14">
        <v>2</v>
      </c>
      <c r="J6" s="15">
        <f ca="1">RAND()</f>
        <v>0.18445410452317379</v>
      </c>
      <c r="K6" s="16">
        <f t="shared" ca="1" si="0"/>
        <v>-8.7560472712134185E-2</v>
      </c>
      <c r="L6" s="16"/>
      <c r="M6" s="17">
        <f t="shared" ref="M6:M201" ca="1" si="4">RAND()</f>
        <v>0.8004334891690964</v>
      </c>
      <c r="N6" s="18">
        <f t="shared" ca="1" si="1"/>
        <v>10.834471617906466</v>
      </c>
      <c r="O6" s="18"/>
      <c r="P6" s="30">
        <f t="shared" ca="1" si="2"/>
        <v>-8.7220320906186011</v>
      </c>
      <c r="Q6" s="19"/>
      <c r="R6" s="20">
        <f t="shared" ref="R6:R10" ca="1" si="5">IF(P6&gt;0,1,0)</f>
        <v>0</v>
      </c>
      <c r="S6" s="21">
        <f t="shared" ca="1" si="3"/>
        <v>0</v>
      </c>
    </row>
    <row r="7" spans="1:19" ht="15.75" thickBot="1" x14ac:dyDescent="0.3">
      <c r="B7" s="74" t="s">
        <v>20</v>
      </c>
      <c r="C7" s="75">
        <v>2.2000000000000002</v>
      </c>
      <c r="D7" s="71"/>
      <c r="E7" s="72"/>
      <c r="F7" s="2"/>
      <c r="G7" s="2"/>
      <c r="H7" s="2"/>
      <c r="I7" s="14">
        <v>3</v>
      </c>
      <c r="J7" s="15">
        <f t="shared" ref="J7:J201" ca="1" si="6">RAND()</f>
        <v>0.68425000428884064</v>
      </c>
      <c r="K7" s="16">
        <f t="shared" ca="1" si="0"/>
        <v>11.442760949657821</v>
      </c>
      <c r="L7" s="16"/>
      <c r="M7" s="17">
        <f t="shared" ca="1" si="4"/>
        <v>0.76651708091595239</v>
      </c>
      <c r="N7" s="18">
        <f t="shared" ca="1" si="1"/>
        <v>9.866071549329865</v>
      </c>
      <c r="O7" s="18"/>
      <c r="P7" s="30">
        <f t="shared" ca="1" si="2"/>
        <v>3.7766894003279559</v>
      </c>
      <c r="Q7" s="19"/>
      <c r="R7" s="20">
        <f t="shared" ca="1" si="5"/>
        <v>1</v>
      </c>
      <c r="S7" s="21">
        <f t="shared" ca="1" si="3"/>
        <v>0</v>
      </c>
    </row>
    <row r="8" spans="1:19" ht="15" x14ac:dyDescent="0.25">
      <c r="B8" s="5"/>
      <c r="C8" s="5"/>
      <c r="D8" s="5"/>
      <c r="I8" s="14">
        <v>4</v>
      </c>
      <c r="J8" s="15">
        <f t="shared" ca="1" si="6"/>
        <v>0.65209959682308338</v>
      </c>
      <c r="K8" s="16">
        <f t="shared" ca="1" si="0"/>
        <v>10.701300289476471</v>
      </c>
      <c r="L8" s="16"/>
      <c r="M8" s="17">
        <f t="shared" ca="1" si="4"/>
        <v>0.4521150013563292</v>
      </c>
      <c r="N8" s="18">
        <f t="shared" ca="1" si="1"/>
        <v>2.7733342600726658</v>
      </c>
      <c r="O8" s="18"/>
      <c r="P8" s="30">
        <f t="shared" ca="1" si="2"/>
        <v>10.127966029403805</v>
      </c>
      <c r="Q8" s="19"/>
      <c r="R8" s="20">
        <f t="shared" ca="1" si="5"/>
        <v>1</v>
      </c>
      <c r="S8" s="21">
        <f t="shared" ca="1" si="3"/>
        <v>1</v>
      </c>
    </row>
    <row r="9" spans="1:19" ht="15.75" thickBot="1" x14ac:dyDescent="0.3">
      <c r="D9" s="5"/>
      <c r="I9" s="14">
        <v>5</v>
      </c>
      <c r="J9" s="15">
        <f t="shared" ca="1" si="6"/>
        <v>0.82746027966916569</v>
      </c>
      <c r="K9" s="16">
        <f t="shared" ca="1" si="0"/>
        <v>15.329547703453095</v>
      </c>
      <c r="L9" s="16"/>
      <c r="M9" s="17">
        <f t="shared" ca="1" si="4"/>
        <v>0.71800871424156876</v>
      </c>
      <c r="N9" s="18">
        <f t="shared" ca="1" si="1"/>
        <v>8.6069943620412683</v>
      </c>
      <c r="O9" s="18"/>
      <c r="P9" s="30">
        <f t="shared" ca="1" si="2"/>
        <v>8.9225533414118274</v>
      </c>
      <c r="Q9" s="19"/>
      <c r="R9" s="20">
        <f t="shared" ca="1" si="5"/>
        <v>1</v>
      </c>
      <c r="S9" s="21">
        <f t="shared" ca="1" si="3"/>
        <v>1</v>
      </c>
    </row>
    <row r="10" spans="1:19" ht="15" x14ac:dyDescent="0.25">
      <c r="B10" s="88" t="s">
        <v>6</v>
      </c>
      <c r="C10" s="89"/>
      <c r="D10" s="89"/>
      <c r="E10" s="90"/>
      <c r="I10" s="14">
        <v>6</v>
      </c>
      <c r="J10" s="15">
        <f t="shared" ca="1" si="6"/>
        <v>0.45470439574812527</v>
      </c>
      <c r="K10" s="16">
        <f t="shared" ca="1" si="0"/>
        <v>6.4780123188338044</v>
      </c>
      <c r="L10" s="16"/>
      <c r="M10" s="17">
        <f t="shared" ca="1" si="4"/>
        <v>0.97236294319639105</v>
      </c>
      <c r="N10" s="18">
        <f t="shared" ca="1" si="1"/>
        <v>19.816390529017013</v>
      </c>
      <c r="O10" s="18"/>
      <c r="P10" s="30">
        <f t="shared" ca="1" si="2"/>
        <v>-11.138378210183209</v>
      </c>
      <c r="Q10" s="19"/>
      <c r="R10" s="20">
        <f t="shared" ca="1" si="5"/>
        <v>0</v>
      </c>
      <c r="S10" s="21">
        <f t="shared" ca="1" si="3"/>
        <v>0</v>
      </c>
    </row>
    <row r="11" spans="1:19" ht="15" x14ac:dyDescent="0.25">
      <c r="B11" s="45"/>
      <c r="C11" s="3" t="s">
        <v>0</v>
      </c>
      <c r="D11" s="4" t="s">
        <v>1</v>
      </c>
      <c r="E11" s="60" t="s">
        <v>18</v>
      </c>
      <c r="I11" s="14">
        <v>7</v>
      </c>
      <c r="J11" s="15">
        <f t="shared" ca="1" si="6"/>
        <v>0.50487874818148815</v>
      </c>
      <c r="K11" s="16">
        <f t="shared" ref="K11:K74" ca="1" si="7">NORMINV(J11,mean_HomeTeam_Sim,sd_HomeTeam_Sim)</f>
        <v>7.5323194464822985</v>
      </c>
      <c r="L11" s="16"/>
      <c r="M11" s="17">
        <f t="shared" ca="1" si="4"/>
        <v>0.31756587001427239</v>
      </c>
      <c r="N11" s="18">
        <f t="shared" ref="N11:N74" ca="1" si="8">NORMINV(M11,mean_AwayTeam_Sim,sd_AwayTeam_Sim)</f>
        <v>-0.19008863758938732</v>
      </c>
      <c r="O11" s="18"/>
      <c r="P11" s="30">
        <f t="shared" ca="1" si="2"/>
        <v>9.9224080840716873</v>
      </c>
      <c r="Q11" s="19"/>
      <c r="R11" s="20">
        <f t="shared" ref="R11:R74" ca="1" si="9">IF(P11&gt;0,1,0)</f>
        <v>1</v>
      </c>
      <c r="S11" s="21">
        <f t="shared" ref="S11:S74" ca="1" si="10">IF(P11&gt;game_spread,1,0)</f>
        <v>1</v>
      </c>
    </row>
    <row r="12" spans="1:19" ht="15.75" thickBot="1" x14ac:dyDescent="0.3">
      <c r="B12" s="52" t="s">
        <v>8</v>
      </c>
      <c r="C12" s="53">
        <f ca="1">AVERAGE(P5:P5004)</f>
        <v>5.7791683714018571</v>
      </c>
      <c r="D12" s="55">
        <f ca="1">VAR(P5:P5004)</f>
        <v>142.50457993432525</v>
      </c>
      <c r="E12" s="54">
        <f ca="1">STDEV(P5:P5004)</f>
        <v>11.937528217111165</v>
      </c>
      <c r="I12" s="14">
        <v>8</v>
      </c>
      <c r="J12" s="15">
        <f t="shared" ca="1" si="6"/>
        <v>0.4582707813053889</v>
      </c>
      <c r="K12" s="16">
        <f t="shared" ca="1" si="7"/>
        <v>6.5532546523842781</v>
      </c>
      <c r="L12" s="16"/>
      <c r="M12" s="17">
        <f t="shared" ca="1" si="4"/>
        <v>0.69248645967914491</v>
      </c>
      <c r="N12" s="18">
        <f t="shared" ca="1" si="8"/>
        <v>7.9876525255157969</v>
      </c>
      <c r="O12" s="18"/>
      <c r="P12" s="30">
        <f t="shared" ca="1" si="2"/>
        <v>0.76560212686848139</v>
      </c>
      <c r="Q12" s="19"/>
      <c r="R12" s="20">
        <f t="shared" ca="1" si="9"/>
        <v>1</v>
      </c>
      <c r="S12" s="21">
        <f t="shared" ca="1" si="10"/>
        <v>0</v>
      </c>
    </row>
    <row r="13" spans="1:19" ht="15" x14ac:dyDescent="0.25">
      <c r="E13" s="73">
        <f ca="1">SQRT(D12)</f>
        <v>11.937528217111165</v>
      </c>
      <c r="I13" s="14">
        <v>9</v>
      </c>
      <c r="J13" s="15">
        <f t="shared" ca="1" si="6"/>
        <v>0.59232702403365223</v>
      </c>
      <c r="K13" s="16">
        <f t="shared" ca="1" si="7"/>
        <v>9.3838944539828937</v>
      </c>
      <c r="L13" s="16"/>
      <c r="M13" s="17">
        <f t="shared" ca="1" si="4"/>
        <v>0.90192000219227597</v>
      </c>
      <c r="N13" s="18">
        <f t="shared" ca="1" si="8"/>
        <v>14.594412284317384</v>
      </c>
      <c r="O13" s="18"/>
      <c r="P13" s="30">
        <f t="shared" ca="1" si="2"/>
        <v>-3.0105178303344902</v>
      </c>
      <c r="Q13" s="19"/>
      <c r="R13" s="20">
        <f t="shared" ca="1" si="9"/>
        <v>0</v>
      </c>
      <c r="S13" s="21">
        <f t="shared" ca="1" si="10"/>
        <v>0</v>
      </c>
    </row>
    <row r="14" spans="1:19" ht="15.75" thickBot="1" x14ac:dyDescent="0.3">
      <c r="I14" s="14">
        <v>10</v>
      </c>
      <c r="J14" s="15">
        <f t="shared" ca="1" si="6"/>
        <v>0.4938850635691352</v>
      </c>
      <c r="K14" s="16">
        <f t="shared" ca="1" si="7"/>
        <v>7.3017527953847878</v>
      </c>
      <c r="L14" s="16"/>
      <c r="M14" s="17">
        <f t="shared" ca="1" si="4"/>
        <v>0.5030660019147819</v>
      </c>
      <c r="N14" s="18">
        <f t="shared" ca="1" si="8"/>
        <v>3.8443006926532024</v>
      </c>
      <c r="O14" s="18"/>
      <c r="P14" s="30">
        <f t="shared" ca="1" si="2"/>
        <v>5.6574521027315861</v>
      </c>
      <c r="Q14" s="19"/>
      <c r="R14" s="20">
        <f t="shared" ca="1" si="9"/>
        <v>1</v>
      </c>
      <c r="S14" s="21">
        <f t="shared" ca="1" si="10"/>
        <v>0</v>
      </c>
    </row>
    <row r="15" spans="1:19" ht="15" x14ac:dyDescent="0.25">
      <c r="B15" s="88" t="s">
        <v>9</v>
      </c>
      <c r="C15" s="89"/>
      <c r="D15" s="89"/>
      <c r="E15" s="90"/>
      <c r="I15" s="14">
        <v>11</v>
      </c>
      <c r="J15" s="15">
        <f t="shared" ca="1" si="6"/>
        <v>0.951306241038264</v>
      </c>
      <c r="K15" s="16">
        <f t="shared" ca="1" si="7"/>
        <v>21.298920342084752</v>
      </c>
      <c r="L15" s="16"/>
      <c r="M15" s="17">
        <f t="shared" ca="1" si="4"/>
        <v>0.26228309550906859</v>
      </c>
      <c r="N15" s="18">
        <f t="shared" ca="1" si="8"/>
        <v>-1.5438566606377275</v>
      </c>
      <c r="O15" s="18"/>
      <c r="P15" s="30">
        <f t="shared" ca="1" si="2"/>
        <v>25.042777002722477</v>
      </c>
      <c r="Q15" s="19"/>
      <c r="R15" s="20">
        <f t="shared" ca="1" si="9"/>
        <v>1</v>
      </c>
      <c r="S15" s="21">
        <f t="shared" ca="1" si="10"/>
        <v>1</v>
      </c>
    </row>
    <row r="16" spans="1:19" ht="15" customHeight="1" x14ac:dyDescent="0.25">
      <c r="B16" s="82" t="s">
        <v>22</v>
      </c>
      <c r="C16" s="83"/>
      <c r="D16" s="82" t="s">
        <v>21</v>
      </c>
      <c r="E16" s="91"/>
      <c r="I16" s="14">
        <v>12</v>
      </c>
      <c r="J16" s="15">
        <f t="shared" ca="1" si="6"/>
        <v>0.73553268658240778</v>
      </c>
      <c r="K16" s="16">
        <f t="shared" ca="1" si="7"/>
        <v>12.697888913021629</v>
      </c>
      <c r="L16" s="16"/>
      <c r="M16" s="17">
        <f t="shared" ca="1" si="4"/>
        <v>7.9267124925697097E-3</v>
      </c>
      <c r="N16" s="18">
        <f t="shared" ca="1" si="8"/>
        <v>-16.402520270447553</v>
      </c>
      <c r="O16" s="18"/>
      <c r="P16" s="30">
        <f t="shared" ca="1" si="2"/>
        <v>31.300409183469181</v>
      </c>
      <c r="Q16" s="19"/>
      <c r="R16" s="20">
        <f t="shared" ca="1" si="9"/>
        <v>1</v>
      </c>
      <c r="S16" s="21">
        <f t="shared" ca="1" si="10"/>
        <v>1</v>
      </c>
    </row>
    <row r="17" spans="2:19" ht="15" x14ac:dyDescent="0.25">
      <c r="B17" s="56" t="s">
        <v>16</v>
      </c>
      <c r="C17" s="76">
        <f ca="1">AVERAGE(R5:R5004)</f>
        <v>0.68659999999999999</v>
      </c>
      <c r="D17" s="56" t="s">
        <v>16</v>
      </c>
      <c r="E17" s="76">
        <f ca="1">1-C17</f>
        <v>0.31340000000000001</v>
      </c>
      <c r="I17" s="14">
        <v>13</v>
      </c>
      <c r="J17" s="15">
        <f t="shared" ca="1" si="6"/>
        <v>8.4633929288198906E-2</v>
      </c>
      <c r="K17" s="16">
        <f t="shared" ca="1" si="7"/>
        <v>-4.0703950906809698</v>
      </c>
      <c r="L17" s="16"/>
      <c r="M17" s="17">
        <f t="shared" ca="1" si="4"/>
        <v>0.32582676516587061</v>
      </c>
      <c r="N17" s="18">
        <f t="shared" ca="1" si="8"/>
        <v>2.762190166571088E-3</v>
      </c>
      <c r="O17" s="18"/>
      <c r="P17" s="30">
        <f t="shared" ca="1" si="2"/>
        <v>-1.8731572808475407</v>
      </c>
      <c r="Q17" s="19"/>
      <c r="R17" s="20">
        <f t="shared" ca="1" si="9"/>
        <v>0</v>
      </c>
      <c r="S17" s="21">
        <f t="shared" ca="1" si="10"/>
        <v>0</v>
      </c>
    </row>
    <row r="18" spans="2:19" ht="15.75" thickBot="1" x14ac:dyDescent="0.3">
      <c r="B18" s="58" t="s">
        <v>17</v>
      </c>
      <c r="C18" s="77">
        <f ca="1">AVERAGE(S5:S5004)</f>
        <v>0.45700000000000002</v>
      </c>
      <c r="D18" s="58" t="s">
        <v>17</v>
      </c>
      <c r="E18" s="77">
        <f ca="1">1-C18</f>
        <v>0.54299999999999993</v>
      </c>
      <c r="I18" s="14">
        <v>14</v>
      </c>
      <c r="J18" s="15">
        <f t="shared" ca="1" si="6"/>
        <v>0.50154782390049613</v>
      </c>
      <c r="K18" s="16">
        <f t="shared" ca="1" si="7"/>
        <v>7.4624609773954669</v>
      </c>
      <c r="L18" s="16"/>
      <c r="M18" s="17">
        <f t="shared" ca="1" si="4"/>
        <v>0.73769678384649418</v>
      </c>
      <c r="N18" s="18">
        <f t="shared" ca="1" si="8"/>
        <v>9.103340010414513</v>
      </c>
      <c r="O18" s="18"/>
      <c r="P18" s="30">
        <f t="shared" ca="1" si="2"/>
        <v>0.55912096698095404</v>
      </c>
      <c r="Q18" s="19"/>
      <c r="R18" s="20">
        <f t="shared" ca="1" si="9"/>
        <v>1</v>
      </c>
      <c r="S18" s="21">
        <f t="shared" ca="1" si="10"/>
        <v>0</v>
      </c>
    </row>
    <row r="19" spans="2:19" ht="15" x14ac:dyDescent="0.25">
      <c r="I19" s="14">
        <v>15</v>
      </c>
      <c r="J19" s="15">
        <f t="shared" ca="1" si="6"/>
        <v>0.86540474045320526</v>
      </c>
      <c r="K19" s="16">
        <f t="shared" ca="1" si="7"/>
        <v>16.674496101908176</v>
      </c>
      <c r="L19" s="16"/>
      <c r="M19" s="17">
        <f t="shared" ca="1" si="4"/>
        <v>0.42495365578388622</v>
      </c>
      <c r="N19" s="18">
        <f t="shared" ca="1" si="8"/>
        <v>2.1967322473618887</v>
      </c>
      <c r="O19" s="18"/>
      <c r="P19" s="30">
        <f t="shared" ca="1" si="2"/>
        <v>16.677763854546289</v>
      </c>
      <c r="Q19" s="19"/>
      <c r="R19" s="20">
        <f t="shared" ca="1" si="9"/>
        <v>1</v>
      </c>
      <c r="S19" s="21">
        <f t="shared" ca="1" si="10"/>
        <v>1</v>
      </c>
    </row>
    <row r="20" spans="2:19" ht="15" x14ac:dyDescent="0.25">
      <c r="I20" s="14">
        <v>16</v>
      </c>
      <c r="J20" s="15">
        <f t="shared" ca="1" si="6"/>
        <v>0.85478315350403233</v>
      </c>
      <c r="K20" s="16">
        <f t="shared" ca="1" si="7"/>
        <v>16.274924592043959</v>
      </c>
      <c r="L20" s="16"/>
      <c r="M20" s="17">
        <f t="shared" ca="1" si="4"/>
        <v>0.35962480390555174</v>
      </c>
      <c r="N20" s="18">
        <f t="shared" ca="1" si="8"/>
        <v>0.77252633779522473</v>
      </c>
      <c r="O20" s="18"/>
      <c r="P20" s="30">
        <f t="shared" ca="1" si="2"/>
        <v>17.702398254248735</v>
      </c>
      <c r="Q20" s="19"/>
      <c r="R20" s="20">
        <f t="shared" ca="1" si="9"/>
        <v>1</v>
      </c>
      <c r="S20" s="21">
        <f t="shared" ca="1" si="10"/>
        <v>1</v>
      </c>
    </row>
    <row r="21" spans="2:19" ht="15" x14ac:dyDescent="0.25">
      <c r="I21" s="14">
        <v>17</v>
      </c>
      <c r="J21" s="15">
        <f t="shared" ca="1" si="6"/>
        <v>0.90457673459198429</v>
      </c>
      <c r="K21" s="16">
        <f t="shared" ca="1" si="7"/>
        <v>18.37417372876272</v>
      </c>
      <c r="L21" s="16"/>
      <c r="M21" s="17">
        <f t="shared" ca="1" si="4"/>
        <v>0.96064548390582138</v>
      </c>
      <c r="N21" s="18">
        <f t="shared" ca="1" si="8"/>
        <v>18.490375633781397</v>
      </c>
      <c r="O21" s="18"/>
      <c r="P21" s="30">
        <f t="shared" ca="1" si="2"/>
        <v>2.0837980949813231</v>
      </c>
      <c r="Q21" s="19"/>
      <c r="R21" s="20">
        <f t="shared" ca="1" si="9"/>
        <v>1</v>
      </c>
      <c r="S21" s="21">
        <f t="shared" ca="1" si="10"/>
        <v>0</v>
      </c>
    </row>
    <row r="22" spans="2:19" ht="15" x14ac:dyDescent="0.25">
      <c r="I22" s="14">
        <v>18</v>
      </c>
      <c r="J22" s="15">
        <f t="shared" ca="1" si="6"/>
        <v>0.83284401438022981</v>
      </c>
      <c r="K22" s="16">
        <f t="shared" ca="1" si="7"/>
        <v>15.507659509963716</v>
      </c>
      <c r="L22" s="16"/>
      <c r="M22" s="17">
        <f t="shared" ca="1" si="4"/>
        <v>0.46493217465467018</v>
      </c>
      <c r="N22" s="18">
        <f t="shared" ca="1" si="8"/>
        <v>3.0436094161829761</v>
      </c>
      <c r="O22" s="18"/>
      <c r="P22" s="30">
        <f t="shared" ca="1" si="2"/>
        <v>14.664050093780741</v>
      </c>
      <c r="Q22" s="19"/>
      <c r="R22" s="20">
        <f t="shared" ca="1" si="9"/>
        <v>1</v>
      </c>
      <c r="S22" s="21">
        <f t="shared" ca="1" si="10"/>
        <v>1</v>
      </c>
    </row>
    <row r="23" spans="2:19" ht="15" x14ac:dyDescent="0.25">
      <c r="I23" s="14">
        <v>19</v>
      </c>
      <c r="J23" s="15">
        <f t="shared" ca="1" si="6"/>
        <v>0.39394815095188629</v>
      </c>
      <c r="K23" s="16">
        <f t="shared" ca="1" si="7"/>
        <v>5.1790216004020184</v>
      </c>
      <c r="L23" s="16"/>
      <c r="M23" s="17">
        <f t="shared" ca="1" si="4"/>
        <v>0.20872223030153436</v>
      </c>
      <c r="N23" s="18">
        <f t="shared" ca="1" si="8"/>
        <v>-3.0041649856832535</v>
      </c>
      <c r="O23" s="18"/>
      <c r="P23" s="30">
        <f t="shared" ca="1" si="2"/>
        <v>10.383186586085273</v>
      </c>
      <c r="Q23" s="19"/>
      <c r="R23" s="20">
        <f t="shared" ca="1" si="9"/>
        <v>1</v>
      </c>
      <c r="S23" s="21">
        <f t="shared" ca="1" si="10"/>
        <v>1</v>
      </c>
    </row>
    <row r="24" spans="2:19" ht="15" x14ac:dyDescent="0.25">
      <c r="I24" s="14">
        <v>20</v>
      </c>
      <c r="J24" s="15">
        <f t="shared" ca="1" si="6"/>
        <v>0.14362594297450959</v>
      </c>
      <c r="K24" s="16">
        <f t="shared" ca="1" si="7"/>
        <v>-1.4734814711254458</v>
      </c>
      <c r="L24" s="16"/>
      <c r="M24" s="17">
        <f t="shared" ca="1" si="4"/>
        <v>0.66825975266234139</v>
      </c>
      <c r="N24" s="18">
        <f t="shared" ca="1" si="8"/>
        <v>7.4204155391903202</v>
      </c>
      <c r="O24" s="18"/>
      <c r="P24" s="30">
        <f t="shared" ca="1" si="2"/>
        <v>-6.6938970103157649</v>
      </c>
      <c r="Q24" s="19"/>
      <c r="R24" s="20">
        <f t="shared" ca="1" si="9"/>
        <v>0</v>
      </c>
      <c r="S24" s="21">
        <f t="shared" ca="1" si="10"/>
        <v>0</v>
      </c>
    </row>
    <row r="25" spans="2:19" ht="15" x14ac:dyDescent="0.25">
      <c r="I25" s="14">
        <v>21</v>
      </c>
      <c r="J25" s="15">
        <f t="shared" ca="1" si="6"/>
        <v>0.20105793540668593</v>
      </c>
      <c r="K25" s="16">
        <f t="shared" ca="1" si="7"/>
        <v>0.4200576359548176</v>
      </c>
      <c r="L25" s="16"/>
      <c r="M25" s="17">
        <f t="shared" ca="1" si="4"/>
        <v>0.3188817209739444</v>
      </c>
      <c r="N25" s="18">
        <f t="shared" ca="1" si="8"/>
        <v>-0.15923114159190499</v>
      </c>
      <c r="O25" s="18"/>
      <c r="P25" s="30">
        <f t="shared" ca="1" si="2"/>
        <v>2.7792887775467228</v>
      </c>
      <c r="Q25" s="19"/>
      <c r="R25" s="20">
        <f t="shared" ca="1" si="9"/>
        <v>1</v>
      </c>
      <c r="S25" s="21">
        <f t="shared" ca="1" si="10"/>
        <v>0</v>
      </c>
    </row>
    <row r="26" spans="2:19" ht="15" x14ac:dyDescent="0.25">
      <c r="I26" s="14">
        <v>22</v>
      </c>
      <c r="J26" s="15">
        <f t="shared" ca="1" si="6"/>
        <v>0.85622532981011135</v>
      </c>
      <c r="K26" s="16">
        <f t="shared" ca="1" si="7"/>
        <v>16.327988749286945</v>
      </c>
      <c r="L26" s="16"/>
      <c r="M26" s="17">
        <f t="shared" ca="1" si="4"/>
        <v>0.46134044168147292</v>
      </c>
      <c r="N26" s="18">
        <f t="shared" ca="1" si="8"/>
        <v>2.9679602942388819</v>
      </c>
      <c r="O26" s="18"/>
      <c r="P26" s="30">
        <f t="shared" ca="1" si="2"/>
        <v>15.560028455048062</v>
      </c>
      <c r="Q26" s="19"/>
      <c r="R26" s="20">
        <f t="shared" ca="1" si="9"/>
        <v>1</v>
      </c>
      <c r="S26" s="21">
        <f t="shared" ca="1" si="10"/>
        <v>1</v>
      </c>
    </row>
    <row r="27" spans="2:19" ht="15" x14ac:dyDescent="0.25">
      <c r="I27" s="14">
        <v>23</v>
      </c>
      <c r="J27" s="15">
        <f t="shared" ca="1" si="6"/>
        <v>0.5095827785097593</v>
      </c>
      <c r="K27" s="16">
        <f t="shared" ca="1" si="7"/>
        <v>7.6309889467135967</v>
      </c>
      <c r="L27" s="16"/>
      <c r="M27" s="17">
        <f t="shared" ca="1" si="4"/>
        <v>0.60232865005729053</v>
      </c>
      <c r="N27" s="18">
        <f t="shared" ca="1" si="8"/>
        <v>5.9501218319448226</v>
      </c>
      <c r="O27" s="18"/>
      <c r="P27" s="30">
        <f t="shared" ca="1" si="2"/>
        <v>3.8808671147687743</v>
      </c>
      <c r="Q27" s="19"/>
      <c r="R27" s="20">
        <f t="shared" ca="1" si="9"/>
        <v>1</v>
      </c>
      <c r="S27" s="21">
        <f t="shared" ca="1" si="10"/>
        <v>0</v>
      </c>
    </row>
    <row r="28" spans="2:19" ht="15" x14ac:dyDescent="0.25">
      <c r="I28" s="14">
        <v>24</v>
      </c>
      <c r="J28" s="15">
        <f t="shared" ca="1" si="6"/>
        <v>0.40380581671920601</v>
      </c>
      <c r="K28" s="16">
        <f t="shared" ca="1" si="7"/>
        <v>5.3926631475979034</v>
      </c>
      <c r="L28" s="16"/>
      <c r="M28" s="17">
        <f t="shared" ca="1" si="4"/>
        <v>0.41592472690373672</v>
      </c>
      <c r="N28" s="18">
        <f t="shared" ca="1" si="8"/>
        <v>2.003518279672869</v>
      </c>
      <c r="O28" s="18"/>
      <c r="P28" s="30">
        <f t="shared" ca="1" si="2"/>
        <v>5.5891448679250342</v>
      </c>
      <c r="Q28" s="19"/>
      <c r="R28" s="20">
        <f t="shared" ca="1" si="9"/>
        <v>1</v>
      </c>
      <c r="S28" s="21">
        <f t="shared" ca="1" si="10"/>
        <v>0</v>
      </c>
    </row>
    <row r="29" spans="2:19" ht="15" x14ac:dyDescent="0.25">
      <c r="I29" s="14">
        <v>25</v>
      </c>
      <c r="J29" s="15">
        <f t="shared" ca="1" si="6"/>
        <v>0.88278731642128938</v>
      </c>
      <c r="K29" s="16">
        <f t="shared" ca="1" si="7"/>
        <v>17.37819175715601</v>
      </c>
      <c r="L29" s="16"/>
      <c r="M29" s="17">
        <f t="shared" ca="1" si="4"/>
        <v>0.24465124590443654</v>
      </c>
      <c r="N29" s="18">
        <f t="shared" ca="1" si="8"/>
        <v>-2.0048233992680515</v>
      </c>
      <c r="O29" s="18"/>
      <c r="P29" s="30">
        <f t="shared" ca="1" si="2"/>
        <v>21.583015156424061</v>
      </c>
      <c r="Q29" s="19"/>
      <c r="R29" s="20">
        <f t="shared" ca="1" si="9"/>
        <v>1</v>
      </c>
      <c r="S29" s="21">
        <f t="shared" ca="1" si="10"/>
        <v>1</v>
      </c>
    </row>
    <row r="30" spans="2:19" ht="15" x14ac:dyDescent="0.25">
      <c r="I30" s="14">
        <v>26</v>
      </c>
      <c r="J30" s="15">
        <f t="shared" ca="1" si="6"/>
        <v>0.4734832897041007</v>
      </c>
      <c r="K30" s="16">
        <f t="shared" ca="1" si="7"/>
        <v>6.8734825889900248</v>
      </c>
      <c r="L30" s="16"/>
      <c r="M30" s="17">
        <f t="shared" ca="1" si="4"/>
        <v>0.63970780985128273</v>
      </c>
      <c r="N30" s="18">
        <f t="shared" ca="1" si="8"/>
        <v>6.7725479388886374</v>
      </c>
      <c r="O30" s="18"/>
      <c r="P30" s="30">
        <f t="shared" ca="1" si="2"/>
        <v>2.3009346501013876</v>
      </c>
      <c r="Q30" s="19"/>
      <c r="R30" s="20">
        <f t="shared" ca="1" si="9"/>
        <v>1</v>
      </c>
      <c r="S30" s="21">
        <f t="shared" ca="1" si="10"/>
        <v>0</v>
      </c>
    </row>
    <row r="31" spans="2:19" ht="15" x14ac:dyDescent="0.25">
      <c r="I31" s="14">
        <v>27</v>
      </c>
      <c r="J31" s="15">
        <f t="shared" ca="1" si="6"/>
        <v>0.17516246205453256</v>
      </c>
      <c r="K31" s="16">
        <f t="shared" ca="1" si="7"/>
        <v>-0.38406353921947467</v>
      </c>
      <c r="L31" s="16"/>
      <c r="M31" s="17">
        <f t="shared" ca="1" si="4"/>
        <v>0.89396012401084946</v>
      </c>
      <c r="N31" s="18">
        <f t="shared" ca="1" si="8"/>
        <v>14.220404725796271</v>
      </c>
      <c r="O31" s="18"/>
      <c r="P31" s="30">
        <f t="shared" ca="1" si="2"/>
        <v>-12.404468265015748</v>
      </c>
      <c r="Q31" s="19"/>
      <c r="R31" s="20">
        <f t="shared" ca="1" si="9"/>
        <v>0</v>
      </c>
      <c r="S31" s="21">
        <f t="shared" ca="1" si="10"/>
        <v>0</v>
      </c>
    </row>
    <row r="32" spans="2:19" ht="15" x14ac:dyDescent="0.25">
      <c r="I32" s="14">
        <v>28</v>
      </c>
      <c r="J32" s="15">
        <f t="shared" ca="1" si="6"/>
        <v>0.88517164377171309</v>
      </c>
      <c r="K32" s="16">
        <f t="shared" ca="1" si="7"/>
        <v>17.480325211410403</v>
      </c>
      <c r="L32" s="16"/>
      <c r="M32" s="17">
        <f t="shared" ca="1" si="4"/>
        <v>0.74799533327455303</v>
      </c>
      <c r="N32" s="18">
        <f t="shared" ca="1" si="8"/>
        <v>9.3705177537828508</v>
      </c>
      <c r="O32" s="18"/>
      <c r="P32" s="30">
        <f t="shared" ca="1" si="2"/>
        <v>10.309807457627553</v>
      </c>
      <c r="Q32" s="19"/>
      <c r="R32" s="20">
        <f t="shared" ca="1" si="9"/>
        <v>1</v>
      </c>
      <c r="S32" s="21">
        <f t="shared" ca="1" si="10"/>
        <v>1</v>
      </c>
    </row>
    <row r="33" spans="9:19" ht="15" x14ac:dyDescent="0.25">
      <c r="I33" s="14">
        <v>29</v>
      </c>
      <c r="J33" s="15">
        <f t="shared" ca="1" si="6"/>
        <v>0.1362163755616036</v>
      </c>
      <c r="K33" s="16">
        <f t="shared" ca="1" si="7"/>
        <v>-1.752154777886286</v>
      </c>
      <c r="L33" s="16"/>
      <c r="M33" s="17">
        <f t="shared" ca="1" si="4"/>
        <v>0.43926347664106535</v>
      </c>
      <c r="N33" s="18">
        <f t="shared" ca="1" si="8"/>
        <v>2.5012753428485941</v>
      </c>
      <c r="O33" s="18"/>
      <c r="P33" s="30">
        <f t="shared" ca="1" si="2"/>
        <v>-2.0534301207348795</v>
      </c>
      <c r="Q33" s="19"/>
      <c r="R33" s="20">
        <f t="shared" ca="1" si="9"/>
        <v>0</v>
      </c>
      <c r="S33" s="21">
        <f t="shared" ca="1" si="10"/>
        <v>0</v>
      </c>
    </row>
    <row r="34" spans="9:19" ht="15" x14ac:dyDescent="0.25">
      <c r="I34" s="14">
        <v>30</v>
      </c>
      <c r="J34" s="15">
        <f t="shared" ca="1" si="6"/>
        <v>0.86313629282079607</v>
      </c>
      <c r="K34" s="16">
        <f t="shared" ca="1" si="7"/>
        <v>16.587403043834478</v>
      </c>
      <c r="L34" s="16"/>
      <c r="M34" s="17">
        <f t="shared" ca="1" si="4"/>
        <v>0.10800927777182134</v>
      </c>
      <c r="N34" s="18">
        <f t="shared" ca="1" si="8"/>
        <v>-6.5710290455182445</v>
      </c>
      <c r="O34" s="18"/>
      <c r="P34" s="30">
        <f t="shared" ca="1" si="2"/>
        <v>25.358432089352721</v>
      </c>
      <c r="Q34" s="19"/>
      <c r="R34" s="20">
        <f t="shared" ca="1" si="9"/>
        <v>1</v>
      </c>
      <c r="S34" s="21">
        <f t="shared" ca="1" si="10"/>
        <v>1</v>
      </c>
    </row>
    <row r="35" spans="9:19" ht="15" x14ac:dyDescent="0.25">
      <c r="I35" s="14">
        <v>31</v>
      </c>
      <c r="J35" s="15">
        <f t="shared" ca="1" si="6"/>
        <v>0.98051998734946444</v>
      </c>
      <c r="K35" s="16">
        <f t="shared" ca="1" si="7"/>
        <v>24.703756944341052</v>
      </c>
      <c r="L35" s="16"/>
      <c r="M35" s="17">
        <f t="shared" ca="1" si="4"/>
        <v>8.3531477613850824E-2</v>
      </c>
      <c r="N35" s="18">
        <f t="shared" ca="1" si="8"/>
        <v>-7.7801555330189007</v>
      </c>
      <c r="O35" s="18"/>
      <c r="P35" s="30">
        <f t="shared" ca="1" si="2"/>
        <v>34.683912477359954</v>
      </c>
      <c r="Q35" s="19"/>
      <c r="R35" s="20">
        <f t="shared" ca="1" si="9"/>
        <v>1</v>
      </c>
      <c r="S35" s="21">
        <f t="shared" ca="1" si="10"/>
        <v>1</v>
      </c>
    </row>
    <row r="36" spans="9:19" ht="15" x14ac:dyDescent="0.25">
      <c r="I36" s="14">
        <v>32</v>
      </c>
      <c r="J36" s="15">
        <f t="shared" ca="1" si="6"/>
        <v>0.81462942307056918</v>
      </c>
      <c r="K36" s="16">
        <f t="shared" ca="1" si="7"/>
        <v>14.91882619198468</v>
      </c>
      <c r="L36" s="16"/>
      <c r="M36" s="17">
        <f t="shared" ca="1" si="4"/>
        <v>0.67827747385872361</v>
      </c>
      <c r="N36" s="18">
        <f t="shared" ca="1" si="8"/>
        <v>7.6527941611075097</v>
      </c>
      <c r="O36" s="18"/>
      <c r="P36" s="30">
        <f t="shared" ca="1" si="2"/>
        <v>9.4660320308771695</v>
      </c>
      <c r="Q36" s="19"/>
      <c r="R36" s="20">
        <f t="shared" ca="1" si="9"/>
        <v>1</v>
      </c>
      <c r="S36" s="21">
        <f t="shared" ca="1" si="10"/>
        <v>1</v>
      </c>
    </row>
    <row r="37" spans="9:19" ht="15" x14ac:dyDescent="0.25">
      <c r="I37" s="14">
        <v>33</v>
      </c>
      <c r="J37" s="15">
        <f t="shared" ca="1" si="6"/>
        <v>0.14832328638304559</v>
      </c>
      <c r="K37" s="16">
        <f t="shared" ca="1" si="7"/>
        <v>-1.3018164311307601</v>
      </c>
      <c r="L37" s="16"/>
      <c r="M37" s="17">
        <f t="shared" ca="1" si="4"/>
        <v>0.83100907214980479</v>
      </c>
      <c r="N37" s="18">
        <f t="shared" ca="1" si="8"/>
        <v>11.796545498036412</v>
      </c>
      <c r="O37" s="18"/>
      <c r="P37" s="30">
        <f t="shared" ca="1" si="2"/>
        <v>-10.898361929167173</v>
      </c>
      <c r="Q37" s="19"/>
      <c r="R37" s="20">
        <f t="shared" ca="1" si="9"/>
        <v>0</v>
      </c>
      <c r="S37" s="21">
        <f t="shared" ca="1" si="10"/>
        <v>0</v>
      </c>
    </row>
    <row r="38" spans="9:19" ht="15" x14ac:dyDescent="0.25">
      <c r="I38" s="14">
        <v>34</v>
      </c>
      <c r="J38" s="15">
        <f t="shared" ca="1" si="6"/>
        <v>0.345415225902725</v>
      </c>
      <c r="K38" s="16">
        <f t="shared" ca="1" si="7"/>
        <v>4.1023660440994014</v>
      </c>
      <c r="L38" s="16"/>
      <c r="M38" s="17">
        <f t="shared" ca="1" si="4"/>
        <v>0.2137289104715655</v>
      </c>
      <c r="N38" s="18">
        <f t="shared" ca="1" si="8"/>
        <v>-2.8593103157805242</v>
      </c>
      <c r="O38" s="18"/>
      <c r="P38" s="30">
        <f t="shared" ca="1" si="2"/>
        <v>9.1616763598799267</v>
      </c>
      <c r="Q38" s="19"/>
      <c r="R38" s="20">
        <f t="shared" ca="1" si="9"/>
        <v>1</v>
      </c>
      <c r="S38" s="21">
        <f t="shared" ca="1" si="10"/>
        <v>1</v>
      </c>
    </row>
    <row r="39" spans="9:19" ht="15" x14ac:dyDescent="0.25">
      <c r="I39" s="14">
        <v>35</v>
      </c>
      <c r="J39" s="15">
        <f t="shared" ca="1" si="6"/>
        <v>0.27635310508395583</v>
      </c>
      <c r="K39" s="16">
        <f t="shared" ca="1" si="7"/>
        <v>2.4626672158268912</v>
      </c>
      <c r="L39" s="16"/>
      <c r="M39" s="17">
        <f t="shared" ca="1" si="4"/>
        <v>0.81787554370121407</v>
      </c>
      <c r="N39" s="18">
        <f t="shared" ca="1" si="8"/>
        <v>11.37100473495174</v>
      </c>
      <c r="O39" s="18"/>
      <c r="P39" s="30">
        <f t="shared" ca="1" si="2"/>
        <v>-6.7083375191248491</v>
      </c>
      <c r="Q39" s="19"/>
      <c r="R39" s="20">
        <f t="shared" ca="1" si="9"/>
        <v>0</v>
      </c>
      <c r="S39" s="21">
        <f t="shared" ca="1" si="10"/>
        <v>0</v>
      </c>
    </row>
    <row r="40" spans="9:19" ht="15" x14ac:dyDescent="0.25">
      <c r="I40" s="14">
        <v>36</v>
      </c>
      <c r="J40" s="15">
        <f t="shared" ca="1" si="6"/>
        <v>0.35340351157734751</v>
      </c>
      <c r="K40" s="16">
        <f t="shared" ca="1" si="7"/>
        <v>4.2829217525097478</v>
      </c>
      <c r="L40" s="16"/>
      <c r="M40" s="17">
        <f t="shared" ca="1" si="4"/>
        <v>0.92655813428853362</v>
      </c>
      <c r="N40" s="18">
        <f t="shared" ca="1" si="8"/>
        <v>15.916816883771366</v>
      </c>
      <c r="O40" s="18"/>
      <c r="P40" s="30">
        <f t="shared" ca="1" si="2"/>
        <v>-9.4338951312616182</v>
      </c>
      <c r="Q40" s="19"/>
      <c r="R40" s="20">
        <f t="shared" ca="1" si="9"/>
        <v>0</v>
      </c>
      <c r="S40" s="21">
        <f t="shared" ca="1" si="10"/>
        <v>0</v>
      </c>
    </row>
    <row r="41" spans="9:19" ht="15" x14ac:dyDescent="0.25">
      <c r="I41" s="14">
        <v>37</v>
      </c>
      <c r="J41" s="15">
        <f t="shared" ca="1" si="6"/>
        <v>0.63720989934115502</v>
      </c>
      <c r="K41" s="16">
        <f t="shared" ca="1" si="7"/>
        <v>10.366767551429483</v>
      </c>
      <c r="L41" s="16"/>
      <c r="M41" s="17">
        <f t="shared" ca="1" si="4"/>
        <v>0.94746383098644016</v>
      </c>
      <c r="N41" s="18">
        <f t="shared" ca="1" si="8"/>
        <v>17.340125561812158</v>
      </c>
      <c r="O41" s="18"/>
      <c r="P41" s="30">
        <f t="shared" ca="1" si="2"/>
        <v>-4.7733580103826752</v>
      </c>
      <c r="Q41" s="19"/>
      <c r="R41" s="20">
        <f t="shared" ca="1" si="9"/>
        <v>0</v>
      </c>
      <c r="S41" s="21">
        <f t="shared" ca="1" si="10"/>
        <v>0</v>
      </c>
    </row>
    <row r="42" spans="9:19" ht="15" x14ac:dyDescent="0.25">
      <c r="I42" s="14">
        <v>38</v>
      </c>
      <c r="J42" s="15">
        <f t="shared" ca="1" si="6"/>
        <v>0.12815143066110279</v>
      </c>
      <c r="K42" s="16">
        <f t="shared" ca="1" si="7"/>
        <v>-2.067538295291353</v>
      </c>
      <c r="L42" s="16"/>
      <c r="M42" s="17">
        <f t="shared" ca="1" si="4"/>
        <v>0.56216498913304047</v>
      </c>
      <c r="N42" s="18">
        <f t="shared" ca="1" si="8"/>
        <v>5.0890427839885746</v>
      </c>
      <c r="O42" s="18"/>
      <c r="P42" s="30">
        <f t="shared" ca="1" si="2"/>
        <v>-4.9565810792799274</v>
      </c>
      <c r="Q42" s="19"/>
      <c r="R42" s="20">
        <f t="shared" ca="1" si="9"/>
        <v>0</v>
      </c>
      <c r="S42" s="21">
        <f t="shared" ca="1" si="10"/>
        <v>0</v>
      </c>
    </row>
    <row r="43" spans="9:19" ht="15" x14ac:dyDescent="0.25">
      <c r="I43" s="14">
        <v>39</v>
      </c>
      <c r="J43" s="15">
        <f t="shared" ca="1" si="6"/>
        <v>0.30509178051847274</v>
      </c>
      <c r="K43" s="16">
        <f t="shared" ca="1" si="7"/>
        <v>3.1646113611711133</v>
      </c>
      <c r="L43" s="16"/>
      <c r="M43" s="17">
        <f t="shared" ca="1" si="4"/>
        <v>0.384420274595071</v>
      </c>
      <c r="N43" s="18">
        <f t="shared" ca="1" si="8"/>
        <v>1.3211244046760293</v>
      </c>
      <c r="O43" s="18"/>
      <c r="P43" s="30">
        <f t="shared" ca="1" si="2"/>
        <v>4.0434869564950837</v>
      </c>
      <c r="Q43" s="19"/>
      <c r="R43" s="20">
        <f t="shared" ca="1" si="9"/>
        <v>1</v>
      </c>
      <c r="S43" s="21">
        <f t="shared" ca="1" si="10"/>
        <v>0</v>
      </c>
    </row>
    <row r="44" spans="9:19" ht="15" x14ac:dyDescent="0.25">
      <c r="I44" s="14">
        <v>40</v>
      </c>
      <c r="J44" s="15">
        <f t="shared" ca="1" si="6"/>
        <v>0.92602362963825291</v>
      </c>
      <c r="K44" s="16">
        <f t="shared" ca="1" si="7"/>
        <v>19.534803417782904</v>
      </c>
      <c r="L44" s="16"/>
      <c r="M44" s="17">
        <f t="shared" ca="1" si="4"/>
        <v>0.38959098274945836</v>
      </c>
      <c r="N44" s="18">
        <f t="shared" ca="1" si="8"/>
        <v>1.4341288381203126</v>
      </c>
      <c r="O44" s="18"/>
      <c r="P44" s="30">
        <f t="shared" ca="1" si="2"/>
        <v>20.300674579662591</v>
      </c>
      <c r="Q44" s="19"/>
      <c r="R44" s="20">
        <f t="shared" ca="1" si="9"/>
        <v>1</v>
      </c>
      <c r="S44" s="21">
        <f t="shared" ca="1" si="10"/>
        <v>1</v>
      </c>
    </row>
    <row r="45" spans="9:19" ht="15" x14ac:dyDescent="0.25">
      <c r="I45" s="14">
        <v>41</v>
      </c>
      <c r="J45" s="15">
        <f t="shared" ca="1" si="6"/>
        <v>0.46284693491264528</v>
      </c>
      <c r="K45" s="16">
        <f t="shared" ca="1" si="7"/>
        <v>6.649697799335696</v>
      </c>
      <c r="L45" s="16"/>
      <c r="M45" s="17">
        <f t="shared" ca="1" si="4"/>
        <v>0.877616747289794</v>
      </c>
      <c r="N45" s="18">
        <f t="shared" ca="1" si="8"/>
        <v>13.511655304618776</v>
      </c>
      <c r="O45" s="18"/>
      <c r="P45" s="30">
        <f t="shared" ca="1" si="2"/>
        <v>-4.6619575052830795</v>
      </c>
      <c r="Q45" s="19"/>
      <c r="R45" s="20">
        <f t="shared" ca="1" si="9"/>
        <v>0</v>
      </c>
      <c r="S45" s="21">
        <f t="shared" ca="1" si="10"/>
        <v>0</v>
      </c>
    </row>
    <row r="46" spans="9:19" ht="15" x14ac:dyDescent="0.25">
      <c r="I46" s="14">
        <v>42</v>
      </c>
      <c r="J46" s="15">
        <f t="shared" ca="1" si="6"/>
        <v>0.86318403012767264</v>
      </c>
      <c r="K46" s="16">
        <f t="shared" ca="1" si="7"/>
        <v>16.589225616826401</v>
      </c>
      <c r="L46" s="16"/>
      <c r="M46" s="17">
        <f t="shared" ca="1" si="4"/>
        <v>0.47879424357763722</v>
      </c>
      <c r="N46" s="18">
        <f t="shared" ca="1" si="8"/>
        <v>3.3350641601352295</v>
      </c>
      <c r="O46" s="18"/>
      <c r="P46" s="30">
        <f t="shared" ca="1" si="2"/>
        <v>15.454161456691171</v>
      </c>
      <c r="Q46" s="19"/>
      <c r="R46" s="20">
        <f t="shared" ca="1" si="9"/>
        <v>1</v>
      </c>
      <c r="S46" s="21">
        <f t="shared" ca="1" si="10"/>
        <v>1</v>
      </c>
    </row>
    <row r="47" spans="9:19" ht="15" x14ac:dyDescent="0.25">
      <c r="I47" s="14">
        <v>43</v>
      </c>
      <c r="J47" s="15">
        <f t="shared" ca="1" si="6"/>
        <v>0.55989814335430299</v>
      </c>
      <c r="K47" s="16">
        <f t="shared" ca="1" si="7"/>
        <v>8.6909385050632508</v>
      </c>
      <c r="L47" s="16"/>
      <c r="M47" s="17">
        <f t="shared" ca="1" si="4"/>
        <v>0.37101606044298452</v>
      </c>
      <c r="N47" s="18">
        <f t="shared" ca="1" si="8"/>
        <v>1.0260206960189824</v>
      </c>
      <c r="O47" s="18"/>
      <c r="P47" s="30">
        <f t="shared" ca="1" si="2"/>
        <v>9.8649178090442682</v>
      </c>
      <c r="Q47" s="19"/>
      <c r="R47" s="20">
        <f t="shared" ca="1" si="9"/>
        <v>1</v>
      </c>
      <c r="S47" s="21">
        <f t="shared" ca="1" si="10"/>
        <v>1</v>
      </c>
    </row>
    <row r="48" spans="9:19" ht="15" x14ac:dyDescent="0.25">
      <c r="I48" s="14">
        <v>44</v>
      </c>
      <c r="J48" s="15">
        <f t="shared" ca="1" si="6"/>
        <v>0.2708204533038181</v>
      </c>
      <c r="K48" s="16">
        <f t="shared" ca="1" si="7"/>
        <v>2.3235835360145982</v>
      </c>
      <c r="L48" s="16"/>
      <c r="M48" s="17">
        <f t="shared" ca="1" si="4"/>
        <v>0.57415221981933062</v>
      </c>
      <c r="N48" s="18">
        <f t="shared" ca="1" si="8"/>
        <v>5.3441815430651642</v>
      </c>
      <c r="O48" s="18"/>
      <c r="P48" s="30">
        <f t="shared" ca="1" si="2"/>
        <v>-0.82059800705056585</v>
      </c>
      <c r="Q48" s="19"/>
      <c r="R48" s="20">
        <f t="shared" ca="1" si="9"/>
        <v>0</v>
      </c>
      <c r="S48" s="21">
        <f t="shared" ca="1" si="10"/>
        <v>0</v>
      </c>
    </row>
    <row r="49" spans="9:19" ht="15" x14ac:dyDescent="0.25">
      <c r="I49" s="14">
        <v>45</v>
      </c>
      <c r="J49" s="15">
        <f t="shared" ca="1" si="6"/>
        <v>0.7669179883434285</v>
      </c>
      <c r="K49" s="16">
        <f t="shared" ca="1" si="7"/>
        <v>13.527031101692209</v>
      </c>
      <c r="L49" s="16"/>
      <c r="M49" s="17">
        <f t="shared" ca="1" si="4"/>
        <v>0.71480521449917367</v>
      </c>
      <c r="N49" s="18">
        <f t="shared" ca="1" si="8"/>
        <v>8.5278603337260606</v>
      </c>
      <c r="O49" s="18"/>
      <c r="P49" s="30">
        <f t="shared" ca="1" si="2"/>
        <v>7.199170767966149</v>
      </c>
      <c r="Q49" s="19"/>
      <c r="R49" s="20">
        <f t="shared" ca="1" si="9"/>
        <v>1</v>
      </c>
      <c r="S49" s="21">
        <f t="shared" ca="1" si="10"/>
        <v>1</v>
      </c>
    </row>
    <row r="50" spans="9:19" ht="15" x14ac:dyDescent="0.25">
      <c r="I50" s="14">
        <v>46</v>
      </c>
      <c r="J50" s="15">
        <f t="shared" ca="1" si="6"/>
        <v>0.83814384312756918</v>
      </c>
      <c r="K50" s="16">
        <f t="shared" ca="1" si="7"/>
        <v>15.686645427260958</v>
      </c>
      <c r="L50" s="16"/>
      <c r="M50" s="17">
        <f t="shared" ca="1" si="4"/>
        <v>0.25564427821235758</v>
      </c>
      <c r="N50" s="18">
        <f t="shared" ca="1" si="8"/>
        <v>-1.7154558521078096</v>
      </c>
      <c r="O50" s="18"/>
      <c r="P50" s="30">
        <f t="shared" ca="1" si="2"/>
        <v>19.602101279368767</v>
      </c>
      <c r="Q50" s="19"/>
      <c r="R50" s="20">
        <f t="shared" ca="1" si="9"/>
        <v>1</v>
      </c>
      <c r="S50" s="21">
        <f t="shared" ca="1" si="10"/>
        <v>1</v>
      </c>
    </row>
    <row r="51" spans="9:19" ht="15" x14ac:dyDescent="0.25">
      <c r="I51" s="14">
        <v>47</v>
      </c>
      <c r="J51" s="15">
        <f t="shared" ca="1" si="6"/>
        <v>0.75666019745528601</v>
      </c>
      <c r="K51" s="16">
        <f t="shared" ca="1" si="7"/>
        <v>13.249803953769366</v>
      </c>
      <c r="L51" s="16"/>
      <c r="M51" s="17">
        <f t="shared" ca="1" si="4"/>
        <v>0.29396093751258023</v>
      </c>
      <c r="N51" s="18">
        <f t="shared" ca="1" si="8"/>
        <v>-0.75344197234650867</v>
      </c>
      <c r="O51" s="18"/>
      <c r="P51" s="30">
        <f t="shared" ca="1" si="2"/>
        <v>16.203245926115873</v>
      </c>
      <c r="Q51" s="19"/>
      <c r="R51" s="20">
        <f t="shared" ca="1" si="9"/>
        <v>1</v>
      </c>
      <c r="S51" s="21">
        <f t="shared" ca="1" si="10"/>
        <v>1</v>
      </c>
    </row>
    <row r="52" spans="9:19" ht="15" x14ac:dyDescent="0.25">
      <c r="I52" s="14">
        <v>48</v>
      </c>
      <c r="J52" s="15">
        <f t="shared" ca="1" si="6"/>
        <v>0.23937091836877644</v>
      </c>
      <c r="K52" s="16">
        <f t="shared" ca="1" si="7"/>
        <v>1.503706052371264</v>
      </c>
      <c r="L52" s="16"/>
      <c r="M52" s="17">
        <f t="shared" ca="1" si="4"/>
        <v>0.58400195140253797</v>
      </c>
      <c r="N52" s="18">
        <f t="shared" ca="1" si="8"/>
        <v>5.5549089957734292</v>
      </c>
      <c r="O52" s="18"/>
      <c r="P52" s="30">
        <f t="shared" ca="1" si="2"/>
        <v>-1.8512029434021651</v>
      </c>
      <c r="Q52" s="19"/>
      <c r="R52" s="20">
        <f t="shared" ca="1" si="9"/>
        <v>0</v>
      </c>
      <c r="S52" s="21">
        <f t="shared" ca="1" si="10"/>
        <v>0</v>
      </c>
    </row>
    <row r="53" spans="9:19" ht="15" x14ac:dyDescent="0.25">
      <c r="I53" s="14">
        <v>49</v>
      </c>
      <c r="J53" s="15">
        <f t="shared" ca="1" si="6"/>
        <v>0.37468283211524778</v>
      </c>
      <c r="K53" s="16">
        <f t="shared" ca="1" si="7"/>
        <v>4.7570728566900833</v>
      </c>
      <c r="L53" s="16"/>
      <c r="M53" s="17">
        <f t="shared" ca="1" si="4"/>
        <v>7.4225501287913165E-2</v>
      </c>
      <c r="N53" s="18">
        <f t="shared" ca="1" si="8"/>
        <v>-8.3099424085820406</v>
      </c>
      <c r="O53" s="18"/>
      <c r="P53" s="30">
        <f t="shared" ca="1" si="2"/>
        <v>15.267015265272125</v>
      </c>
      <c r="Q53" s="19"/>
      <c r="R53" s="20">
        <f t="shared" ca="1" si="9"/>
        <v>1</v>
      </c>
      <c r="S53" s="21">
        <f t="shared" ca="1" si="10"/>
        <v>1</v>
      </c>
    </row>
    <row r="54" spans="9:19" ht="15" x14ac:dyDescent="0.25">
      <c r="I54" s="14">
        <v>50</v>
      </c>
      <c r="J54" s="15">
        <f t="shared" ca="1" si="6"/>
        <v>0.84735445791864927</v>
      </c>
      <c r="K54" s="16">
        <f t="shared" ca="1" si="7"/>
        <v>16.007043886583581</v>
      </c>
      <c r="L54" s="16"/>
      <c r="M54" s="17">
        <f t="shared" ca="1" si="4"/>
        <v>4.3035615770339763E-2</v>
      </c>
      <c r="N54" s="18">
        <f t="shared" ca="1" si="8"/>
        <v>-10.581238996097614</v>
      </c>
      <c r="O54" s="18"/>
      <c r="P54" s="30">
        <f t="shared" ca="1" si="2"/>
        <v>28.788282882681195</v>
      </c>
      <c r="Q54" s="19"/>
      <c r="R54" s="20">
        <f t="shared" ca="1" si="9"/>
        <v>1</v>
      </c>
      <c r="S54" s="21">
        <f t="shared" ca="1" si="10"/>
        <v>1</v>
      </c>
    </row>
    <row r="55" spans="9:19" ht="15" x14ac:dyDescent="0.25">
      <c r="I55" s="14">
        <v>51</v>
      </c>
      <c r="J55" s="15">
        <f t="shared" ca="1" si="6"/>
        <v>0.23053968461074736</v>
      </c>
      <c r="K55" s="16">
        <f t="shared" ca="1" si="7"/>
        <v>1.2632242664432454</v>
      </c>
      <c r="L55" s="16"/>
      <c r="M55" s="17">
        <f t="shared" ca="1" si="4"/>
        <v>0.19199060107029153</v>
      </c>
      <c r="N55" s="18">
        <f t="shared" ca="1" si="8"/>
        <v>-3.5038303726293476</v>
      </c>
      <c r="O55" s="18"/>
      <c r="P55" s="30">
        <f t="shared" ca="1" si="2"/>
        <v>6.9670546390725931</v>
      </c>
      <c r="Q55" s="19"/>
      <c r="R55" s="20">
        <f t="shared" ca="1" si="9"/>
        <v>1</v>
      </c>
      <c r="S55" s="21">
        <f t="shared" ca="1" si="10"/>
        <v>0</v>
      </c>
    </row>
    <row r="56" spans="9:19" ht="15" x14ac:dyDescent="0.25">
      <c r="I56" s="14">
        <v>52</v>
      </c>
      <c r="J56" s="15">
        <f t="shared" ca="1" si="6"/>
        <v>0.92096169961828955</v>
      </c>
      <c r="K56" s="16">
        <f t="shared" ca="1" si="7"/>
        <v>19.240042225386468</v>
      </c>
      <c r="L56" s="16"/>
      <c r="M56" s="17">
        <f t="shared" ca="1" si="4"/>
        <v>0.15764904853595074</v>
      </c>
      <c r="N56" s="18">
        <f t="shared" ca="1" si="8"/>
        <v>-4.6214643801917727</v>
      </c>
      <c r="O56" s="18"/>
      <c r="P56" s="30">
        <f t="shared" ca="1" si="2"/>
        <v>26.061506605578241</v>
      </c>
      <c r="Q56" s="19"/>
      <c r="R56" s="20">
        <f t="shared" ca="1" si="9"/>
        <v>1</v>
      </c>
      <c r="S56" s="21">
        <f t="shared" ca="1" si="10"/>
        <v>1</v>
      </c>
    </row>
    <row r="57" spans="9:19" ht="15" x14ac:dyDescent="0.25">
      <c r="I57" s="14">
        <v>53</v>
      </c>
      <c r="J57" s="15">
        <f t="shared" ca="1" si="6"/>
        <v>0.7047641939547139</v>
      </c>
      <c r="K57" s="16">
        <f t="shared" ca="1" si="7"/>
        <v>11.932508762971425</v>
      </c>
      <c r="L57" s="16"/>
      <c r="M57" s="17">
        <f t="shared" ca="1" si="4"/>
        <v>0.66542004376772079</v>
      </c>
      <c r="N57" s="18">
        <f t="shared" ca="1" si="8"/>
        <v>7.3550588667162682</v>
      </c>
      <c r="O57" s="18"/>
      <c r="P57" s="30">
        <f t="shared" ca="1" si="2"/>
        <v>6.777449896255157</v>
      </c>
      <c r="Q57" s="19"/>
      <c r="R57" s="20">
        <f t="shared" ca="1" si="9"/>
        <v>1</v>
      </c>
      <c r="S57" s="21">
        <f t="shared" ca="1" si="10"/>
        <v>0</v>
      </c>
    </row>
    <row r="58" spans="9:19" ht="15" x14ac:dyDescent="0.25">
      <c r="I58" s="14">
        <v>54</v>
      </c>
      <c r="J58" s="15">
        <f t="shared" ca="1" si="6"/>
        <v>0.21708156170821502</v>
      </c>
      <c r="K58" s="16">
        <f t="shared" ca="1" si="7"/>
        <v>0.88658610296849982</v>
      </c>
      <c r="L58" s="16"/>
      <c r="M58" s="17">
        <f t="shared" ca="1" si="4"/>
        <v>0.43769138118094153</v>
      </c>
      <c r="N58" s="18">
        <f t="shared" ca="1" si="8"/>
        <v>2.4679078377463091</v>
      </c>
      <c r="O58" s="18"/>
      <c r="P58" s="30">
        <f t="shared" ca="1" si="2"/>
        <v>0.61867826522219094</v>
      </c>
      <c r="Q58" s="19"/>
      <c r="R58" s="20">
        <f t="shared" ca="1" si="9"/>
        <v>1</v>
      </c>
      <c r="S58" s="21">
        <f t="shared" ca="1" si="10"/>
        <v>0</v>
      </c>
    </row>
    <row r="59" spans="9:19" ht="15" x14ac:dyDescent="0.25">
      <c r="I59" s="14">
        <v>55</v>
      </c>
      <c r="J59" s="15">
        <f t="shared" ca="1" si="6"/>
        <v>4.6202759803572802E-2</v>
      </c>
      <c r="K59" s="16">
        <f t="shared" ca="1" si="7"/>
        <v>-6.6496733405235506</v>
      </c>
      <c r="L59" s="16"/>
      <c r="M59" s="17">
        <f t="shared" ca="1" si="4"/>
        <v>0.11357182803308519</v>
      </c>
      <c r="N59" s="18">
        <f t="shared" ca="1" si="8"/>
        <v>-6.3247567544525083</v>
      </c>
      <c r="O59" s="18"/>
      <c r="P59" s="30">
        <f t="shared" ca="1" si="2"/>
        <v>1.8750834139289578</v>
      </c>
      <c r="Q59" s="19"/>
      <c r="R59" s="20">
        <f t="shared" ca="1" si="9"/>
        <v>1</v>
      </c>
      <c r="S59" s="21">
        <f t="shared" ca="1" si="10"/>
        <v>0</v>
      </c>
    </row>
    <row r="60" spans="9:19" ht="15" x14ac:dyDescent="0.25">
      <c r="I60" s="14">
        <v>56</v>
      </c>
      <c r="J60" s="15">
        <f t="shared" ca="1" si="6"/>
        <v>0.96690619872192696</v>
      </c>
      <c r="K60" s="16">
        <f t="shared" ca="1" si="7"/>
        <v>22.800708296616797</v>
      </c>
      <c r="L60" s="16"/>
      <c r="M60" s="17">
        <f t="shared" ca="1" si="4"/>
        <v>0.11293461957496509</v>
      </c>
      <c r="N60" s="18">
        <f t="shared" ca="1" si="8"/>
        <v>-6.3525241470613398</v>
      </c>
      <c r="O60" s="18"/>
      <c r="P60" s="30">
        <f t="shared" ca="1" si="2"/>
        <v>31.353232443678134</v>
      </c>
      <c r="Q60" s="19"/>
      <c r="R60" s="20">
        <f t="shared" ca="1" si="9"/>
        <v>1</v>
      </c>
      <c r="S60" s="21">
        <f t="shared" ca="1" si="10"/>
        <v>1</v>
      </c>
    </row>
    <row r="61" spans="9:19" ht="15" x14ac:dyDescent="0.25">
      <c r="I61" s="14">
        <v>57</v>
      </c>
      <c r="J61" s="15">
        <f t="shared" ca="1" si="6"/>
        <v>0.52992183404662474</v>
      </c>
      <c r="K61" s="16">
        <f t="shared" ca="1" si="7"/>
        <v>8.0581089170326123</v>
      </c>
      <c r="L61" s="16"/>
      <c r="M61" s="17">
        <f t="shared" ca="1" si="4"/>
        <v>0.49334083735754519</v>
      </c>
      <c r="N61" s="18">
        <f t="shared" ca="1" si="8"/>
        <v>3.6403378429423117</v>
      </c>
      <c r="O61" s="18"/>
      <c r="P61" s="30">
        <f t="shared" ca="1" si="2"/>
        <v>6.6177710740903004</v>
      </c>
      <c r="Q61" s="19"/>
      <c r="R61" s="20">
        <f t="shared" ca="1" si="9"/>
        <v>1</v>
      </c>
      <c r="S61" s="21">
        <f t="shared" ca="1" si="10"/>
        <v>0</v>
      </c>
    </row>
    <row r="62" spans="9:19" ht="15" x14ac:dyDescent="0.25">
      <c r="I62" s="14">
        <v>58</v>
      </c>
      <c r="J62" s="15">
        <f t="shared" ca="1" si="6"/>
        <v>0.26347751927070284</v>
      </c>
      <c r="K62" s="16">
        <f t="shared" ca="1" si="7"/>
        <v>2.1367782511583506</v>
      </c>
      <c r="L62" s="16"/>
      <c r="M62" s="17">
        <f t="shared" ca="1" si="4"/>
        <v>0.541882088113535</v>
      </c>
      <c r="N62" s="18">
        <f t="shared" ca="1" si="8"/>
        <v>4.6599690347030469</v>
      </c>
      <c r="O62" s="18"/>
      <c r="P62" s="30">
        <f t="shared" ca="1" si="2"/>
        <v>-0.3231907835446961</v>
      </c>
      <c r="Q62" s="19"/>
      <c r="R62" s="20">
        <f t="shared" ca="1" si="9"/>
        <v>0</v>
      </c>
      <c r="S62" s="21">
        <f t="shared" ca="1" si="10"/>
        <v>0</v>
      </c>
    </row>
    <row r="63" spans="9:19" ht="15" x14ac:dyDescent="0.25">
      <c r="I63" s="14">
        <v>59</v>
      </c>
      <c r="J63" s="15">
        <f t="shared" ca="1" si="6"/>
        <v>0.46906239710371922</v>
      </c>
      <c r="K63" s="16">
        <f t="shared" ca="1" si="7"/>
        <v>6.7805262358876668</v>
      </c>
      <c r="L63" s="16"/>
      <c r="M63" s="17">
        <f t="shared" ca="1" si="4"/>
        <v>0.22121770837071908</v>
      </c>
      <c r="N63" s="18">
        <f t="shared" ca="1" si="8"/>
        <v>-2.6462780663740952</v>
      </c>
      <c r="O63" s="18"/>
      <c r="P63" s="30">
        <f t="shared" ca="1" si="2"/>
        <v>11.62680430226176</v>
      </c>
      <c r="Q63" s="19"/>
      <c r="R63" s="20">
        <f t="shared" ca="1" si="9"/>
        <v>1</v>
      </c>
      <c r="S63" s="21">
        <f t="shared" ca="1" si="10"/>
        <v>1</v>
      </c>
    </row>
    <row r="64" spans="9:19" ht="15" x14ac:dyDescent="0.25">
      <c r="I64" s="14">
        <v>60</v>
      </c>
      <c r="J64" s="15">
        <f t="shared" ca="1" si="6"/>
        <v>0.86083346668582905</v>
      </c>
      <c r="K64" s="16">
        <f t="shared" ca="1" si="7"/>
        <v>16.499993493871898</v>
      </c>
      <c r="L64" s="16"/>
      <c r="M64" s="17">
        <f t="shared" ca="1" si="4"/>
        <v>0.71221429486356658</v>
      </c>
      <c r="N64" s="18">
        <f t="shared" ca="1" si="8"/>
        <v>8.4641680468139633</v>
      </c>
      <c r="O64" s="18"/>
      <c r="P64" s="30">
        <f t="shared" ca="1" si="2"/>
        <v>10.235825447057934</v>
      </c>
      <c r="Q64" s="19"/>
      <c r="R64" s="20">
        <f t="shared" ca="1" si="9"/>
        <v>1</v>
      </c>
      <c r="S64" s="21">
        <f t="shared" ca="1" si="10"/>
        <v>1</v>
      </c>
    </row>
    <row r="65" spans="9:19" ht="15" x14ac:dyDescent="0.25">
      <c r="I65" s="14">
        <v>61</v>
      </c>
      <c r="J65" s="15">
        <f t="shared" ca="1" si="6"/>
        <v>0.66311605341181712</v>
      </c>
      <c r="K65" s="16">
        <f t="shared" ca="1" si="7"/>
        <v>10.952191924421674</v>
      </c>
      <c r="L65" s="16"/>
      <c r="M65" s="17">
        <f t="shared" ca="1" si="4"/>
        <v>0.20393535133317786</v>
      </c>
      <c r="N65" s="18">
        <f t="shared" ca="1" si="8"/>
        <v>-3.1445877687906902</v>
      </c>
      <c r="O65" s="18"/>
      <c r="P65" s="30">
        <f t="shared" ca="1" si="2"/>
        <v>16.296779693212365</v>
      </c>
      <c r="Q65" s="19"/>
      <c r="R65" s="20">
        <f t="shared" ca="1" si="9"/>
        <v>1</v>
      </c>
      <c r="S65" s="21">
        <f t="shared" ca="1" si="10"/>
        <v>1</v>
      </c>
    </row>
    <row r="66" spans="9:19" ht="15" x14ac:dyDescent="0.25">
      <c r="I66" s="14">
        <v>62</v>
      </c>
      <c r="J66" s="15">
        <f t="shared" ca="1" si="6"/>
        <v>0.98857955352187465</v>
      </c>
      <c r="K66" s="16">
        <f t="shared" ca="1" si="7"/>
        <v>26.473097520899952</v>
      </c>
      <c r="L66" s="16"/>
      <c r="M66" s="17">
        <f t="shared" ca="1" si="4"/>
        <v>0.97280203938021059</v>
      </c>
      <c r="N66" s="18">
        <f t="shared" ca="1" si="8"/>
        <v>19.874580564623436</v>
      </c>
      <c r="O66" s="18"/>
      <c r="P66" s="30">
        <f t="shared" ca="1" si="2"/>
        <v>8.7985169562765151</v>
      </c>
      <c r="Q66" s="19"/>
      <c r="R66" s="20">
        <f t="shared" ca="1" si="9"/>
        <v>1</v>
      </c>
      <c r="S66" s="21">
        <f t="shared" ca="1" si="10"/>
        <v>1</v>
      </c>
    </row>
    <row r="67" spans="9:19" ht="15" x14ac:dyDescent="0.25">
      <c r="I67" s="14">
        <v>63</v>
      </c>
      <c r="J67" s="15">
        <f t="shared" ca="1" si="6"/>
        <v>4.1093704544645226E-2</v>
      </c>
      <c r="K67" s="16">
        <f t="shared" ca="1" si="7"/>
        <v>-7.112262702193819</v>
      </c>
      <c r="L67" s="16"/>
      <c r="M67" s="17">
        <f t="shared" ca="1" si="4"/>
        <v>0.40559659486802413</v>
      </c>
      <c r="N67" s="18">
        <f t="shared" ca="1" si="8"/>
        <v>1.7813277841075239</v>
      </c>
      <c r="O67" s="18"/>
      <c r="P67" s="30">
        <f t="shared" ca="1" si="2"/>
        <v>-6.6935904863013418</v>
      </c>
      <c r="Q67" s="19"/>
      <c r="R67" s="20">
        <f t="shared" ca="1" si="9"/>
        <v>0</v>
      </c>
      <c r="S67" s="21">
        <f t="shared" ca="1" si="10"/>
        <v>0</v>
      </c>
    </row>
    <row r="68" spans="9:19" ht="15" x14ac:dyDescent="0.25">
      <c r="I68" s="14">
        <v>64</v>
      </c>
      <c r="J68" s="15">
        <f t="shared" ca="1" si="6"/>
        <v>0.25127493632724096</v>
      </c>
      <c r="K68" s="16">
        <f t="shared" ca="1" si="7"/>
        <v>1.820335870895482</v>
      </c>
      <c r="L68" s="16"/>
      <c r="M68" s="17">
        <f t="shared" ca="1" si="4"/>
        <v>0.99222874607060207</v>
      </c>
      <c r="N68" s="18">
        <f t="shared" ca="1" si="8"/>
        <v>24.02286264496944</v>
      </c>
      <c r="O68" s="18"/>
      <c r="P68" s="30">
        <f t="shared" ca="1" si="2"/>
        <v>-20.00252677407396</v>
      </c>
      <c r="Q68" s="19"/>
      <c r="R68" s="20">
        <f t="shared" ca="1" si="9"/>
        <v>0</v>
      </c>
      <c r="S68" s="21">
        <f t="shared" ca="1" si="10"/>
        <v>0</v>
      </c>
    </row>
    <row r="69" spans="9:19" ht="15" x14ac:dyDescent="0.25">
      <c r="I69" s="14">
        <v>65</v>
      </c>
      <c r="J69" s="15">
        <f t="shared" ca="1" si="6"/>
        <v>0.16122224510294703</v>
      </c>
      <c r="K69" s="16">
        <f t="shared" ca="1" si="7"/>
        <v>-0.84830750764320406</v>
      </c>
      <c r="L69" s="16"/>
      <c r="M69" s="17">
        <f t="shared" ca="1" si="4"/>
        <v>0.89166142161474371</v>
      </c>
      <c r="N69" s="18">
        <f t="shared" ca="1" si="8"/>
        <v>14.116199541789863</v>
      </c>
      <c r="O69" s="18"/>
      <c r="P69" s="30">
        <f t="shared" ref="P69:P132" ca="1" si="11">K69-N69+homefield_adv_simulation</f>
        <v>-12.764507049433067</v>
      </c>
      <c r="Q69" s="19"/>
      <c r="R69" s="20">
        <f t="shared" ca="1" si="9"/>
        <v>0</v>
      </c>
      <c r="S69" s="21">
        <f t="shared" ca="1" si="10"/>
        <v>0</v>
      </c>
    </row>
    <row r="70" spans="9:19" ht="15" x14ac:dyDescent="0.25">
      <c r="I70" s="14">
        <v>66</v>
      </c>
      <c r="J70" s="15">
        <f t="shared" ca="1" si="6"/>
        <v>0.26125945765278091</v>
      </c>
      <c r="K70" s="16">
        <f t="shared" ca="1" si="7"/>
        <v>2.0798318891075498</v>
      </c>
      <c r="L70" s="16"/>
      <c r="M70" s="17">
        <f t="shared" ca="1" si="4"/>
        <v>0.60692525444174039</v>
      </c>
      <c r="N70" s="18">
        <f t="shared" ca="1" si="8"/>
        <v>6.0499763131755664</v>
      </c>
      <c r="O70" s="18"/>
      <c r="P70" s="30">
        <f t="shared" ca="1" si="11"/>
        <v>-1.7701444240680164</v>
      </c>
      <c r="Q70" s="19"/>
      <c r="R70" s="20">
        <f t="shared" ca="1" si="9"/>
        <v>0</v>
      </c>
      <c r="S70" s="21">
        <f t="shared" ca="1" si="10"/>
        <v>0</v>
      </c>
    </row>
    <row r="71" spans="9:19" ht="15" x14ac:dyDescent="0.25">
      <c r="I71" s="14">
        <v>67</v>
      </c>
      <c r="J71" s="15">
        <f t="shared" ca="1" si="6"/>
        <v>0.26853275358261008</v>
      </c>
      <c r="K71" s="16">
        <f t="shared" ca="1" si="7"/>
        <v>2.2656610077891841</v>
      </c>
      <c r="L71" s="16"/>
      <c r="M71" s="17">
        <f t="shared" ca="1" si="4"/>
        <v>8.4531150189757431E-2</v>
      </c>
      <c r="N71" s="18">
        <f t="shared" ca="1" si="8"/>
        <v>-7.7259416418016134</v>
      </c>
      <c r="O71" s="18"/>
      <c r="P71" s="30">
        <f t="shared" ca="1" si="11"/>
        <v>12.191602649590799</v>
      </c>
      <c r="Q71" s="19"/>
      <c r="R71" s="20">
        <f t="shared" ca="1" si="9"/>
        <v>1</v>
      </c>
      <c r="S71" s="21">
        <f t="shared" ca="1" si="10"/>
        <v>1</v>
      </c>
    </row>
    <row r="72" spans="9:19" ht="15" x14ac:dyDescent="0.25">
      <c r="I72" s="14">
        <v>68</v>
      </c>
      <c r="J72" s="15">
        <f t="shared" ca="1" si="6"/>
        <v>0.25262396999701675</v>
      </c>
      <c r="K72" s="16">
        <f t="shared" ca="1" si="7"/>
        <v>1.8557083394650569</v>
      </c>
      <c r="L72" s="16"/>
      <c r="M72" s="17">
        <f t="shared" ca="1" si="4"/>
        <v>4.3329019527057477E-3</v>
      </c>
      <c r="N72" s="18">
        <f t="shared" ca="1" si="8"/>
        <v>-18.182027459177412</v>
      </c>
      <c r="O72" s="18"/>
      <c r="P72" s="30">
        <f t="shared" ca="1" si="11"/>
        <v>22.237735798642468</v>
      </c>
      <c r="Q72" s="19"/>
      <c r="R72" s="20">
        <f t="shared" ca="1" si="9"/>
        <v>1</v>
      </c>
      <c r="S72" s="21">
        <f t="shared" ca="1" si="10"/>
        <v>1</v>
      </c>
    </row>
    <row r="73" spans="9:19" ht="15" x14ac:dyDescent="0.25">
      <c r="I73" s="14">
        <v>69</v>
      </c>
      <c r="J73" s="15">
        <f t="shared" ca="1" si="6"/>
        <v>0.12768461190195568</v>
      </c>
      <c r="K73" s="16">
        <f t="shared" ca="1" si="7"/>
        <v>-2.0862088550363342</v>
      </c>
      <c r="L73" s="16"/>
      <c r="M73" s="17">
        <f t="shared" ca="1" si="4"/>
        <v>0.97452611121790222</v>
      </c>
      <c r="N73" s="18">
        <f t="shared" ca="1" si="8"/>
        <v>20.110929162497484</v>
      </c>
      <c r="O73" s="18"/>
      <c r="P73" s="30">
        <f t="shared" ca="1" si="11"/>
        <v>-19.997138017533818</v>
      </c>
      <c r="Q73" s="19"/>
      <c r="R73" s="20">
        <f t="shared" ca="1" si="9"/>
        <v>0</v>
      </c>
      <c r="S73" s="21">
        <f t="shared" ca="1" si="10"/>
        <v>0</v>
      </c>
    </row>
    <row r="74" spans="9:19" ht="15" x14ac:dyDescent="0.25">
      <c r="I74" s="14">
        <v>70</v>
      </c>
      <c r="J74" s="15">
        <f t="shared" ca="1" si="6"/>
        <v>4.5363943472349955E-2</v>
      </c>
      <c r="K74" s="16">
        <f t="shared" ca="1" si="7"/>
        <v>-6.7226945537864484</v>
      </c>
      <c r="L74" s="16"/>
      <c r="M74" s="17">
        <f t="shared" ca="1" si="4"/>
        <v>0.63889234778787241</v>
      </c>
      <c r="N74" s="18">
        <f t="shared" ca="1" si="8"/>
        <v>6.7543234956949476</v>
      </c>
      <c r="O74" s="18"/>
      <c r="P74" s="30">
        <f t="shared" ca="1" si="11"/>
        <v>-11.277018049481395</v>
      </c>
      <c r="Q74" s="19"/>
      <c r="R74" s="20">
        <f t="shared" ca="1" si="9"/>
        <v>0</v>
      </c>
      <c r="S74" s="21">
        <f t="shared" ca="1" si="10"/>
        <v>0</v>
      </c>
    </row>
    <row r="75" spans="9:19" ht="15" x14ac:dyDescent="0.25">
      <c r="I75" s="14">
        <v>71</v>
      </c>
      <c r="J75" s="15">
        <f t="shared" ca="1" si="6"/>
        <v>0.28409357159856119</v>
      </c>
      <c r="K75" s="16">
        <f t="shared" ref="K75:K138" ca="1" si="12">NORMINV(J75,mean_HomeTeam_Sim,sd_HomeTeam_Sim)</f>
        <v>2.6549853140818245</v>
      </c>
      <c r="L75" s="16"/>
      <c r="M75" s="17">
        <f t="shared" ca="1" si="4"/>
        <v>0.55376302303682012</v>
      </c>
      <c r="N75" s="18">
        <f t="shared" ref="N75:N138" ca="1" si="13">NORMINV(M75,mean_AwayTeam_Sim,sd_AwayTeam_Sim)</f>
        <v>4.910950522402076</v>
      </c>
      <c r="O75" s="18"/>
      <c r="P75" s="30">
        <f t="shared" ca="1" si="11"/>
        <v>-5.5965208320251314E-2</v>
      </c>
      <c r="Q75" s="19"/>
      <c r="R75" s="20">
        <f t="shared" ref="R75:R138" ca="1" si="14">IF(P75&gt;0,1,0)</f>
        <v>0</v>
      </c>
      <c r="S75" s="21">
        <f t="shared" ref="S75:S138" ca="1" si="15">IF(P75&gt;game_spread,1,0)</f>
        <v>0</v>
      </c>
    </row>
    <row r="76" spans="9:19" ht="15" x14ac:dyDescent="0.25">
      <c r="I76" s="14">
        <v>72</v>
      </c>
      <c r="J76" s="15">
        <f t="shared" ca="1" si="6"/>
        <v>0.98348025313946164</v>
      </c>
      <c r="K76" s="16">
        <f t="shared" ca="1" si="12"/>
        <v>25.264270551319377</v>
      </c>
      <c r="L76" s="16"/>
      <c r="M76" s="17">
        <f t="shared" ca="1" si="4"/>
        <v>3.024133410645391E-2</v>
      </c>
      <c r="N76" s="18">
        <f t="shared" ca="1" si="13"/>
        <v>-11.926271764708682</v>
      </c>
      <c r="O76" s="18"/>
      <c r="P76" s="30">
        <f t="shared" ca="1" si="11"/>
        <v>39.390542316028061</v>
      </c>
      <c r="Q76" s="19"/>
      <c r="R76" s="20">
        <f t="shared" ca="1" si="14"/>
        <v>1</v>
      </c>
      <c r="S76" s="21">
        <f t="shared" ca="1" si="15"/>
        <v>1</v>
      </c>
    </row>
    <row r="77" spans="9:19" ht="15" x14ac:dyDescent="0.25">
      <c r="I77" s="14">
        <v>73</v>
      </c>
      <c r="J77" s="15">
        <f t="shared" ca="1" si="6"/>
        <v>0.34984142061390833</v>
      </c>
      <c r="K77" s="16">
        <f t="shared" ca="1" si="12"/>
        <v>4.2025953849440585</v>
      </c>
      <c r="L77" s="16"/>
      <c r="M77" s="17">
        <f t="shared" ca="1" si="4"/>
        <v>0.21755452384851004</v>
      </c>
      <c r="N77" s="18">
        <f t="shared" ca="1" si="13"/>
        <v>-2.7499548974527999</v>
      </c>
      <c r="O77" s="18"/>
      <c r="P77" s="30">
        <f t="shared" ca="1" si="11"/>
        <v>9.1525502823968594</v>
      </c>
      <c r="Q77" s="19"/>
      <c r="R77" s="20">
        <f t="shared" ca="1" si="14"/>
        <v>1</v>
      </c>
      <c r="S77" s="21">
        <f t="shared" ca="1" si="15"/>
        <v>1</v>
      </c>
    </row>
    <row r="78" spans="9:19" ht="15" x14ac:dyDescent="0.25">
      <c r="I78" s="14">
        <v>74</v>
      </c>
      <c r="J78" s="15">
        <f t="shared" ca="1" si="6"/>
        <v>0.93927553767937666</v>
      </c>
      <c r="K78" s="16">
        <f t="shared" ca="1" si="12"/>
        <v>20.38752531285348</v>
      </c>
      <c r="L78" s="16"/>
      <c r="M78" s="17">
        <f t="shared" ca="1" si="4"/>
        <v>0.2167765989110837</v>
      </c>
      <c r="N78" s="18">
        <f t="shared" ca="1" si="13"/>
        <v>-2.7721011547170207</v>
      </c>
      <c r="O78" s="18"/>
      <c r="P78" s="30">
        <f t="shared" ca="1" si="11"/>
        <v>25.3596264675705</v>
      </c>
      <c r="Q78" s="19"/>
      <c r="R78" s="20">
        <f t="shared" ca="1" si="14"/>
        <v>1</v>
      </c>
      <c r="S78" s="21">
        <f t="shared" ca="1" si="15"/>
        <v>1</v>
      </c>
    </row>
    <row r="79" spans="9:19" ht="15" x14ac:dyDescent="0.25">
      <c r="I79" s="14">
        <v>75</v>
      </c>
      <c r="J79" s="15">
        <f t="shared" ca="1" si="6"/>
        <v>0.12790936103277539</v>
      </c>
      <c r="K79" s="16">
        <f t="shared" ca="1" si="12"/>
        <v>-2.0772140345118828</v>
      </c>
      <c r="L79" s="16"/>
      <c r="M79" s="17">
        <f t="shared" ca="1" si="4"/>
        <v>0.34028836469461621</v>
      </c>
      <c r="N79" s="18">
        <f t="shared" ca="1" si="13"/>
        <v>0.33566931300713287</v>
      </c>
      <c r="O79" s="18"/>
      <c r="P79" s="30">
        <f t="shared" ca="1" si="11"/>
        <v>-0.2128833475190155</v>
      </c>
      <c r="Q79" s="19"/>
      <c r="R79" s="20">
        <f t="shared" ca="1" si="14"/>
        <v>0</v>
      </c>
      <c r="S79" s="21">
        <f t="shared" ca="1" si="15"/>
        <v>0</v>
      </c>
    </row>
    <row r="80" spans="9:19" ht="15" x14ac:dyDescent="0.25">
      <c r="I80" s="14">
        <v>76</v>
      </c>
      <c r="J80" s="15">
        <f t="shared" ca="1" si="6"/>
        <v>0.45775107877869903</v>
      </c>
      <c r="K80" s="16">
        <f t="shared" ca="1" si="12"/>
        <v>6.5422947106076466</v>
      </c>
      <c r="L80" s="16"/>
      <c r="M80" s="17">
        <f t="shared" ca="1" si="4"/>
        <v>0.57628700785967546</v>
      </c>
      <c r="N80" s="18">
        <f t="shared" ca="1" si="13"/>
        <v>5.3897649552227156</v>
      </c>
      <c r="O80" s="18"/>
      <c r="P80" s="30">
        <f t="shared" ca="1" si="11"/>
        <v>3.3525297553849311</v>
      </c>
      <c r="Q80" s="19"/>
      <c r="R80" s="20">
        <f t="shared" ca="1" si="14"/>
        <v>1</v>
      </c>
      <c r="S80" s="21">
        <f t="shared" ca="1" si="15"/>
        <v>0</v>
      </c>
    </row>
    <row r="81" spans="9:19" ht="15" x14ac:dyDescent="0.25">
      <c r="I81" s="14">
        <v>77</v>
      </c>
      <c r="J81" s="15">
        <f t="shared" ca="1" si="6"/>
        <v>0.12370453098454781</v>
      </c>
      <c r="K81" s="16">
        <f t="shared" ca="1" si="12"/>
        <v>-2.2473576383473617</v>
      </c>
      <c r="L81" s="16"/>
      <c r="M81" s="17">
        <f t="shared" ca="1" si="4"/>
        <v>0.65219968660417316</v>
      </c>
      <c r="N81" s="18">
        <f t="shared" ca="1" si="13"/>
        <v>7.0535662302819748</v>
      </c>
      <c r="O81" s="18"/>
      <c r="P81" s="30">
        <f t="shared" ca="1" si="11"/>
        <v>-7.1009238686293363</v>
      </c>
      <c r="Q81" s="19"/>
      <c r="R81" s="20">
        <f t="shared" ca="1" si="14"/>
        <v>0</v>
      </c>
      <c r="S81" s="21">
        <f t="shared" ca="1" si="15"/>
        <v>0</v>
      </c>
    </row>
    <row r="82" spans="9:19" ht="15" x14ac:dyDescent="0.25">
      <c r="I82" s="14">
        <v>78</v>
      </c>
      <c r="J82" s="15">
        <f t="shared" ca="1" si="6"/>
        <v>4.3406844091505636E-2</v>
      </c>
      <c r="K82" s="16">
        <f t="shared" ca="1" si="12"/>
        <v>-6.8973884075369867</v>
      </c>
      <c r="L82" s="16"/>
      <c r="M82" s="17">
        <f t="shared" ca="1" si="4"/>
        <v>0.3779085659001159</v>
      </c>
      <c r="N82" s="18">
        <f t="shared" ca="1" si="13"/>
        <v>1.1781690203171205</v>
      </c>
      <c r="O82" s="18"/>
      <c r="P82" s="30">
        <f t="shared" ca="1" si="11"/>
        <v>-5.8755574278541074</v>
      </c>
      <c r="Q82" s="19"/>
      <c r="R82" s="20">
        <f t="shared" ca="1" si="14"/>
        <v>0</v>
      </c>
      <c r="S82" s="21">
        <f t="shared" ca="1" si="15"/>
        <v>0</v>
      </c>
    </row>
    <row r="83" spans="9:19" ht="15" x14ac:dyDescent="0.25">
      <c r="I83" s="14">
        <v>79</v>
      </c>
      <c r="J83" s="15">
        <f t="shared" ca="1" si="6"/>
        <v>0.17991598730546687</v>
      </c>
      <c r="K83" s="16">
        <f t="shared" ca="1" si="12"/>
        <v>-0.23117291647164873</v>
      </c>
      <c r="L83" s="16"/>
      <c r="M83" s="17">
        <f t="shared" ca="1" si="4"/>
        <v>0.76936578563984803</v>
      </c>
      <c r="N83" s="18">
        <f t="shared" ca="1" si="13"/>
        <v>9.9441748076268812</v>
      </c>
      <c r="O83" s="18"/>
      <c r="P83" s="30">
        <f t="shared" ca="1" si="11"/>
        <v>-7.9753477240985289</v>
      </c>
      <c r="Q83" s="19"/>
      <c r="R83" s="20">
        <f t="shared" ca="1" si="14"/>
        <v>0</v>
      </c>
      <c r="S83" s="21">
        <f t="shared" ca="1" si="15"/>
        <v>0</v>
      </c>
    </row>
    <row r="84" spans="9:19" ht="15" x14ac:dyDescent="0.25">
      <c r="I84" s="14">
        <v>80</v>
      </c>
      <c r="J84" s="15">
        <f t="shared" ca="1" si="6"/>
        <v>0.61267696938726557</v>
      </c>
      <c r="K84" s="16">
        <f t="shared" ca="1" si="12"/>
        <v>9.825382748838706</v>
      </c>
      <c r="L84" s="16"/>
      <c r="M84" s="17">
        <f t="shared" ca="1" si="4"/>
        <v>0.72578597674652823</v>
      </c>
      <c r="N84" s="18">
        <f t="shared" ca="1" si="13"/>
        <v>8.8009417780178829</v>
      </c>
      <c r="O84" s="18"/>
      <c r="P84" s="30">
        <f t="shared" ca="1" si="11"/>
        <v>3.2244409708208233</v>
      </c>
      <c r="Q84" s="19"/>
      <c r="R84" s="20">
        <f t="shared" ca="1" si="14"/>
        <v>1</v>
      </c>
      <c r="S84" s="21">
        <f t="shared" ca="1" si="15"/>
        <v>0</v>
      </c>
    </row>
    <row r="85" spans="9:19" ht="15" x14ac:dyDescent="0.25">
      <c r="I85" s="14">
        <v>81</v>
      </c>
      <c r="J85" s="15">
        <f t="shared" ca="1" si="6"/>
        <v>0.93921773500723571</v>
      </c>
      <c r="K85" s="16">
        <f t="shared" ca="1" si="12"/>
        <v>20.383504993310382</v>
      </c>
      <c r="L85" s="16"/>
      <c r="M85" s="17">
        <f t="shared" ca="1" si="4"/>
        <v>0.54212206571905064</v>
      </c>
      <c r="N85" s="18">
        <f t="shared" ca="1" si="13"/>
        <v>4.6650299097073029</v>
      </c>
      <c r="O85" s="18"/>
      <c r="P85" s="30">
        <f t="shared" ca="1" si="11"/>
        <v>17.918475083603077</v>
      </c>
      <c r="Q85" s="19"/>
      <c r="R85" s="20">
        <f t="shared" ca="1" si="14"/>
        <v>1</v>
      </c>
      <c r="S85" s="21">
        <f t="shared" ca="1" si="15"/>
        <v>1</v>
      </c>
    </row>
    <row r="86" spans="9:19" ht="15" x14ac:dyDescent="0.25">
      <c r="I86" s="14">
        <v>82</v>
      </c>
      <c r="J86" s="15">
        <f t="shared" ca="1" si="6"/>
        <v>0.73282721942385831</v>
      </c>
      <c r="K86" s="16">
        <f t="shared" ca="1" si="12"/>
        <v>12.628889799907039</v>
      </c>
      <c r="L86" s="16"/>
      <c r="M86" s="17">
        <f t="shared" ca="1" si="4"/>
        <v>0.49699077861857022</v>
      </c>
      <c r="N86" s="18">
        <f t="shared" ca="1" si="13"/>
        <v>3.7168901407593822</v>
      </c>
      <c r="O86" s="18"/>
      <c r="P86" s="30">
        <f t="shared" ca="1" si="11"/>
        <v>11.111999659147656</v>
      </c>
      <c r="Q86" s="19"/>
      <c r="R86" s="20">
        <f t="shared" ca="1" si="14"/>
        <v>1</v>
      </c>
      <c r="S86" s="21">
        <f t="shared" ca="1" si="15"/>
        <v>1</v>
      </c>
    </row>
    <row r="87" spans="9:19" ht="15" x14ac:dyDescent="0.25">
      <c r="I87" s="14">
        <v>83</v>
      </c>
      <c r="J87" s="15">
        <f t="shared" ca="1" si="6"/>
        <v>0.84035019420081203</v>
      </c>
      <c r="K87" s="16">
        <f t="shared" ca="1" si="12"/>
        <v>15.762282116633234</v>
      </c>
      <c r="L87" s="16"/>
      <c r="M87" s="17">
        <f t="shared" ca="1" si="4"/>
        <v>0.50219469758114621</v>
      </c>
      <c r="N87" s="18">
        <f t="shared" ca="1" si="13"/>
        <v>3.8260273349984555</v>
      </c>
      <c r="O87" s="18"/>
      <c r="P87" s="30">
        <f t="shared" ca="1" si="11"/>
        <v>14.136254781634779</v>
      </c>
      <c r="Q87" s="19"/>
      <c r="R87" s="20">
        <f t="shared" ca="1" si="14"/>
        <v>1</v>
      </c>
      <c r="S87" s="21">
        <f t="shared" ca="1" si="15"/>
        <v>1</v>
      </c>
    </row>
    <row r="88" spans="9:19" ht="15" x14ac:dyDescent="0.25">
      <c r="I88" s="14">
        <v>84</v>
      </c>
      <c r="J88" s="15">
        <f t="shared" ca="1" si="6"/>
        <v>0.73121545163067148</v>
      </c>
      <c r="K88" s="16">
        <f t="shared" ca="1" si="12"/>
        <v>12.587951686091046</v>
      </c>
      <c r="L88" s="16"/>
      <c r="M88" s="17">
        <f t="shared" ca="1" si="4"/>
        <v>0.85203265809849382</v>
      </c>
      <c r="N88" s="18">
        <f t="shared" ca="1" si="13"/>
        <v>12.524695631341283</v>
      </c>
      <c r="O88" s="18"/>
      <c r="P88" s="30">
        <f t="shared" ca="1" si="11"/>
        <v>2.2632560547497631</v>
      </c>
      <c r="Q88" s="19"/>
      <c r="R88" s="20">
        <f t="shared" ca="1" si="14"/>
        <v>1</v>
      </c>
      <c r="S88" s="21">
        <f t="shared" ca="1" si="15"/>
        <v>0</v>
      </c>
    </row>
    <row r="89" spans="9:19" ht="15" x14ac:dyDescent="0.25">
      <c r="I89" s="14">
        <v>85</v>
      </c>
      <c r="J89" s="15">
        <f t="shared" ca="1" si="6"/>
        <v>0.52873737733842896</v>
      </c>
      <c r="K89" s="16">
        <f t="shared" ca="1" si="12"/>
        <v>8.0332011898937274</v>
      </c>
      <c r="L89" s="16"/>
      <c r="M89" s="17">
        <f t="shared" ca="1" si="4"/>
        <v>0.3158389295084244</v>
      </c>
      <c r="N89" s="18">
        <f t="shared" ca="1" si="13"/>
        <v>-0.23066861766499613</v>
      </c>
      <c r="O89" s="18"/>
      <c r="P89" s="30">
        <f t="shared" ca="1" si="11"/>
        <v>10.463869807558723</v>
      </c>
      <c r="Q89" s="19"/>
      <c r="R89" s="20">
        <f t="shared" ca="1" si="14"/>
        <v>1</v>
      </c>
      <c r="S89" s="21">
        <f t="shared" ca="1" si="15"/>
        <v>1</v>
      </c>
    </row>
    <row r="90" spans="9:19" ht="15" x14ac:dyDescent="0.25">
      <c r="I90" s="14">
        <v>86</v>
      </c>
      <c r="J90" s="15">
        <f t="shared" ca="1" si="6"/>
        <v>0.40236516873490302</v>
      </c>
      <c r="K90" s="16">
        <f t="shared" ca="1" si="12"/>
        <v>5.3615265875080578</v>
      </c>
      <c r="L90" s="16"/>
      <c r="M90" s="17">
        <f t="shared" ca="1" si="4"/>
        <v>4.623551392670866E-2</v>
      </c>
      <c r="N90" s="18">
        <f t="shared" ca="1" si="13"/>
        <v>-10.296843684476482</v>
      </c>
      <c r="O90" s="18"/>
      <c r="P90" s="30">
        <f t="shared" ca="1" si="11"/>
        <v>17.858370271984541</v>
      </c>
      <c r="Q90" s="19"/>
      <c r="R90" s="20">
        <f t="shared" ca="1" si="14"/>
        <v>1</v>
      </c>
      <c r="S90" s="21">
        <f t="shared" ca="1" si="15"/>
        <v>1</v>
      </c>
    </row>
    <row r="91" spans="9:19" ht="15" x14ac:dyDescent="0.25">
      <c r="I91" s="14">
        <v>87</v>
      </c>
      <c r="J91" s="15">
        <f t="shared" ca="1" si="6"/>
        <v>0.9617916819079031</v>
      </c>
      <c r="K91" s="16">
        <f t="shared" ca="1" si="12"/>
        <v>22.254502977396434</v>
      </c>
      <c r="L91" s="16"/>
      <c r="M91" s="17">
        <f t="shared" ca="1" si="4"/>
        <v>0.68620568465272103</v>
      </c>
      <c r="N91" s="18">
        <f t="shared" ca="1" si="13"/>
        <v>7.8388357309328773</v>
      </c>
      <c r="O91" s="18"/>
      <c r="P91" s="30">
        <f t="shared" ca="1" si="11"/>
        <v>16.615667246463556</v>
      </c>
      <c r="Q91" s="19"/>
      <c r="R91" s="20">
        <f t="shared" ca="1" si="14"/>
        <v>1</v>
      </c>
      <c r="S91" s="21">
        <f t="shared" ca="1" si="15"/>
        <v>1</v>
      </c>
    </row>
    <row r="92" spans="9:19" ht="15" x14ac:dyDescent="0.25">
      <c r="I92" s="14">
        <v>88</v>
      </c>
      <c r="J92" s="15">
        <f t="shared" ca="1" si="6"/>
        <v>0.18776332944448393</v>
      </c>
      <c r="K92" s="16">
        <f t="shared" ca="1" si="12"/>
        <v>1.5781208486457921E-2</v>
      </c>
      <c r="L92" s="16"/>
      <c r="M92" s="17">
        <f t="shared" ca="1" si="4"/>
        <v>3.8977648778403484E-2</v>
      </c>
      <c r="N92" s="18">
        <f t="shared" ca="1" si="13"/>
        <v>-10.967598214204109</v>
      </c>
      <c r="O92" s="18"/>
      <c r="P92" s="30">
        <f t="shared" ca="1" si="11"/>
        <v>13.183379422690567</v>
      </c>
      <c r="Q92" s="19"/>
      <c r="R92" s="20">
        <f t="shared" ca="1" si="14"/>
        <v>1</v>
      </c>
      <c r="S92" s="21">
        <f t="shared" ca="1" si="15"/>
        <v>1</v>
      </c>
    </row>
    <row r="93" spans="9:19" ht="15" x14ac:dyDescent="0.25">
      <c r="I93" s="14">
        <v>89</v>
      </c>
      <c r="J93" s="15">
        <f t="shared" ca="1" si="6"/>
        <v>0.19908901377661603</v>
      </c>
      <c r="K93" s="16">
        <f t="shared" ca="1" si="12"/>
        <v>0.36122954620979364</v>
      </c>
      <c r="L93" s="16"/>
      <c r="M93" s="17">
        <f t="shared" ca="1" si="4"/>
        <v>0.54036049731171176</v>
      </c>
      <c r="N93" s="18">
        <f t="shared" ca="1" si="13"/>
        <v>4.6278877009421526</v>
      </c>
      <c r="O93" s="18"/>
      <c r="P93" s="30">
        <f t="shared" ca="1" si="11"/>
        <v>-2.0666581547323588</v>
      </c>
      <c r="Q93" s="19"/>
      <c r="R93" s="20">
        <f t="shared" ca="1" si="14"/>
        <v>0</v>
      </c>
      <c r="S93" s="21">
        <f t="shared" ca="1" si="15"/>
        <v>0</v>
      </c>
    </row>
    <row r="94" spans="9:19" ht="15" x14ac:dyDescent="0.25">
      <c r="I94" s="14">
        <v>90</v>
      </c>
      <c r="J94" s="15">
        <f t="shared" ca="1" si="6"/>
        <v>0.28688523125441867</v>
      </c>
      <c r="K94" s="16">
        <f t="shared" ca="1" si="12"/>
        <v>2.7237266572249048</v>
      </c>
      <c r="L94" s="16"/>
      <c r="M94" s="17">
        <f t="shared" ca="1" si="4"/>
        <v>0.31648894647637815</v>
      </c>
      <c r="N94" s="18">
        <f t="shared" ca="1" si="13"/>
        <v>-0.21538337023151133</v>
      </c>
      <c r="O94" s="18"/>
      <c r="P94" s="30">
        <f t="shared" ca="1" si="11"/>
        <v>5.1391100274564163</v>
      </c>
      <c r="Q94" s="19"/>
      <c r="R94" s="20">
        <f t="shared" ca="1" si="14"/>
        <v>1</v>
      </c>
      <c r="S94" s="21">
        <f t="shared" ca="1" si="15"/>
        <v>0</v>
      </c>
    </row>
    <row r="95" spans="9:19" ht="15" x14ac:dyDescent="0.25">
      <c r="I95" s="14">
        <v>91</v>
      </c>
      <c r="J95" s="15">
        <f t="shared" ca="1" si="6"/>
        <v>0.60524294019483749</v>
      </c>
      <c r="K95" s="16">
        <f t="shared" ca="1" si="12"/>
        <v>9.6633937334772675</v>
      </c>
      <c r="L95" s="16"/>
      <c r="M95" s="17">
        <f t="shared" ca="1" si="4"/>
        <v>0.28113169319985665</v>
      </c>
      <c r="N95" s="18">
        <f t="shared" ca="1" si="13"/>
        <v>-1.0683017250860249</v>
      </c>
      <c r="O95" s="18"/>
      <c r="P95" s="30">
        <f t="shared" ca="1" si="11"/>
        <v>12.931695458563293</v>
      </c>
      <c r="Q95" s="19"/>
      <c r="R95" s="20">
        <f t="shared" ca="1" si="14"/>
        <v>1</v>
      </c>
      <c r="S95" s="21">
        <f t="shared" ca="1" si="15"/>
        <v>1</v>
      </c>
    </row>
    <row r="96" spans="9:19" ht="15" x14ac:dyDescent="0.25">
      <c r="I96" s="14">
        <v>92</v>
      </c>
      <c r="J96" s="15">
        <f t="shared" ca="1" si="6"/>
        <v>0.35636503828047161</v>
      </c>
      <c r="K96" s="16">
        <f t="shared" ca="1" si="12"/>
        <v>4.3494847317501542</v>
      </c>
      <c r="L96" s="16"/>
      <c r="M96" s="17">
        <f t="shared" ca="1" si="4"/>
        <v>0.82613230023267636</v>
      </c>
      <c r="N96" s="18">
        <f t="shared" ca="1" si="13"/>
        <v>11.636161789944415</v>
      </c>
      <c r="O96" s="18"/>
      <c r="P96" s="30">
        <f t="shared" ca="1" si="11"/>
        <v>-5.0866770581942609</v>
      </c>
      <c r="Q96" s="19"/>
      <c r="R96" s="20">
        <f t="shared" ca="1" si="14"/>
        <v>0</v>
      </c>
      <c r="S96" s="21">
        <f t="shared" ca="1" si="15"/>
        <v>0</v>
      </c>
    </row>
    <row r="97" spans="9:19" ht="15" x14ac:dyDescent="0.25">
      <c r="I97" s="14">
        <v>93</v>
      </c>
      <c r="J97" s="15">
        <f t="shared" ca="1" si="6"/>
        <v>0.74910626669129354</v>
      </c>
      <c r="K97" s="16">
        <f t="shared" ca="1" si="12"/>
        <v>13.049677669409736</v>
      </c>
      <c r="L97" s="16"/>
      <c r="M97" s="17">
        <f t="shared" ca="1" si="4"/>
        <v>0.77436669107910405</v>
      </c>
      <c r="N97" s="18">
        <f t="shared" ca="1" si="13"/>
        <v>10.082602329045123</v>
      </c>
      <c r="O97" s="18"/>
      <c r="P97" s="30">
        <f t="shared" ca="1" si="11"/>
        <v>5.1670753403646126</v>
      </c>
      <c r="Q97" s="19"/>
      <c r="R97" s="20">
        <f t="shared" ca="1" si="14"/>
        <v>1</v>
      </c>
      <c r="S97" s="21">
        <f t="shared" ca="1" si="15"/>
        <v>0</v>
      </c>
    </row>
    <row r="98" spans="9:19" ht="15" x14ac:dyDescent="0.25">
      <c r="I98" s="14">
        <v>94</v>
      </c>
      <c r="J98" s="15">
        <f t="shared" ca="1" si="6"/>
        <v>0.21194958689472798</v>
      </c>
      <c r="K98" s="16">
        <f t="shared" ca="1" si="12"/>
        <v>0.73943969270247667</v>
      </c>
      <c r="L98" s="16"/>
      <c r="M98" s="17">
        <f t="shared" ca="1" si="4"/>
        <v>0.4596480703768272</v>
      </c>
      <c r="N98" s="18">
        <f t="shared" ca="1" si="13"/>
        <v>2.9322929051075355</v>
      </c>
      <c r="O98" s="18"/>
      <c r="P98" s="30">
        <f t="shared" ca="1" si="11"/>
        <v>7.1467875949413617E-3</v>
      </c>
      <c r="Q98" s="19"/>
      <c r="R98" s="20">
        <f t="shared" ca="1" si="14"/>
        <v>1</v>
      </c>
      <c r="S98" s="21">
        <f t="shared" ca="1" si="15"/>
        <v>0</v>
      </c>
    </row>
    <row r="99" spans="9:19" ht="15" x14ac:dyDescent="0.25">
      <c r="I99" s="14">
        <v>95</v>
      </c>
      <c r="J99" s="15">
        <f t="shared" ca="1" si="6"/>
        <v>0.36347686741120488</v>
      </c>
      <c r="K99" s="16">
        <f t="shared" ca="1" si="12"/>
        <v>4.5085455570490502</v>
      </c>
      <c r="L99" s="16"/>
      <c r="M99" s="17">
        <f t="shared" ca="1" si="4"/>
        <v>0.27140057496873748</v>
      </c>
      <c r="N99" s="18">
        <f t="shared" ca="1" si="13"/>
        <v>-1.3117672254243127</v>
      </c>
      <c r="O99" s="18"/>
      <c r="P99" s="30">
        <f t="shared" ca="1" si="11"/>
        <v>8.0203127824733631</v>
      </c>
      <c r="Q99" s="19"/>
      <c r="R99" s="20">
        <f t="shared" ca="1" si="14"/>
        <v>1</v>
      </c>
      <c r="S99" s="21">
        <f t="shared" ca="1" si="15"/>
        <v>1</v>
      </c>
    </row>
    <row r="100" spans="9:19" ht="15" x14ac:dyDescent="0.25">
      <c r="I100" s="14">
        <v>96</v>
      </c>
      <c r="J100" s="15">
        <f t="shared" ca="1" si="6"/>
        <v>0.68785140987248738</v>
      </c>
      <c r="K100" s="16">
        <f t="shared" ca="1" si="12"/>
        <v>11.527703681457428</v>
      </c>
      <c r="L100" s="16"/>
      <c r="M100" s="17">
        <f t="shared" ca="1" si="4"/>
        <v>1.1267556394740641E-3</v>
      </c>
      <c r="N100" s="18">
        <f t="shared" ca="1" si="13"/>
        <v>-21.776725659984564</v>
      </c>
      <c r="O100" s="18"/>
      <c r="P100" s="30">
        <f t="shared" ca="1" si="11"/>
        <v>35.504429341441991</v>
      </c>
      <c r="Q100" s="19"/>
      <c r="R100" s="20">
        <f t="shared" ca="1" si="14"/>
        <v>1</v>
      </c>
      <c r="S100" s="21">
        <f t="shared" ca="1" si="15"/>
        <v>1</v>
      </c>
    </row>
    <row r="101" spans="9:19" ht="15" x14ac:dyDescent="0.25">
      <c r="I101" s="14">
        <v>97</v>
      </c>
      <c r="J101" s="15">
        <f t="shared" ca="1" si="6"/>
        <v>0.92806437364975636</v>
      </c>
      <c r="K101" s="16">
        <f t="shared" ca="1" si="12"/>
        <v>19.658000553784859</v>
      </c>
      <c r="L101" s="16"/>
      <c r="M101" s="17">
        <f t="shared" ca="1" si="4"/>
        <v>0.68699985061111257</v>
      </c>
      <c r="N101" s="18">
        <f t="shared" ca="1" si="13"/>
        <v>7.8575809747226817</v>
      </c>
      <c r="O101" s="18"/>
      <c r="P101" s="30">
        <f t="shared" ca="1" si="11"/>
        <v>14.000419579062179</v>
      </c>
      <c r="Q101" s="19"/>
      <c r="R101" s="20">
        <f t="shared" ca="1" si="14"/>
        <v>1</v>
      </c>
      <c r="S101" s="21">
        <f t="shared" ca="1" si="15"/>
        <v>1</v>
      </c>
    </row>
    <row r="102" spans="9:19" ht="15" x14ac:dyDescent="0.25">
      <c r="I102" s="14">
        <v>98</v>
      </c>
      <c r="J102" s="15">
        <f t="shared" ca="1" si="6"/>
        <v>0.45011280223713757</v>
      </c>
      <c r="K102" s="16">
        <f t="shared" ca="1" si="12"/>
        <v>6.3810261349560982</v>
      </c>
      <c r="L102" s="16"/>
      <c r="M102" s="17">
        <f t="shared" ca="1" si="4"/>
        <v>0.2417904936520936</v>
      </c>
      <c r="N102" s="18">
        <f t="shared" ca="1" si="13"/>
        <v>-2.0812607353886072</v>
      </c>
      <c r="O102" s="18"/>
      <c r="P102" s="30">
        <f t="shared" ca="1" si="11"/>
        <v>10.662286870344705</v>
      </c>
      <c r="Q102" s="19"/>
      <c r="R102" s="20">
        <f t="shared" ca="1" si="14"/>
        <v>1</v>
      </c>
      <c r="S102" s="21">
        <f t="shared" ca="1" si="15"/>
        <v>1</v>
      </c>
    </row>
    <row r="103" spans="9:19" ht="15" x14ac:dyDescent="0.25">
      <c r="I103" s="14">
        <v>99</v>
      </c>
      <c r="J103" s="15">
        <f t="shared" ca="1" si="6"/>
        <v>1.9202934501997504E-2</v>
      </c>
      <c r="K103" s="16">
        <f t="shared" ca="1" si="12"/>
        <v>-9.8930169652232713</v>
      </c>
      <c r="L103" s="16"/>
      <c r="M103" s="17">
        <f t="shared" ca="1" si="4"/>
        <v>0.86737226712017501</v>
      </c>
      <c r="N103" s="18">
        <f t="shared" ca="1" si="13"/>
        <v>13.100855323918051</v>
      </c>
      <c r="O103" s="18"/>
      <c r="P103" s="30">
        <f t="shared" ca="1" si="11"/>
        <v>-20.793872289141323</v>
      </c>
      <c r="Q103" s="19"/>
      <c r="R103" s="20">
        <f t="shared" ca="1" si="14"/>
        <v>0</v>
      </c>
      <c r="S103" s="21">
        <f t="shared" ca="1" si="15"/>
        <v>0</v>
      </c>
    </row>
    <row r="104" spans="9:19" ht="15" x14ac:dyDescent="0.25">
      <c r="I104" s="14">
        <v>100</v>
      </c>
      <c r="J104" s="15">
        <f t="shared" ca="1" si="6"/>
        <v>0.952001357875083</v>
      </c>
      <c r="K104" s="16">
        <f t="shared" ca="1" si="12"/>
        <v>21.356845883128848</v>
      </c>
      <c r="L104" s="16"/>
      <c r="M104" s="17">
        <f t="shared" ca="1" si="4"/>
        <v>0.44722599756427561</v>
      </c>
      <c r="N104" s="18">
        <f t="shared" ca="1" si="13"/>
        <v>2.6699780238117192</v>
      </c>
      <c r="O104" s="18"/>
      <c r="P104" s="30">
        <f t="shared" ca="1" si="11"/>
        <v>20.886867859317128</v>
      </c>
      <c r="Q104" s="19"/>
      <c r="R104" s="20">
        <f t="shared" ca="1" si="14"/>
        <v>1</v>
      </c>
      <c r="S104" s="21">
        <f t="shared" ca="1" si="15"/>
        <v>1</v>
      </c>
    </row>
    <row r="105" spans="9:19" ht="15" x14ac:dyDescent="0.25">
      <c r="I105" s="14">
        <v>101</v>
      </c>
      <c r="J105" s="15">
        <f t="shared" ca="1" si="6"/>
        <v>0.6045726009246648</v>
      </c>
      <c r="K105" s="16">
        <f t="shared" ca="1" si="12"/>
        <v>9.6488288718543895</v>
      </c>
      <c r="L105" s="16"/>
      <c r="M105" s="17">
        <f t="shared" ca="1" si="4"/>
        <v>0.47325549847906312</v>
      </c>
      <c r="N105" s="18">
        <f t="shared" ca="1" si="13"/>
        <v>3.2186946898707371</v>
      </c>
      <c r="O105" s="18"/>
      <c r="P105" s="30">
        <f t="shared" ca="1" si="11"/>
        <v>8.630134181983653</v>
      </c>
      <c r="Q105" s="19"/>
      <c r="R105" s="20">
        <f t="shared" ca="1" si="14"/>
        <v>1</v>
      </c>
      <c r="S105" s="21">
        <f t="shared" ca="1" si="15"/>
        <v>1</v>
      </c>
    </row>
    <row r="106" spans="9:19" ht="15" x14ac:dyDescent="0.25">
      <c r="I106" s="14">
        <v>102</v>
      </c>
      <c r="J106" s="15">
        <f t="shared" ca="1" si="6"/>
        <v>0.35085161909443829</v>
      </c>
      <c r="K106" s="16">
        <f t="shared" ca="1" si="12"/>
        <v>4.2254056198883987</v>
      </c>
      <c r="L106" s="16"/>
      <c r="M106" s="17">
        <f t="shared" ca="1" si="4"/>
        <v>0.80010995429074294</v>
      </c>
      <c r="N106" s="18">
        <f t="shared" ca="1" si="13"/>
        <v>10.824794939145818</v>
      </c>
      <c r="O106" s="18"/>
      <c r="P106" s="30">
        <f t="shared" ca="1" si="11"/>
        <v>-4.3993893192574189</v>
      </c>
      <c r="Q106" s="19"/>
      <c r="R106" s="20">
        <f t="shared" ca="1" si="14"/>
        <v>0</v>
      </c>
      <c r="S106" s="21">
        <f t="shared" ca="1" si="15"/>
        <v>0</v>
      </c>
    </row>
    <row r="107" spans="9:19" ht="15" x14ac:dyDescent="0.25">
      <c r="I107" s="14">
        <v>103</v>
      </c>
      <c r="J107" s="15">
        <f t="shared" ca="1" si="6"/>
        <v>0.43555352207614939</v>
      </c>
      <c r="K107" s="16">
        <f t="shared" ca="1" si="12"/>
        <v>6.0724984635045178</v>
      </c>
      <c r="L107" s="16"/>
      <c r="M107" s="17">
        <f t="shared" ca="1" si="4"/>
        <v>0.81440879962076484</v>
      </c>
      <c r="N107" s="18">
        <f t="shared" ca="1" si="13"/>
        <v>11.26192214008698</v>
      </c>
      <c r="O107" s="18"/>
      <c r="P107" s="30">
        <f t="shared" ca="1" si="11"/>
        <v>-2.9894236765824624</v>
      </c>
      <c r="Q107" s="19"/>
      <c r="R107" s="20">
        <f t="shared" ca="1" si="14"/>
        <v>0</v>
      </c>
      <c r="S107" s="21">
        <f t="shared" ca="1" si="15"/>
        <v>0</v>
      </c>
    </row>
    <row r="108" spans="9:19" ht="15" x14ac:dyDescent="0.25">
      <c r="I108" s="14">
        <v>104</v>
      </c>
      <c r="J108" s="15">
        <f t="shared" ca="1" si="6"/>
        <v>8.721835211778084E-2</v>
      </c>
      <c r="K108" s="16">
        <f t="shared" ca="1" si="12"/>
        <v>-3.9325545864966998</v>
      </c>
      <c r="L108" s="16"/>
      <c r="M108" s="17">
        <f t="shared" ca="1" si="4"/>
        <v>0.16271605003219425</v>
      </c>
      <c r="N108" s="18">
        <f t="shared" ca="1" si="13"/>
        <v>-4.4473492499598084</v>
      </c>
      <c r="O108" s="18"/>
      <c r="P108" s="30">
        <f t="shared" ca="1" si="11"/>
        <v>2.7147946634631088</v>
      </c>
      <c r="Q108" s="19"/>
      <c r="R108" s="20">
        <f t="shared" ca="1" si="14"/>
        <v>1</v>
      </c>
      <c r="S108" s="21">
        <f t="shared" ca="1" si="15"/>
        <v>0</v>
      </c>
    </row>
    <row r="109" spans="9:19" ht="15" x14ac:dyDescent="0.25">
      <c r="I109" s="14">
        <v>105</v>
      </c>
      <c r="J109" s="15">
        <f t="shared" ca="1" si="6"/>
        <v>0.6393387811630632</v>
      </c>
      <c r="K109" s="16">
        <f t="shared" ca="1" si="12"/>
        <v>10.41429890713724</v>
      </c>
      <c r="L109" s="16"/>
      <c r="M109" s="17">
        <f t="shared" ca="1" si="4"/>
        <v>0.30788384200989072</v>
      </c>
      <c r="N109" s="18">
        <f t="shared" ca="1" si="13"/>
        <v>-0.41884202834509399</v>
      </c>
      <c r="O109" s="18"/>
      <c r="P109" s="30">
        <f t="shared" ca="1" si="11"/>
        <v>13.033140935482333</v>
      </c>
      <c r="Q109" s="19"/>
      <c r="R109" s="20">
        <f t="shared" ca="1" si="14"/>
        <v>1</v>
      </c>
      <c r="S109" s="21">
        <f t="shared" ca="1" si="15"/>
        <v>1</v>
      </c>
    </row>
    <row r="110" spans="9:19" ht="15" x14ac:dyDescent="0.25">
      <c r="I110" s="14">
        <v>106</v>
      </c>
      <c r="J110" s="15">
        <f t="shared" ca="1" si="6"/>
        <v>0.82164602839343837</v>
      </c>
      <c r="K110" s="16">
        <f t="shared" ca="1" si="12"/>
        <v>15.141128858398542</v>
      </c>
      <c r="L110" s="16"/>
      <c r="M110" s="17">
        <f t="shared" ca="1" si="4"/>
        <v>0.60697706668841189</v>
      </c>
      <c r="N110" s="18">
        <f t="shared" ca="1" si="13"/>
        <v>6.0511036762704471</v>
      </c>
      <c r="O110" s="18"/>
      <c r="P110" s="30">
        <f t="shared" ca="1" si="11"/>
        <v>11.290025182128094</v>
      </c>
      <c r="Q110" s="19"/>
      <c r="R110" s="20">
        <f t="shared" ca="1" si="14"/>
        <v>1</v>
      </c>
      <c r="S110" s="21">
        <f t="shared" ca="1" si="15"/>
        <v>1</v>
      </c>
    </row>
    <row r="111" spans="9:19" ht="15" x14ac:dyDescent="0.25">
      <c r="I111" s="14">
        <v>107</v>
      </c>
      <c r="J111" s="15">
        <f t="shared" ca="1" si="6"/>
        <v>5.8226663275715129E-2</v>
      </c>
      <c r="K111" s="16">
        <f t="shared" ca="1" si="12"/>
        <v>-5.7041882601339697</v>
      </c>
      <c r="L111" s="16"/>
      <c r="M111" s="17">
        <f t="shared" ca="1" si="4"/>
        <v>0.30327646698632338</v>
      </c>
      <c r="N111" s="18">
        <f t="shared" ca="1" si="13"/>
        <v>-0.52880016670453411</v>
      </c>
      <c r="O111" s="18"/>
      <c r="P111" s="30">
        <f t="shared" ca="1" si="11"/>
        <v>-2.9753880934294354</v>
      </c>
      <c r="Q111" s="19"/>
      <c r="R111" s="20">
        <f t="shared" ca="1" si="14"/>
        <v>0</v>
      </c>
      <c r="S111" s="21">
        <f t="shared" ca="1" si="15"/>
        <v>0</v>
      </c>
    </row>
    <row r="112" spans="9:19" ht="15" x14ac:dyDescent="0.25">
      <c r="I112" s="14">
        <v>108</v>
      </c>
      <c r="J112" s="15">
        <f t="shared" ca="1" si="6"/>
        <v>0.70690172676894658</v>
      </c>
      <c r="K112" s="16">
        <f t="shared" ca="1" si="12"/>
        <v>11.984408706052722</v>
      </c>
      <c r="L112" s="16"/>
      <c r="M112" s="17">
        <f t="shared" ca="1" si="4"/>
        <v>0.58939221092929672</v>
      </c>
      <c r="N112" s="18">
        <f t="shared" ca="1" si="13"/>
        <v>5.6706993615943038</v>
      </c>
      <c r="O112" s="18"/>
      <c r="P112" s="30">
        <f t="shared" ca="1" si="11"/>
        <v>8.5137093444584195</v>
      </c>
      <c r="Q112" s="19"/>
      <c r="R112" s="20">
        <f t="shared" ca="1" si="14"/>
        <v>1</v>
      </c>
      <c r="S112" s="21">
        <f t="shared" ca="1" si="15"/>
        <v>1</v>
      </c>
    </row>
    <row r="113" spans="9:19" ht="15" x14ac:dyDescent="0.25">
      <c r="I113" s="14">
        <v>109</v>
      </c>
      <c r="J113" s="15">
        <f t="shared" ca="1" si="6"/>
        <v>0.86043084518645818</v>
      </c>
      <c r="K113" s="16">
        <f t="shared" ca="1" si="12"/>
        <v>16.484812408873125</v>
      </c>
      <c r="L113" s="16"/>
      <c r="M113" s="17">
        <f t="shared" ca="1" si="4"/>
        <v>0.94835085706571731</v>
      </c>
      <c r="N113" s="18">
        <f t="shared" ca="1" si="13"/>
        <v>17.409774147264542</v>
      </c>
      <c r="O113" s="18"/>
      <c r="P113" s="30">
        <f t="shared" ca="1" si="11"/>
        <v>1.2750382616085831</v>
      </c>
      <c r="Q113" s="19"/>
      <c r="R113" s="20">
        <f t="shared" ca="1" si="14"/>
        <v>1</v>
      </c>
      <c r="S113" s="21">
        <f t="shared" ca="1" si="15"/>
        <v>0</v>
      </c>
    </row>
    <row r="114" spans="9:19" ht="15" x14ac:dyDescent="0.25">
      <c r="I114" s="14">
        <v>110</v>
      </c>
      <c r="J114" s="15">
        <f t="shared" ca="1" si="6"/>
        <v>0.24308499272538553</v>
      </c>
      <c r="K114" s="16">
        <f t="shared" ca="1" si="12"/>
        <v>1.6033876208366076</v>
      </c>
      <c r="L114" s="16"/>
      <c r="M114" s="17">
        <f t="shared" ca="1" si="4"/>
        <v>0.59507813046276603</v>
      </c>
      <c r="N114" s="18">
        <f t="shared" ca="1" si="13"/>
        <v>5.7932351344302297</v>
      </c>
      <c r="O114" s="18"/>
      <c r="P114" s="30">
        <f t="shared" ca="1" si="11"/>
        <v>-1.989847513593622</v>
      </c>
      <c r="Q114" s="19"/>
      <c r="R114" s="20">
        <f t="shared" ca="1" si="14"/>
        <v>0</v>
      </c>
      <c r="S114" s="21">
        <f t="shared" ca="1" si="15"/>
        <v>0</v>
      </c>
    </row>
    <row r="115" spans="9:19" ht="15" x14ac:dyDescent="0.25">
      <c r="I115" s="14">
        <v>111</v>
      </c>
      <c r="J115" s="15">
        <f t="shared" ca="1" si="6"/>
        <v>0.18101499953095246</v>
      </c>
      <c r="K115" s="16">
        <f t="shared" ca="1" si="12"/>
        <v>-0.19618770073688641</v>
      </c>
      <c r="L115" s="16"/>
      <c r="M115" s="17">
        <f t="shared" ca="1" si="4"/>
        <v>0.94431408716828691</v>
      </c>
      <c r="N115" s="18">
        <f t="shared" ca="1" si="13"/>
        <v>17.100107200172012</v>
      </c>
      <c r="O115" s="18"/>
      <c r="P115" s="30">
        <f t="shared" ca="1" si="11"/>
        <v>-15.096294900908898</v>
      </c>
      <c r="Q115" s="19"/>
      <c r="R115" s="20">
        <f t="shared" ca="1" si="14"/>
        <v>0</v>
      </c>
      <c r="S115" s="21">
        <f t="shared" ca="1" si="15"/>
        <v>0</v>
      </c>
    </row>
    <row r="116" spans="9:19" ht="15" x14ac:dyDescent="0.25">
      <c r="I116" s="14">
        <v>112</v>
      </c>
      <c r="J116" s="15">
        <f t="shared" ca="1" si="6"/>
        <v>0.57622874464895724</v>
      </c>
      <c r="K116" s="16">
        <f t="shared" ca="1" si="12"/>
        <v>9.0385202521303469</v>
      </c>
      <c r="L116" s="16"/>
      <c r="M116" s="17">
        <f t="shared" ca="1" si="4"/>
        <v>0.63550983064690381</v>
      </c>
      <c r="N116" s="18">
        <f t="shared" ca="1" si="13"/>
        <v>6.6788782935288502</v>
      </c>
      <c r="O116" s="18"/>
      <c r="P116" s="30">
        <f t="shared" ca="1" si="11"/>
        <v>4.5596419586014969</v>
      </c>
      <c r="Q116" s="19"/>
      <c r="R116" s="20">
        <f t="shared" ca="1" si="14"/>
        <v>1</v>
      </c>
      <c r="S116" s="21">
        <f t="shared" ca="1" si="15"/>
        <v>0</v>
      </c>
    </row>
    <row r="117" spans="9:19" ht="15" x14ac:dyDescent="0.25">
      <c r="I117" s="14">
        <v>113</v>
      </c>
      <c r="J117" s="15">
        <f t="shared" ca="1" si="6"/>
        <v>0.28885795796492575</v>
      </c>
      <c r="K117" s="16">
        <f t="shared" ca="1" si="12"/>
        <v>2.772111600714223</v>
      </c>
      <c r="L117" s="16"/>
      <c r="M117" s="17">
        <f t="shared" ca="1" si="4"/>
        <v>0.31444917717180909</v>
      </c>
      <c r="N117" s="18">
        <f t="shared" ca="1" si="13"/>
        <v>-0.26339389468622088</v>
      </c>
      <c r="O117" s="18"/>
      <c r="P117" s="30">
        <f t="shared" ca="1" si="11"/>
        <v>5.2355054954004441</v>
      </c>
      <c r="Q117" s="19"/>
      <c r="R117" s="20">
        <f t="shared" ca="1" si="14"/>
        <v>1</v>
      </c>
      <c r="S117" s="21">
        <f t="shared" ca="1" si="15"/>
        <v>0</v>
      </c>
    </row>
    <row r="118" spans="9:19" ht="15" x14ac:dyDescent="0.25">
      <c r="I118" s="14">
        <v>114</v>
      </c>
      <c r="J118" s="15">
        <f t="shared" ca="1" si="6"/>
        <v>0.36241536577712052</v>
      </c>
      <c r="K118" s="16">
        <f t="shared" ca="1" si="12"/>
        <v>4.4848726903635026</v>
      </c>
      <c r="L118" s="16"/>
      <c r="M118" s="17">
        <f t="shared" ca="1" si="4"/>
        <v>0.52746597748774204</v>
      </c>
      <c r="N118" s="18">
        <f t="shared" ca="1" si="13"/>
        <v>4.3564710927831891</v>
      </c>
      <c r="O118" s="18"/>
      <c r="P118" s="30">
        <f t="shared" ca="1" si="11"/>
        <v>2.3284015975803136</v>
      </c>
      <c r="Q118" s="19"/>
      <c r="R118" s="20">
        <f t="shared" ca="1" si="14"/>
        <v>1</v>
      </c>
      <c r="S118" s="21">
        <f t="shared" ca="1" si="15"/>
        <v>0</v>
      </c>
    </row>
    <row r="119" spans="9:19" ht="15" x14ac:dyDescent="0.25">
      <c r="I119" s="14">
        <v>115</v>
      </c>
      <c r="J119" s="15">
        <f t="shared" ca="1" si="6"/>
        <v>0.50619298335294283</v>
      </c>
      <c r="K119" s="16">
        <f t="shared" ca="1" si="12"/>
        <v>7.5598841960615335</v>
      </c>
      <c r="L119" s="16"/>
      <c r="M119" s="17">
        <f t="shared" ca="1" si="4"/>
        <v>0.34624980065458932</v>
      </c>
      <c r="N119" s="18">
        <f t="shared" ca="1" si="13"/>
        <v>0.47130077534229953</v>
      </c>
      <c r="O119" s="18"/>
      <c r="P119" s="30">
        <f t="shared" ca="1" si="11"/>
        <v>9.2885834207192346</v>
      </c>
      <c r="Q119" s="19"/>
      <c r="R119" s="20">
        <f t="shared" ca="1" si="14"/>
        <v>1</v>
      </c>
      <c r="S119" s="21">
        <f t="shared" ca="1" si="15"/>
        <v>1</v>
      </c>
    </row>
    <row r="120" spans="9:19" ht="15" x14ac:dyDescent="0.25">
      <c r="I120" s="14">
        <v>116</v>
      </c>
      <c r="J120" s="15">
        <f t="shared" ca="1" si="6"/>
        <v>0.30574470681812638</v>
      </c>
      <c r="K120" s="16">
        <f t="shared" ca="1" si="12"/>
        <v>3.1801973860762933</v>
      </c>
      <c r="L120" s="16"/>
      <c r="M120" s="17">
        <f t="shared" ca="1" si="4"/>
        <v>0.74201033332052568</v>
      </c>
      <c r="N120" s="18">
        <f t="shared" ca="1" si="13"/>
        <v>9.2145718939766361</v>
      </c>
      <c r="O120" s="18"/>
      <c r="P120" s="30">
        <f t="shared" ca="1" si="11"/>
        <v>-3.8343745079003426</v>
      </c>
      <c r="Q120" s="19"/>
      <c r="R120" s="20">
        <f t="shared" ca="1" si="14"/>
        <v>0</v>
      </c>
      <c r="S120" s="21">
        <f t="shared" ca="1" si="15"/>
        <v>0</v>
      </c>
    </row>
    <row r="121" spans="9:19" ht="15" x14ac:dyDescent="0.25">
      <c r="I121" s="14">
        <v>117</v>
      </c>
      <c r="J121" s="15">
        <f t="shared" ca="1" si="6"/>
        <v>1.0033521808994861E-2</v>
      </c>
      <c r="K121" s="16">
        <f t="shared" ca="1" si="12"/>
        <v>-12.023114986965428</v>
      </c>
      <c r="L121" s="16"/>
      <c r="M121" s="17">
        <f t="shared" ca="1" si="4"/>
        <v>0.25352559134975949</v>
      </c>
      <c r="N121" s="18">
        <f t="shared" ca="1" si="13"/>
        <v>-1.7707060769492475</v>
      </c>
      <c r="O121" s="18"/>
      <c r="P121" s="30">
        <f t="shared" ca="1" si="11"/>
        <v>-8.0524089100161795</v>
      </c>
      <c r="Q121" s="19"/>
      <c r="R121" s="20">
        <f t="shared" ca="1" si="14"/>
        <v>0</v>
      </c>
      <c r="S121" s="21">
        <f t="shared" ca="1" si="15"/>
        <v>0</v>
      </c>
    </row>
    <row r="122" spans="9:19" ht="15" x14ac:dyDescent="0.25">
      <c r="I122" s="14">
        <v>118</v>
      </c>
      <c r="J122" s="15">
        <f t="shared" ca="1" si="6"/>
        <v>0.46538821158547727</v>
      </c>
      <c r="K122" s="16">
        <f t="shared" ca="1" si="12"/>
        <v>6.7032100369100593</v>
      </c>
      <c r="L122" s="16"/>
      <c r="M122" s="17">
        <f t="shared" ca="1" si="4"/>
        <v>1.4288751411924316E-2</v>
      </c>
      <c r="N122" s="18">
        <f t="shared" ca="1" si="13"/>
        <v>-14.536714558870521</v>
      </c>
      <c r="O122" s="18"/>
      <c r="P122" s="30">
        <f t="shared" ca="1" si="11"/>
        <v>23.439924595780578</v>
      </c>
      <c r="Q122" s="19"/>
      <c r="R122" s="20">
        <f t="shared" ca="1" si="14"/>
        <v>1</v>
      </c>
      <c r="S122" s="21">
        <f t="shared" ca="1" si="15"/>
        <v>1</v>
      </c>
    </row>
    <row r="123" spans="9:19" ht="15" x14ac:dyDescent="0.25">
      <c r="I123" s="14">
        <v>119</v>
      </c>
      <c r="J123" s="15">
        <f t="shared" ca="1" si="6"/>
        <v>0.6407067199722789</v>
      </c>
      <c r="K123" s="16">
        <f t="shared" ca="1" si="12"/>
        <v>10.444891566689654</v>
      </c>
      <c r="L123" s="16"/>
      <c r="M123" s="17">
        <f t="shared" ca="1" si="4"/>
        <v>0.26738450648651768</v>
      </c>
      <c r="N123" s="18">
        <f t="shared" ca="1" si="13"/>
        <v>-1.4135049796625827</v>
      </c>
      <c r="O123" s="18"/>
      <c r="P123" s="30">
        <f t="shared" ca="1" si="11"/>
        <v>14.058396546352235</v>
      </c>
      <c r="Q123" s="19"/>
      <c r="R123" s="20">
        <f t="shared" ca="1" si="14"/>
        <v>1</v>
      </c>
      <c r="S123" s="21">
        <f t="shared" ca="1" si="15"/>
        <v>1</v>
      </c>
    </row>
    <row r="124" spans="9:19" ht="15" x14ac:dyDescent="0.25">
      <c r="I124" s="14">
        <v>120</v>
      </c>
      <c r="J124" s="15">
        <f t="shared" ca="1" si="6"/>
        <v>0.78627967387204201</v>
      </c>
      <c r="K124" s="16">
        <f t="shared" ca="1" si="12"/>
        <v>14.069556972650716</v>
      </c>
      <c r="L124" s="16"/>
      <c r="M124" s="17">
        <f t="shared" ca="1" si="4"/>
        <v>0.59585732822909532</v>
      </c>
      <c r="N124" s="18">
        <f t="shared" ca="1" si="13"/>
        <v>5.8100605269529133</v>
      </c>
      <c r="O124" s="18"/>
      <c r="P124" s="30">
        <f t="shared" ca="1" si="11"/>
        <v>10.459496445697802</v>
      </c>
      <c r="Q124" s="19"/>
      <c r="R124" s="20">
        <f t="shared" ca="1" si="14"/>
        <v>1</v>
      </c>
      <c r="S124" s="21">
        <f t="shared" ca="1" si="15"/>
        <v>1</v>
      </c>
    </row>
    <row r="125" spans="9:19" ht="15" x14ac:dyDescent="0.25">
      <c r="I125" s="14">
        <v>121</v>
      </c>
      <c r="J125" s="15">
        <f t="shared" ca="1" si="6"/>
        <v>0.14231912421090087</v>
      </c>
      <c r="K125" s="16">
        <f t="shared" ca="1" si="12"/>
        <v>-1.5219102500999906</v>
      </c>
      <c r="L125" s="16"/>
      <c r="M125" s="17">
        <f t="shared" ca="1" si="4"/>
        <v>0.52013674670274035</v>
      </c>
      <c r="N125" s="18">
        <f t="shared" ca="1" si="13"/>
        <v>4.2024864645673441</v>
      </c>
      <c r="O125" s="18"/>
      <c r="P125" s="30">
        <f t="shared" ca="1" si="11"/>
        <v>-3.5243967146673345</v>
      </c>
      <c r="Q125" s="19"/>
      <c r="R125" s="20">
        <f t="shared" ca="1" si="14"/>
        <v>0</v>
      </c>
      <c r="S125" s="21">
        <f t="shared" ca="1" si="15"/>
        <v>0</v>
      </c>
    </row>
    <row r="126" spans="9:19" ht="15" x14ac:dyDescent="0.25">
      <c r="I126" s="14">
        <v>122</v>
      </c>
      <c r="J126" s="15">
        <f t="shared" ca="1" si="6"/>
        <v>0.52157900148768066</v>
      </c>
      <c r="K126" s="16">
        <f t="shared" ca="1" si="12"/>
        <v>7.8827747922919293</v>
      </c>
      <c r="L126" s="16"/>
      <c r="M126" s="17">
        <f t="shared" ca="1" si="4"/>
        <v>8.6063647063142512E-2</v>
      </c>
      <c r="N126" s="18">
        <f t="shared" ca="1" si="13"/>
        <v>-7.643757860673956</v>
      </c>
      <c r="O126" s="18"/>
      <c r="P126" s="30">
        <f t="shared" ca="1" si="11"/>
        <v>17.726532652965886</v>
      </c>
      <c r="Q126" s="19"/>
      <c r="R126" s="20">
        <f t="shared" ca="1" si="14"/>
        <v>1</v>
      </c>
      <c r="S126" s="21">
        <f t="shared" ca="1" si="15"/>
        <v>1</v>
      </c>
    </row>
    <row r="127" spans="9:19" ht="15" x14ac:dyDescent="0.25">
      <c r="I127" s="14">
        <v>123</v>
      </c>
      <c r="J127" s="15">
        <f t="shared" ca="1" si="6"/>
        <v>0.34499841805296327</v>
      </c>
      <c r="K127" s="16">
        <f t="shared" ca="1" si="12"/>
        <v>4.0929031786653169</v>
      </c>
      <c r="L127" s="16"/>
      <c r="M127" s="17">
        <f t="shared" ca="1" si="4"/>
        <v>0.56571745842488275</v>
      </c>
      <c r="N127" s="18">
        <f t="shared" ca="1" si="13"/>
        <v>5.1645167835997903</v>
      </c>
      <c r="O127" s="18"/>
      <c r="P127" s="30">
        <f t="shared" ca="1" si="11"/>
        <v>1.1283863950655268</v>
      </c>
      <c r="Q127" s="19"/>
      <c r="R127" s="20">
        <f t="shared" ca="1" si="14"/>
        <v>1</v>
      </c>
      <c r="S127" s="21">
        <f t="shared" ca="1" si="15"/>
        <v>0</v>
      </c>
    </row>
    <row r="128" spans="9:19" ht="15" x14ac:dyDescent="0.25">
      <c r="I128" s="14">
        <v>124</v>
      </c>
      <c r="J128" s="15">
        <f t="shared" ca="1" si="6"/>
        <v>0.69529985091864721</v>
      </c>
      <c r="K128" s="16">
        <f t="shared" ca="1" si="12"/>
        <v>11.704744389106775</v>
      </c>
      <c r="L128" s="16"/>
      <c r="M128" s="17">
        <f t="shared" ca="1" si="4"/>
        <v>0.5553775517795333</v>
      </c>
      <c r="N128" s="18">
        <f t="shared" ca="1" si="13"/>
        <v>4.9451306433427291</v>
      </c>
      <c r="O128" s="18"/>
      <c r="P128" s="30">
        <f t="shared" ca="1" si="11"/>
        <v>8.9596137457640452</v>
      </c>
      <c r="Q128" s="19"/>
      <c r="R128" s="20">
        <f t="shared" ca="1" si="14"/>
        <v>1</v>
      </c>
      <c r="S128" s="21">
        <f t="shared" ca="1" si="15"/>
        <v>1</v>
      </c>
    </row>
    <row r="129" spans="9:19" ht="15" x14ac:dyDescent="0.25">
      <c r="I129" s="14">
        <v>125</v>
      </c>
      <c r="J129" s="15">
        <f t="shared" ca="1" si="6"/>
        <v>0.96159512505837552</v>
      </c>
      <c r="K129" s="16">
        <f t="shared" ca="1" si="12"/>
        <v>22.234735343628863</v>
      </c>
      <c r="L129" s="16"/>
      <c r="M129" s="17">
        <f t="shared" ca="1" si="4"/>
        <v>0.13890866081876929</v>
      </c>
      <c r="N129" s="18">
        <f t="shared" ca="1" si="13"/>
        <v>-5.2997324391408629</v>
      </c>
      <c r="O129" s="18"/>
      <c r="P129" s="30">
        <f t="shared" ca="1" si="11"/>
        <v>29.734467782769723</v>
      </c>
      <c r="Q129" s="19"/>
      <c r="R129" s="20">
        <f t="shared" ca="1" si="14"/>
        <v>1</v>
      </c>
      <c r="S129" s="21">
        <f t="shared" ca="1" si="15"/>
        <v>1</v>
      </c>
    </row>
    <row r="130" spans="9:19" ht="15" x14ac:dyDescent="0.25">
      <c r="I130" s="14">
        <v>126</v>
      </c>
      <c r="J130" s="15">
        <f t="shared" ca="1" si="6"/>
        <v>1.4029838070612533E-2</v>
      </c>
      <c r="K130" s="16">
        <f t="shared" ca="1" si="12"/>
        <v>-10.946827820613713</v>
      </c>
      <c r="L130" s="16"/>
      <c r="M130" s="17">
        <f t="shared" ca="1" si="4"/>
        <v>0.74914866664051971</v>
      </c>
      <c r="N130" s="18">
        <f t="shared" ca="1" si="13"/>
        <v>9.4007919397077018</v>
      </c>
      <c r="O130" s="18"/>
      <c r="P130" s="30">
        <f t="shared" ca="1" si="11"/>
        <v>-18.147619760321415</v>
      </c>
      <c r="Q130" s="19"/>
      <c r="R130" s="20">
        <f t="shared" ca="1" si="14"/>
        <v>0</v>
      </c>
      <c r="S130" s="21">
        <f t="shared" ca="1" si="15"/>
        <v>0</v>
      </c>
    </row>
    <row r="131" spans="9:19" ht="15" x14ac:dyDescent="0.25">
      <c r="I131" s="14">
        <v>127</v>
      </c>
      <c r="J131" s="15">
        <f t="shared" ca="1" si="6"/>
        <v>0.91164339138558736</v>
      </c>
      <c r="K131" s="16">
        <f t="shared" ca="1" si="12"/>
        <v>18.732812472556368</v>
      </c>
      <c r="L131" s="16"/>
      <c r="M131" s="17">
        <f t="shared" ca="1" si="4"/>
        <v>0.14886760164259871</v>
      </c>
      <c r="N131" s="18">
        <f t="shared" ca="1" si="13"/>
        <v>-4.932161295333545</v>
      </c>
      <c r="O131" s="18"/>
      <c r="P131" s="30">
        <f t="shared" ca="1" si="11"/>
        <v>25.864973767889911</v>
      </c>
      <c r="Q131" s="19"/>
      <c r="R131" s="20">
        <f t="shared" ca="1" si="14"/>
        <v>1</v>
      </c>
      <c r="S131" s="21">
        <f t="shared" ca="1" si="15"/>
        <v>1</v>
      </c>
    </row>
    <row r="132" spans="9:19" ht="15" x14ac:dyDescent="0.25">
      <c r="I132" s="14">
        <v>128</v>
      </c>
      <c r="J132" s="15">
        <f t="shared" ca="1" si="6"/>
        <v>0.50739183277836708</v>
      </c>
      <c r="K132" s="16">
        <f t="shared" ca="1" si="12"/>
        <v>7.5850300686825287</v>
      </c>
      <c r="L132" s="16"/>
      <c r="M132" s="17">
        <f t="shared" ca="1" si="4"/>
        <v>0.73413928364408099</v>
      </c>
      <c r="N132" s="18">
        <f t="shared" ca="1" si="13"/>
        <v>9.0123076956633419</v>
      </c>
      <c r="O132" s="18"/>
      <c r="P132" s="30">
        <f t="shared" ca="1" si="11"/>
        <v>0.772722373019187</v>
      </c>
      <c r="Q132" s="19"/>
      <c r="R132" s="20">
        <f t="shared" ca="1" si="14"/>
        <v>1</v>
      </c>
      <c r="S132" s="21">
        <f t="shared" ca="1" si="15"/>
        <v>0</v>
      </c>
    </row>
    <row r="133" spans="9:19" ht="15" x14ac:dyDescent="0.25">
      <c r="I133" s="14">
        <v>129</v>
      </c>
      <c r="J133" s="15">
        <f t="shared" ca="1" si="6"/>
        <v>0.85177193710289922</v>
      </c>
      <c r="K133" s="16">
        <f t="shared" ca="1" si="12"/>
        <v>16.16525989083123</v>
      </c>
      <c r="L133" s="16"/>
      <c r="M133" s="17">
        <f t="shared" ca="1" si="4"/>
        <v>0.28992278266606242</v>
      </c>
      <c r="N133" s="18">
        <f t="shared" ca="1" si="13"/>
        <v>-0.85183620634400725</v>
      </c>
      <c r="O133" s="18"/>
      <c r="P133" s="30">
        <f t="shared" ref="P133:P196" ca="1" si="16">K133-N133+homefield_adv_simulation</f>
        <v>19.217096097175236</v>
      </c>
      <c r="Q133" s="19"/>
      <c r="R133" s="20">
        <f t="shared" ca="1" si="14"/>
        <v>1</v>
      </c>
      <c r="S133" s="21">
        <f t="shared" ca="1" si="15"/>
        <v>1</v>
      </c>
    </row>
    <row r="134" spans="9:19" ht="15" x14ac:dyDescent="0.25">
      <c r="I134" s="14">
        <v>130</v>
      </c>
      <c r="J134" s="15">
        <f t="shared" ca="1" si="6"/>
        <v>0.9555050742704414</v>
      </c>
      <c r="K134" s="16">
        <f t="shared" ca="1" si="12"/>
        <v>21.659499425233079</v>
      </c>
      <c r="L134" s="16"/>
      <c r="M134" s="17">
        <f t="shared" ca="1" si="4"/>
        <v>0.68844725624357006</v>
      </c>
      <c r="N134" s="18">
        <f t="shared" ca="1" si="13"/>
        <v>7.8917978859247215</v>
      </c>
      <c r="O134" s="18"/>
      <c r="P134" s="30">
        <f t="shared" ca="1" si="16"/>
        <v>15.967701539308358</v>
      </c>
      <c r="Q134" s="19"/>
      <c r="R134" s="20">
        <f t="shared" ca="1" si="14"/>
        <v>1</v>
      </c>
      <c r="S134" s="21">
        <f t="shared" ca="1" si="15"/>
        <v>1</v>
      </c>
    </row>
    <row r="135" spans="9:19" ht="15" x14ac:dyDescent="0.25">
      <c r="I135" s="14">
        <v>131</v>
      </c>
      <c r="J135" s="15">
        <f t="shared" ca="1" si="6"/>
        <v>0.51586260254725869</v>
      </c>
      <c r="K135" s="16">
        <f t="shared" ca="1" si="12"/>
        <v>7.7627575215662015</v>
      </c>
      <c r="L135" s="16"/>
      <c r="M135" s="17">
        <f t="shared" ca="1" si="4"/>
        <v>0.27449453458202711</v>
      </c>
      <c r="N135" s="18">
        <f t="shared" ca="1" si="13"/>
        <v>-1.233899984137345</v>
      </c>
      <c r="O135" s="18"/>
      <c r="P135" s="30">
        <f t="shared" ca="1" si="16"/>
        <v>11.196657505703545</v>
      </c>
      <c r="Q135" s="19"/>
      <c r="R135" s="20">
        <f t="shared" ca="1" si="14"/>
        <v>1</v>
      </c>
      <c r="S135" s="21">
        <f t="shared" ca="1" si="15"/>
        <v>1</v>
      </c>
    </row>
    <row r="136" spans="9:19" ht="15" x14ac:dyDescent="0.25">
      <c r="I136" s="14">
        <v>132</v>
      </c>
      <c r="J136" s="15">
        <f t="shared" ca="1" si="6"/>
        <v>0.16111603626555171</v>
      </c>
      <c r="K136" s="16">
        <f t="shared" ca="1" si="12"/>
        <v>-0.85194231396404696</v>
      </c>
      <c r="L136" s="16"/>
      <c r="M136" s="17">
        <f t="shared" ca="1" si="4"/>
        <v>0.25959890574922551</v>
      </c>
      <c r="N136" s="18">
        <f t="shared" ca="1" si="13"/>
        <v>-1.6129636904449063</v>
      </c>
      <c r="O136" s="18"/>
      <c r="P136" s="30">
        <f t="shared" ca="1" si="16"/>
        <v>2.9610213764808595</v>
      </c>
      <c r="Q136" s="19"/>
      <c r="R136" s="20">
        <f t="shared" ca="1" si="14"/>
        <v>1</v>
      </c>
      <c r="S136" s="21">
        <f t="shared" ca="1" si="15"/>
        <v>0</v>
      </c>
    </row>
    <row r="137" spans="9:19" ht="15" x14ac:dyDescent="0.25">
      <c r="I137" s="14">
        <v>133</v>
      </c>
      <c r="J137" s="15">
        <f t="shared" ca="1" si="6"/>
        <v>0.32040000677324476</v>
      </c>
      <c r="K137" s="16">
        <f t="shared" ca="1" si="12"/>
        <v>3.5263071432953015</v>
      </c>
      <c r="L137" s="16"/>
      <c r="M137" s="17">
        <f t="shared" ca="1" si="4"/>
        <v>0.92984060279942382</v>
      </c>
      <c r="N137" s="18">
        <f t="shared" ca="1" si="13"/>
        <v>16.117429821636932</v>
      </c>
      <c r="O137" s="18"/>
      <c r="P137" s="30">
        <f t="shared" ca="1" si="16"/>
        <v>-10.391122678341631</v>
      </c>
      <c r="Q137" s="19"/>
      <c r="R137" s="20">
        <f t="shared" ca="1" si="14"/>
        <v>0</v>
      </c>
      <c r="S137" s="21">
        <f t="shared" ca="1" si="15"/>
        <v>0</v>
      </c>
    </row>
    <row r="138" spans="9:19" ht="15" x14ac:dyDescent="0.25">
      <c r="I138" s="14">
        <v>134</v>
      </c>
      <c r="J138" s="15">
        <f t="shared" ca="1" si="6"/>
        <v>0.51814290831798904</v>
      </c>
      <c r="K138" s="16">
        <f t="shared" ca="1" si="12"/>
        <v>7.810623540310357</v>
      </c>
      <c r="L138" s="16"/>
      <c r="M138" s="17">
        <f t="shared" ca="1" si="4"/>
        <v>0.41653395653770975</v>
      </c>
      <c r="N138" s="18">
        <f t="shared" ca="1" si="13"/>
        <v>2.0165841406786873</v>
      </c>
      <c r="O138" s="18"/>
      <c r="P138" s="30">
        <f t="shared" ca="1" si="16"/>
        <v>7.9940393996316699</v>
      </c>
      <c r="Q138" s="19"/>
      <c r="R138" s="20">
        <f t="shared" ca="1" si="14"/>
        <v>1</v>
      </c>
      <c r="S138" s="21">
        <f t="shared" ca="1" si="15"/>
        <v>1</v>
      </c>
    </row>
    <row r="139" spans="9:19" ht="15" x14ac:dyDescent="0.25">
      <c r="I139" s="14">
        <v>135</v>
      </c>
      <c r="J139" s="15">
        <f t="shared" ca="1" si="6"/>
        <v>0.50048928720811181</v>
      </c>
      <c r="K139" s="16">
        <f t="shared" ref="K139:K202" ca="1" si="17">NORMINV(J139,mean_HomeTeam_Sim,sd_HomeTeam_Sim)</f>
        <v>7.4402613127577881</v>
      </c>
      <c r="L139" s="16"/>
      <c r="M139" s="17">
        <f t="shared" ca="1" si="4"/>
        <v>0.72321990922244284</v>
      </c>
      <c r="N139" s="18">
        <f t="shared" ref="N139:N202" ca="1" si="18">NORMINV(M139,mean_AwayTeam_Sim,sd_AwayTeam_Sim)</f>
        <v>8.7366562475378888</v>
      </c>
      <c r="O139" s="18"/>
      <c r="P139" s="30">
        <f t="shared" ca="1" si="16"/>
        <v>0.90360506521989947</v>
      </c>
      <c r="Q139" s="19"/>
      <c r="R139" s="20">
        <f t="shared" ref="R139:R202" ca="1" si="19">IF(P139&gt;0,1,0)</f>
        <v>1</v>
      </c>
      <c r="S139" s="21">
        <f t="shared" ref="S139:S202" ca="1" si="20">IF(P139&gt;game_spread,1,0)</f>
        <v>0</v>
      </c>
    </row>
    <row r="140" spans="9:19" ht="15" x14ac:dyDescent="0.25">
      <c r="I140" s="14">
        <v>136</v>
      </c>
      <c r="J140" s="15">
        <f t="shared" ca="1" si="6"/>
        <v>0.34133601346238118</v>
      </c>
      <c r="K140" s="16">
        <f t="shared" ca="1" si="17"/>
        <v>4.00956950544996</v>
      </c>
      <c r="L140" s="16"/>
      <c r="M140" s="17">
        <f t="shared" ca="1" si="4"/>
        <v>0.87447827999024308</v>
      </c>
      <c r="N140" s="18">
        <f t="shared" ca="1" si="18"/>
        <v>13.383339751402406</v>
      </c>
      <c r="O140" s="18"/>
      <c r="P140" s="30">
        <f t="shared" ca="1" si="16"/>
        <v>-7.1737702459524462</v>
      </c>
      <c r="Q140" s="19"/>
      <c r="R140" s="20">
        <f t="shared" ca="1" si="19"/>
        <v>0</v>
      </c>
      <c r="S140" s="21">
        <f t="shared" ca="1" si="20"/>
        <v>0</v>
      </c>
    </row>
    <row r="141" spans="9:19" ht="15" x14ac:dyDescent="0.25">
      <c r="I141" s="14">
        <v>137</v>
      </c>
      <c r="J141" s="15">
        <f t="shared" ca="1" si="6"/>
        <v>0.27080823919483965</v>
      </c>
      <c r="K141" s="16">
        <f t="shared" ca="1" si="17"/>
        <v>2.3232749370264196</v>
      </c>
      <c r="L141" s="16"/>
      <c r="M141" s="17">
        <f t="shared" ca="1" si="4"/>
        <v>0.81558119465655265</v>
      </c>
      <c r="N141" s="18">
        <f t="shared" ca="1" si="18"/>
        <v>11.298668985763445</v>
      </c>
      <c r="O141" s="18"/>
      <c r="P141" s="30">
        <f t="shared" ca="1" si="16"/>
        <v>-6.7753940487370263</v>
      </c>
      <c r="Q141" s="19"/>
      <c r="R141" s="20">
        <f t="shared" ca="1" si="19"/>
        <v>0</v>
      </c>
      <c r="S141" s="21">
        <f t="shared" ca="1" si="20"/>
        <v>0</v>
      </c>
    </row>
    <row r="142" spans="9:19" ht="15" x14ac:dyDescent="0.25">
      <c r="I142" s="14">
        <v>138</v>
      </c>
      <c r="J142" s="15">
        <f t="shared" ca="1" si="6"/>
        <v>0.34157224070740011</v>
      </c>
      <c r="K142" s="16">
        <f t="shared" ca="1" si="17"/>
        <v>4.0149547372976464</v>
      </c>
      <c r="L142" s="16"/>
      <c r="M142" s="17">
        <f t="shared" ca="1" si="4"/>
        <v>0.15185507639772122</v>
      </c>
      <c r="N142" s="18">
        <f t="shared" ca="1" si="18"/>
        <v>-4.825129129916661</v>
      </c>
      <c r="O142" s="18"/>
      <c r="P142" s="30">
        <f t="shared" ca="1" si="16"/>
        <v>11.040083867214307</v>
      </c>
      <c r="Q142" s="19"/>
      <c r="R142" s="20">
        <f t="shared" ca="1" si="19"/>
        <v>1</v>
      </c>
      <c r="S142" s="21">
        <f t="shared" ca="1" si="20"/>
        <v>1</v>
      </c>
    </row>
    <row r="143" spans="9:19" ht="15" x14ac:dyDescent="0.25">
      <c r="I143" s="14">
        <v>139</v>
      </c>
      <c r="J143" s="15">
        <f t="shared" ca="1" si="6"/>
        <v>0.53108192106540608</v>
      </c>
      <c r="K143" s="16">
        <f t="shared" ca="1" si="17"/>
        <v>8.0825095742580881</v>
      </c>
      <c r="L143" s="16"/>
      <c r="M143" s="17">
        <f t="shared" ca="1" si="4"/>
        <v>0.34702192498130935</v>
      </c>
      <c r="N143" s="18">
        <f t="shared" ca="1" si="18"/>
        <v>0.48880355780721185</v>
      </c>
      <c r="O143" s="18"/>
      <c r="P143" s="30">
        <f t="shared" ca="1" si="16"/>
        <v>9.7937060164508765</v>
      </c>
      <c r="Q143" s="19"/>
      <c r="R143" s="20">
        <f t="shared" ca="1" si="19"/>
        <v>1</v>
      </c>
      <c r="S143" s="21">
        <f t="shared" ca="1" si="20"/>
        <v>1</v>
      </c>
    </row>
    <row r="144" spans="9:19" ht="15" x14ac:dyDescent="0.25">
      <c r="I144" s="14">
        <v>140</v>
      </c>
      <c r="J144" s="15">
        <f t="shared" ca="1" si="6"/>
        <v>0.69756672873145575</v>
      </c>
      <c r="K144" s="16">
        <f t="shared" ca="1" si="17"/>
        <v>11.759003856621867</v>
      </c>
      <c r="L144" s="16"/>
      <c r="M144" s="17">
        <f t="shared" ca="1" si="4"/>
        <v>0.21035154767007203</v>
      </c>
      <c r="N144" s="18">
        <f t="shared" ca="1" si="18"/>
        <v>-2.9568036612933843</v>
      </c>
      <c r="O144" s="18"/>
      <c r="P144" s="30">
        <f t="shared" ca="1" si="16"/>
        <v>16.915807517915251</v>
      </c>
      <c r="Q144" s="19"/>
      <c r="R144" s="20">
        <f t="shared" ca="1" si="19"/>
        <v>1</v>
      </c>
      <c r="S144" s="21">
        <f t="shared" ca="1" si="20"/>
        <v>1</v>
      </c>
    </row>
    <row r="145" spans="9:19" ht="15" x14ac:dyDescent="0.25">
      <c r="I145" s="14">
        <v>141</v>
      </c>
      <c r="J145" s="15">
        <f t="shared" ca="1" si="6"/>
        <v>0.98071892977824904</v>
      </c>
      <c r="K145" s="16">
        <f t="shared" ca="1" si="17"/>
        <v>24.7390648691016</v>
      </c>
      <c r="L145" s="16"/>
      <c r="M145" s="17">
        <f t="shared" ca="1" si="4"/>
        <v>0.11012606816833048</v>
      </c>
      <c r="N145" s="18">
        <f t="shared" ca="1" si="18"/>
        <v>-6.4762634244271986</v>
      </c>
      <c r="O145" s="18"/>
      <c r="P145" s="30">
        <f t="shared" ca="1" si="16"/>
        <v>33.415328293528802</v>
      </c>
      <c r="Q145" s="19"/>
      <c r="R145" s="20">
        <f t="shared" ca="1" si="19"/>
        <v>1</v>
      </c>
      <c r="S145" s="21">
        <f t="shared" ca="1" si="20"/>
        <v>1</v>
      </c>
    </row>
    <row r="146" spans="9:19" ht="15" x14ac:dyDescent="0.25">
      <c r="I146" s="14">
        <v>142</v>
      </c>
      <c r="J146" s="15">
        <f t="shared" ca="1" si="6"/>
        <v>0.63102876634875715</v>
      </c>
      <c r="K146" s="16">
        <f t="shared" ca="1" si="17"/>
        <v>10.229291201605477</v>
      </c>
      <c r="L146" s="16"/>
      <c r="M146" s="17">
        <f t="shared" ca="1" si="4"/>
        <v>0.19063609498337875</v>
      </c>
      <c r="N146" s="18">
        <f t="shared" ca="1" si="18"/>
        <v>-3.5454157418496708</v>
      </c>
      <c r="O146" s="18"/>
      <c r="P146" s="30">
        <f t="shared" ca="1" si="16"/>
        <v>15.974706943455146</v>
      </c>
      <c r="Q146" s="19"/>
      <c r="R146" s="20">
        <f t="shared" ca="1" si="19"/>
        <v>1</v>
      </c>
      <c r="S146" s="21">
        <f t="shared" ca="1" si="20"/>
        <v>1</v>
      </c>
    </row>
    <row r="147" spans="9:19" ht="15" x14ac:dyDescent="0.25">
      <c r="I147" s="14">
        <v>143</v>
      </c>
      <c r="J147" s="15">
        <f t="shared" ca="1" si="6"/>
        <v>0.38206883429043192</v>
      </c>
      <c r="K147" s="16">
        <f t="shared" ca="1" si="17"/>
        <v>4.919586798465442</v>
      </c>
      <c r="L147" s="16"/>
      <c r="M147" s="17">
        <f t="shared" ca="1" si="4"/>
        <v>0.72403091191400926</v>
      </c>
      <c r="N147" s="18">
        <f t="shared" ca="1" si="18"/>
        <v>8.75694182597171</v>
      </c>
      <c r="O147" s="18"/>
      <c r="P147" s="30">
        <f t="shared" ca="1" si="16"/>
        <v>-1.6373550275062678</v>
      </c>
      <c r="Q147" s="19"/>
      <c r="R147" s="20">
        <f t="shared" ca="1" si="19"/>
        <v>0</v>
      </c>
      <c r="S147" s="21">
        <f t="shared" ca="1" si="20"/>
        <v>0</v>
      </c>
    </row>
    <row r="148" spans="9:19" ht="15" x14ac:dyDescent="0.25">
      <c r="I148" s="14">
        <v>144</v>
      </c>
      <c r="J148" s="15">
        <f t="shared" ca="1" si="6"/>
        <v>0.30405370254426645</v>
      </c>
      <c r="K148" s="16">
        <f t="shared" ca="1" si="17"/>
        <v>3.1398008304603193</v>
      </c>
      <c r="L148" s="16"/>
      <c r="M148" s="17">
        <f t="shared" ca="1" si="4"/>
        <v>0.54763911684020516</v>
      </c>
      <c r="N148" s="18">
        <f t="shared" ca="1" si="18"/>
        <v>4.7814718499059072</v>
      </c>
      <c r="O148" s="18"/>
      <c r="P148" s="30">
        <f t="shared" ca="1" si="16"/>
        <v>0.55832898055441227</v>
      </c>
      <c r="Q148" s="19"/>
      <c r="R148" s="20">
        <f t="shared" ca="1" si="19"/>
        <v>1</v>
      </c>
      <c r="S148" s="21">
        <f t="shared" ca="1" si="20"/>
        <v>0</v>
      </c>
    </row>
    <row r="149" spans="9:19" ht="15" x14ac:dyDescent="0.25">
      <c r="I149" s="14">
        <v>145</v>
      </c>
      <c r="J149" s="15">
        <f t="shared" ca="1" si="6"/>
        <v>0.63475067608600044</v>
      </c>
      <c r="K149" s="16">
        <f t="shared" ca="1" si="17"/>
        <v>10.311978321604991</v>
      </c>
      <c r="L149" s="16"/>
      <c r="M149" s="17">
        <f t="shared" ca="1" si="4"/>
        <v>0.35516585258142563</v>
      </c>
      <c r="N149" s="18">
        <f t="shared" ca="1" si="18"/>
        <v>0.67255567780322645</v>
      </c>
      <c r="O149" s="18"/>
      <c r="P149" s="30">
        <f t="shared" ca="1" si="16"/>
        <v>11.839422643801765</v>
      </c>
      <c r="Q149" s="19"/>
      <c r="R149" s="20">
        <f t="shared" ca="1" si="19"/>
        <v>1</v>
      </c>
      <c r="S149" s="21">
        <f t="shared" ca="1" si="20"/>
        <v>1</v>
      </c>
    </row>
    <row r="150" spans="9:19" ht="15" x14ac:dyDescent="0.25">
      <c r="I150" s="14">
        <v>146</v>
      </c>
      <c r="J150" s="15">
        <f t="shared" ca="1" si="6"/>
        <v>4.806411222018403E-2</v>
      </c>
      <c r="K150" s="16">
        <f t="shared" ca="1" si="17"/>
        <v>-6.4913616009564414</v>
      </c>
      <c r="L150" s="16"/>
      <c r="M150" s="17">
        <f t="shared" ca="1" si="4"/>
        <v>0.98253467660958183</v>
      </c>
      <c r="N150" s="18">
        <f t="shared" ca="1" si="18"/>
        <v>21.426510881851602</v>
      </c>
      <c r="O150" s="18"/>
      <c r="P150" s="30">
        <f t="shared" ca="1" si="16"/>
        <v>-25.717872482808044</v>
      </c>
      <c r="Q150" s="19"/>
      <c r="R150" s="20">
        <f t="shared" ca="1" si="19"/>
        <v>0</v>
      </c>
      <c r="S150" s="21">
        <f t="shared" ca="1" si="20"/>
        <v>0</v>
      </c>
    </row>
    <row r="151" spans="9:19" ht="15" x14ac:dyDescent="0.25">
      <c r="I151" s="14">
        <v>147</v>
      </c>
      <c r="J151" s="15">
        <f t="shared" ca="1" si="6"/>
        <v>0.43586846213322605</v>
      </c>
      <c r="K151" s="16">
        <f t="shared" ca="1" si="17"/>
        <v>6.07919045391405</v>
      </c>
      <c r="L151" s="16"/>
      <c r="M151" s="17">
        <f t="shared" ca="1" si="4"/>
        <v>0.69604313278194718</v>
      </c>
      <c r="N151" s="18">
        <f t="shared" ca="1" si="18"/>
        <v>8.0725154989940187</v>
      </c>
      <c r="O151" s="18"/>
      <c r="P151" s="30">
        <f t="shared" ca="1" si="16"/>
        <v>0.20667495492003152</v>
      </c>
      <c r="Q151" s="19"/>
      <c r="R151" s="20">
        <f t="shared" ca="1" si="19"/>
        <v>1</v>
      </c>
      <c r="S151" s="21">
        <f t="shared" ca="1" si="20"/>
        <v>0</v>
      </c>
    </row>
    <row r="152" spans="9:19" ht="15" x14ac:dyDescent="0.25">
      <c r="I152" s="14">
        <v>148</v>
      </c>
      <c r="J152" s="15">
        <f t="shared" ca="1" si="6"/>
        <v>0.79220606322948273</v>
      </c>
      <c r="K152" s="16">
        <f t="shared" ca="1" si="17"/>
        <v>14.241246243091936</v>
      </c>
      <c r="L152" s="16"/>
      <c r="M152" s="17">
        <f t="shared" ca="1" si="4"/>
        <v>0.65454124683264681</v>
      </c>
      <c r="N152" s="18">
        <f t="shared" ca="1" si="18"/>
        <v>7.1066459940333946</v>
      </c>
      <c r="O152" s="18"/>
      <c r="P152" s="30">
        <f t="shared" ca="1" si="16"/>
        <v>9.3346002490585427</v>
      </c>
      <c r="Q152" s="19"/>
      <c r="R152" s="20">
        <f t="shared" ca="1" si="19"/>
        <v>1</v>
      </c>
      <c r="S152" s="21">
        <f t="shared" ca="1" si="20"/>
        <v>1</v>
      </c>
    </row>
    <row r="153" spans="9:19" ht="15" x14ac:dyDescent="0.25">
      <c r="I153" s="14">
        <v>149</v>
      </c>
      <c r="J153" s="15">
        <f t="shared" ca="1" si="6"/>
        <v>0.87834051411829395</v>
      </c>
      <c r="K153" s="16">
        <f t="shared" ca="1" si="17"/>
        <v>17.191572885480021</v>
      </c>
      <c r="L153" s="16"/>
      <c r="M153" s="17">
        <f t="shared" ca="1" si="4"/>
        <v>0.911592484269235</v>
      </c>
      <c r="N153" s="18">
        <f t="shared" ca="1" si="18"/>
        <v>15.080154019280128</v>
      </c>
      <c r="O153" s="18"/>
      <c r="P153" s="30">
        <f t="shared" ca="1" si="16"/>
        <v>4.3114188661998929</v>
      </c>
      <c r="Q153" s="19"/>
      <c r="R153" s="20">
        <f t="shared" ca="1" si="19"/>
        <v>1</v>
      </c>
      <c r="S153" s="21">
        <f t="shared" ca="1" si="20"/>
        <v>0</v>
      </c>
    </row>
    <row r="154" spans="9:19" ht="15" x14ac:dyDescent="0.25">
      <c r="I154" s="14">
        <v>150</v>
      </c>
      <c r="J154" s="15">
        <f t="shared" ca="1" si="6"/>
        <v>0.62622845565612484</v>
      </c>
      <c r="K154" s="16">
        <f t="shared" ca="1" si="17"/>
        <v>10.123046997676397</v>
      </c>
      <c r="L154" s="16"/>
      <c r="M154" s="17">
        <f t="shared" ca="1" si="4"/>
        <v>0.75209268522345385</v>
      </c>
      <c r="N154" s="18">
        <f t="shared" ca="1" si="18"/>
        <v>9.4784066463313117</v>
      </c>
      <c r="O154" s="18"/>
      <c r="P154" s="30">
        <f t="shared" ca="1" si="16"/>
        <v>2.8446403513450855</v>
      </c>
      <c r="Q154" s="19"/>
      <c r="R154" s="20">
        <f t="shared" ca="1" si="19"/>
        <v>1</v>
      </c>
      <c r="S154" s="21">
        <f t="shared" ca="1" si="20"/>
        <v>0</v>
      </c>
    </row>
    <row r="155" spans="9:19" ht="15" x14ac:dyDescent="0.25">
      <c r="I155" s="14">
        <v>151</v>
      </c>
      <c r="J155" s="15">
        <f t="shared" ca="1" si="6"/>
        <v>0.15864403827582862</v>
      </c>
      <c r="K155" s="16">
        <f t="shared" ca="1" si="17"/>
        <v>-0.93698807705796661</v>
      </c>
      <c r="L155" s="16"/>
      <c r="M155" s="17">
        <f t="shared" ca="1" si="4"/>
        <v>0.65791272139474322</v>
      </c>
      <c r="N155" s="18">
        <f t="shared" ca="1" si="18"/>
        <v>7.1833089321687638</v>
      </c>
      <c r="O155" s="18"/>
      <c r="P155" s="30">
        <f t="shared" ca="1" si="16"/>
        <v>-5.9202970092267302</v>
      </c>
      <c r="Q155" s="19"/>
      <c r="R155" s="20">
        <f t="shared" ca="1" si="19"/>
        <v>0</v>
      </c>
      <c r="S155" s="21">
        <f t="shared" ca="1" si="20"/>
        <v>0</v>
      </c>
    </row>
    <row r="156" spans="9:19" ht="15" x14ac:dyDescent="0.25">
      <c r="I156" s="14">
        <v>152</v>
      </c>
      <c r="J156" s="15">
        <f t="shared" ca="1" si="6"/>
        <v>0.49152287601389266</v>
      </c>
      <c r="K156" s="16">
        <f t="shared" ca="1" si="17"/>
        <v>7.2522047412879562</v>
      </c>
      <c r="L156" s="16"/>
      <c r="M156" s="17">
        <f t="shared" ca="1" si="4"/>
        <v>0.93328442764636732</v>
      </c>
      <c r="N156" s="18">
        <f t="shared" ca="1" si="18"/>
        <v>16.335822602035972</v>
      </c>
      <c r="O156" s="18"/>
      <c r="P156" s="30">
        <f t="shared" ca="1" si="16"/>
        <v>-6.8836178607480152</v>
      </c>
      <c r="Q156" s="19"/>
      <c r="R156" s="20">
        <f t="shared" ca="1" si="19"/>
        <v>0</v>
      </c>
      <c r="S156" s="21">
        <f t="shared" ca="1" si="20"/>
        <v>0</v>
      </c>
    </row>
    <row r="157" spans="9:19" ht="15" x14ac:dyDescent="0.25">
      <c r="I157" s="14">
        <v>153</v>
      </c>
      <c r="J157" s="15">
        <f t="shared" ca="1" si="6"/>
        <v>0.54999038338266371</v>
      </c>
      <c r="K157" s="16">
        <f t="shared" ca="1" si="17"/>
        <v>8.4811549803291832</v>
      </c>
      <c r="L157" s="16"/>
      <c r="M157" s="17">
        <f t="shared" ca="1" si="4"/>
        <v>0.44876202341967619</v>
      </c>
      <c r="N157" s="18">
        <f t="shared" ca="1" si="18"/>
        <v>2.7024679664181583</v>
      </c>
      <c r="O157" s="18"/>
      <c r="P157" s="30">
        <f t="shared" ca="1" si="16"/>
        <v>7.9786870139110251</v>
      </c>
      <c r="Q157" s="19"/>
      <c r="R157" s="20">
        <f t="shared" ca="1" si="19"/>
        <v>1</v>
      </c>
      <c r="S157" s="21">
        <f t="shared" ca="1" si="20"/>
        <v>1</v>
      </c>
    </row>
    <row r="158" spans="9:19" ht="15" x14ac:dyDescent="0.25">
      <c r="I158" s="14">
        <v>154</v>
      </c>
      <c r="J158" s="15">
        <f t="shared" ca="1" si="6"/>
        <v>0.51169483417597839</v>
      </c>
      <c r="K158" s="16">
        <f t="shared" ca="1" si="17"/>
        <v>7.6752986952515254</v>
      </c>
      <c r="L158" s="16"/>
      <c r="M158" s="17">
        <f t="shared" ca="1" si="4"/>
        <v>0.88231639620838931</v>
      </c>
      <c r="N158" s="18">
        <f t="shared" ca="1" si="18"/>
        <v>13.708194344574274</v>
      </c>
      <c r="O158" s="18"/>
      <c r="P158" s="30">
        <f t="shared" ca="1" si="16"/>
        <v>-3.8328956493227482</v>
      </c>
      <c r="Q158" s="19"/>
      <c r="R158" s="20">
        <f t="shared" ca="1" si="19"/>
        <v>0</v>
      </c>
      <c r="S158" s="21">
        <f t="shared" ca="1" si="20"/>
        <v>0</v>
      </c>
    </row>
    <row r="159" spans="9:19" ht="15" x14ac:dyDescent="0.25">
      <c r="I159" s="14">
        <v>155</v>
      </c>
      <c r="J159" s="15">
        <f t="shared" ca="1" si="6"/>
        <v>0.83893000592672373</v>
      </c>
      <c r="K159" s="16">
        <f t="shared" ca="1" si="17"/>
        <v>15.713518510917238</v>
      </c>
      <c r="L159" s="16"/>
      <c r="M159" s="17">
        <f t="shared" ca="1" si="4"/>
        <v>3.5076217983920799E-2</v>
      </c>
      <c r="N159" s="18">
        <f t="shared" ca="1" si="18"/>
        <v>-11.371286997901828</v>
      </c>
      <c r="O159" s="18"/>
      <c r="P159" s="30">
        <f t="shared" ca="1" si="16"/>
        <v>29.284805508819066</v>
      </c>
      <c r="Q159" s="19"/>
      <c r="R159" s="20">
        <f t="shared" ca="1" si="19"/>
        <v>1</v>
      </c>
      <c r="S159" s="21">
        <f t="shared" ca="1" si="20"/>
        <v>1</v>
      </c>
    </row>
    <row r="160" spans="9:19" ht="15" x14ac:dyDescent="0.25">
      <c r="I160" s="14">
        <v>156</v>
      </c>
      <c r="J160" s="15">
        <f t="shared" ca="1" si="6"/>
        <v>0.87063275866308643</v>
      </c>
      <c r="K160" s="16">
        <f t="shared" ca="1" si="17"/>
        <v>16.87913218820735</v>
      </c>
      <c r="L160" s="16"/>
      <c r="M160" s="17">
        <f t="shared" ca="1" si="4"/>
        <v>0.33594840354538125</v>
      </c>
      <c r="N160" s="18">
        <f t="shared" ca="1" si="18"/>
        <v>0.23635835037721353</v>
      </c>
      <c r="O160" s="18"/>
      <c r="P160" s="30">
        <f t="shared" ca="1" si="16"/>
        <v>18.842773837830137</v>
      </c>
      <c r="Q160" s="19"/>
      <c r="R160" s="20">
        <f t="shared" ca="1" si="19"/>
        <v>1</v>
      </c>
      <c r="S160" s="21">
        <f t="shared" ca="1" si="20"/>
        <v>1</v>
      </c>
    </row>
    <row r="161" spans="9:19" ht="15" x14ac:dyDescent="0.25">
      <c r="I161" s="14">
        <v>157</v>
      </c>
      <c r="J161" s="15">
        <f t="shared" ca="1" si="6"/>
        <v>0.65253329907284852</v>
      </c>
      <c r="K161" s="16">
        <f t="shared" ca="1" si="17"/>
        <v>10.711120645849661</v>
      </c>
      <c r="L161" s="16"/>
      <c r="M161" s="17">
        <f t="shared" ca="1" si="4"/>
        <v>0.98721179413692328</v>
      </c>
      <c r="N161" s="18">
        <f t="shared" ca="1" si="18"/>
        <v>22.459135156916382</v>
      </c>
      <c r="O161" s="18"/>
      <c r="P161" s="30">
        <f t="shared" ca="1" si="16"/>
        <v>-9.5480145110667216</v>
      </c>
      <c r="Q161" s="19"/>
      <c r="R161" s="20">
        <f t="shared" ca="1" si="19"/>
        <v>0</v>
      </c>
      <c r="S161" s="21">
        <f t="shared" ca="1" si="20"/>
        <v>0</v>
      </c>
    </row>
    <row r="162" spans="9:19" ht="15" x14ac:dyDescent="0.25">
      <c r="I162" s="14">
        <v>158</v>
      </c>
      <c r="J162" s="15">
        <f t="shared" ca="1" si="6"/>
        <v>0.34284523038725112</v>
      </c>
      <c r="K162" s="16">
        <f t="shared" ca="1" si="17"/>
        <v>4.0439505897312138</v>
      </c>
      <c r="L162" s="16"/>
      <c r="M162" s="17">
        <f t="shared" ca="1" si="4"/>
        <v>0.78500796905971038</v>
      </c>
      <c r="N162" s="18">
        <f t="shared" ca="1" si="18"/>
        <v>10.383079279745623</v>
      </c>
      <c r="O162" s="18"/>
      <c r="P162" s="30">
        <f t="shared" ca="1" si="16"/>
        <v>-4.1391286900144086</v>
      </c>
      <c r="Q162" s="19"/>
      <c r="R162" s="20">
        <f t="shared" ca="1" si="19"/>
        <v>0</v>
      </c>
      <c r="S162" s="21">
        <f t="shared" ca="1" si="20"/>
        <v>0</v>
      </c>
    </row>
    <row r="163" spans="9:19" ht="15" x14ac:dyDescent="0.25">
      <c r="I163" s="14">
        <v>159</v>
      </c>
      <c r="J163" s="15">
        <f t="shared" ca="1" si="6"/>
        <v>0.30830268836270425</v>
      </c>
      <c r="K163" s="16">
        <f t="shared" ca="1" si="17"/>
        <v>3.2411178720015688</v>
      </c>
      <c r="L163" s="16"/>
      <c r="M163" s="17">
        <f t="shared" ca="1" si="4"/>
        <v>0.25884006609122834</v>
      </c>
      <c r="N163" s="18">
        <f t="shared" ca="1" si="18"/>
        <v>-1.6325674354907065</v>
      </c>
      <c r="O163" s="18"/>
      <c r="P163" s="30">
        <f t="shared" ca="1" si="16"/>
        <v>7.0736853074922754</v>
      </c>
      <c r="Q163" s="19"/>
      <c r="R163" s="20">
        <f t="shared" ca="1" si="19"/>
        <v>1</v>
      </c>
      <c r="S163" s="21">
        <f t="shared" ca="1" si="20"/>
        <v>1</v>
      </c>
    </row>
    <row r="164" spans="9:19" ht="15" x14ac:dyDescent="0.25">
      <c r="I164" s="14">
        <v>160</v>
      </c>
      <c r="J164" s="15">
        <f t="shared" ca="1" si="6"/>
        <v>0.40864855315239446</v>
      </c>
      <c r="K164" s="16">
        <f t="shared" ca="1" si="17"/>
        <v>5.4971247638283991</v>
      </c>
      <c r="L164" s="16"/>
      <c r="M164" s="17">
        <f t="shared" ca="1" si="4"/>
        <v>0.17441848682691097</v>
      </c>
      <c r="N164" s="18">
        <f t="shared" ca="1" si="18"/>
        <v>-4.0582290976798951</v>
      </c>
      <c r="O164" s="18"/>
      <c r="P164" s="30">
        <f t="shared" ca="1" si="16"/>
        <v>11.755353861508294</v>
      </c>
      <c r="Q164" s="19"/>
      <c r="R164" s="20">
        <f t="shared" ca="1" si="19"/>
        <v>1</v>
      </c>
      <c r="S164" s="21">
        <f t="shared" ca="1" si="20"/>
        <v>1</v>
      </c>
    </row>
    <row r="165" spans="9:19" ht="15" x14ac:dyDescent="0.25">
      <c r="I165" s="14">
        <v>161</v>
      </c>
      <c r="J165" s="15">
        <f t="shared" ca="1" si="6"/>
        <v>0.48764804423948482</v>
      </c>
      <c r="K165" s="16">
        <f t="shared" ca="1" si="17"/>
        <v>7.1709139156254018</v>
      </c>
      <c r="L165" s="16"/>
      <c r="M165" s="17">
        <f t="shared" ca="1" si="4"/>
        <v>0.87833271262834622</v>
      </c>
      <c r="N165" s="18">
        <f t="shared" ca="1" si="18"/>
        <v>13.541249737904648</v>
      </c>
      <c r="O165" s="18"/>
      <c r="P165" s="30">
        <f t="shared" ca="1" si="16"/>
        <v>-4.1703358222792462</v>
      </c>
      <c r="Q165" s="19"/>
      <c r="R165" s="20">
        <f t="shared" ca="1" si="19"/>
        <v>0</v>
      </c>
      <c r="S165" s="21">
        <f t="shared" ca="1" si="20"/>
        <v>0</v>
      </c>
    </row>
    <row r="166" spans="9:19" ht="15" x14ac:dyDescent="0.25">
      <c r="I166" s="14">
        <v>162</v>
      </c>
      <c r="J166" s="15">
        <f t="shared" ca="1" si="6"/>
        <v>0.39461616507738928</v>
      </c>
      <c r="K166" s="16">
        <f t="shared" ca="1" si="17"/>
        <v>5.1935441031262251</v>
      </c>
      <c r="L166" s="16"/>
      <c r="M166" s="17">
        <f t="shared" ca="1" si="4"/>
        <v>0.75960373099517642</v>
      </c>
      <c r="N166" s="18">
        <f t="shared" ca="1" si="18"/>
        <v>9.6786911278429919</v>
      </c>
      <c r="O166" s="18"/>
      <c r="P166" s="30">
        <f t="shared" ca="1" si="16"/>
        <v>-2.2851470247167667</v>
      </c>
      <c r="Q166" s="19"/>
      <c r="R166" s="20">
        <f t="shared" ca="1" si="19"/>
        <v>0</v>
      </c>
      <c r="S166" s="21">
        <f t="shared" ca="1" si="20"/>
        <v>0</v>
      </c>
    </row>
    <row r="167" spans="9:19" ht="15" x14ac:dyDescent="0.25">
      <c r="I167" s="14">
        <v>163</v>
      </c>
      <c r="J167" s="15">
        <f t="shared" ca="1" si="6"/>
        <v>0.85924198115851391</v>
      </c>
      <c r="K167" s="16">
        <f t="shared" ca="1" si="17"/>
        <v>16.440158587709551</v>
      </c>
      <c r="L167" s="16"/>
      <c r="M167" s="17">
        <f t="shared" ca="1" si="4"/>
        <v>0.3846319397911665</v>
      </c>
      <c r="N167" s="18">
        <f t="shared" ca="1" si="18"/>
        <v>1.3257589657566347</v>
      </c>
      <c r="O167" s="18"/>
      <c r="P167" s="30">
        <f t="shared" ca="1" si="16"/>
        <v>17.314399621952916</v>
      </c>
      <c r="Q167" s="19"/>
      <c r="R167" s="20">
        <f t="shared" ca="1" si="19"/>
        <v>1</v>
      </c>
      <c r="S167" s="21">
        <f t="shared" ca="1" si="20"/>
        <v>1</v>
      </c>
    </row>
    <row r="168" spans="9:19" ht="15" x14ac:dyDescent="0.25">
      <c r="I168" s="14">
        <v>164</v>
      </c>
      <c r="J168" s="15">
        <f t="shared" ca="1" si="6"/>
        <v>0.53844880629858594</v>
      </c>
      <c r="K168" s="16">
        <f t="shared" ca="1" si="17"/>
        <v>8.2375990706595186</v>
      </c>
      <c r="L168" s="16"/>
      <c r="M168" s="17">
        <f t="shared" ca="1" si="4"/>
        <v>0.2698123683547905</v>
      </c>
      <c r="N168" s="18">
        <f t="shared" ca="1" si="18"/>
        <v>-1.3519099597455106</v>
      </c>
      <c r="O168" s="18"/>
      <c r="P168" s="30">
        <f t="shared" ca="1" si="16"/>
        <v>11.789509030405029</v>
      </c>
      <c r="Q168" s="19"/>
      <c r="R168" s="20">
        <f t="shared" ca="1" si="19"/>
        <v>1</v>
      </c>
      <c r="S168" s="21">
        <f t="shared" ca="1" si="20"/>
        <v>1</v>
      </c>
    </row>
    <row r="169" spans="9:19" ht="15" x14ac:dyDescent="0.25">
      <c r="I169" s="14">
        <v>165</v>
      </c>
      <c r="J169" s="15">
        <f t="shared" ca="1" si="6"/>
        <v>4.2113563354333472E-2</v>
      </c>
      <c r="K169" s="16">
        <f t="shared" ca="1" si="17"/>
        <v>-7.0163492864498789</v>
      </c>
      <c r="L169" s="16"/>
      <c r="M169" s="17">
        <f t="shared" ca="1" si="4"/>
        <v>8.302893399993061E-2</v>
      </c>
      <c r="N169" s="18">
        <f t="shared" ca="1" si="18"/>
        <v>-7.8075935976803112</v>
      </c>
      <c r="O169" s="18"/>
      <c r="P169" s="30">
        <f t="shared" ca="1" si="16"/>
        <v>2.9912443112304326</v>
      </c>
      <c r="Q169" s="19"/>
      <c r="R169" s="20">
        <f t="shared" ca="1" si="19"/>
        <v>1</v>
      </c>
      <c r="S169" s="21">
        <f t="shared" ca="1" si="20"/>
        <v>0</v>
      </c>
    </row>
    <row r="170" spans="9:19" ht="15" x14ac:dyDescent="0.25">
      <c r="I170" s="14">
        <v>166</v>
      </c>
      <c r="J170" s="15">
        <f t="shared" ca="1" si="6"/>
        <v>6.6267410916449387E-2</v>
      </c>
      <c r="K170" s="16">
        <f t="shared" ca="1" si="17"/>
        <v>-5.1548794220219509</v>
      </c>
      <c r="L170" s="16"/>
      <c r="M170" s="17">
        <f t="shared" ca="1" si="4"/>
        <v>0.78979987129399376</v>
      </c>
      <c r="N170" s="18">
        <f t="shared" ca="1" si="18"/>
        <v>10.52119602729331</v>
      </c>
      <c r="O170" s="18"/>
      <c r="P170" s="30">
        <f t="shared" ca="1" si="16"/>
        <v>-13.47607544931526</v>
      </c>
      <c r="Q170" s="19"/>
      <c r="R170" s="20">
        <f t="shared" ca="1" si="19"/>
        <v>0</v>
      </c>
      <c r="S170" s="21">
        <f t="shared" ca="1" si="20"/>
        <v>0</v>
      </c>
    </row>
    <row r="171" spans="9:19" ht="15" x14ac:dyDescent="0.25">
      <c r="I171" s="14">
        <v>167</v>
      </c>
      <c r="J171" s="15">
        <f t="shared" ca="1" si="6"/>
        <v>0.68730870173416281</v>
      </c>
      <c r="K171" s="16">
        <f t="shared" ca="1" si="17"/>
        <v>11.514876525970497</v>
      </c>
      <c r="L171" s="16"/>
      <c r="M171" s="17">
        <f t="shared" ca="1" si="4"/>
        <v>0.68784320783277142</v>
      </c>
      <c r="N171" s="18">
        <f t="shared" ca="1" si="18"/>
        <v>7.8775097508667837</v>
      </c>
      <c r="O171" s="18"/>
      <c r="P171" s="30">
        <f t="shared" ca="1" si="16"/>
        <v>5.837366775103713</v>
      </c>
      <c r="Q171" s="19"/>
      <c r="R171" s="20">
        <f t="shared" ca="1" si="19"/>
        <v>1</v>
      </c>
      <c r="S171" s="21">
        <f t="shared" ca="1" si="20"/>
        <v>0</v>
      </c>
    </row>
    <row r="172" spans="9:19" ht="15" x14ac:dyDescent="0.25">
      <c r="I172" s="14">
        <v>168</v>
      </c>
      <c r="J172" s="15">
        <f t="shared" ca="1" si="6"/>
        <v>0.81679260222381733</v>
      </c>
      <c r="K172" s="16">
        <f t="shared" ca="1" si="17"/>
        <v>14.986791601447477</v>
      </c>
      <c r="L172" s="16"/>
      <c r="M172" s="17">
        <f t="shared" ca="1" si="4"/>
        <v>0.98906354498088511</v>
      </c>
      <c r="N172" s="18">
        <f t="shared" ca="1" si="18"/>
        <v>22.960996903715476</v>
      </c>
      <c r="O172" s="18"/>
      <c r="P172" s="30">
        <f t="shared" ca="1" si="16"/>
        <v>-5.7742053022679984</v>
      </c>
      <c r="Q172" s="19"/>
      <c r="R172" s="20">
        <f t="shared" ca="1" si="19"/>
        <v>0</v>
      </c>
      <c r="S172" s="21">
        <f t="shared" ca="1" si="20"/>
        <v>0</v>
      </c>
    </row>
    <row r="173" spans="9:19" ht="15" x14ac:dyDescent="0.25">
      <c r="I173" s="14">
        <v>169</v>
      </c>
      <c r="J173" s="15">
        <f t="shared" ca="1" si="6"/>
        <v>0.48924952337243355</v>
      </c>
      <c r="K173" s="16">
        <f t="shared" ca="1" si="17"/>
        <v>7.2045141751008286</v>
      </c>
      <c r="L173" s="16"/>
      <c r="M173" s="17">
        <f t="shared" ca="1" si="4"/>
        <v>0.6015871688556319</v>
      </c>
      <c r="N173" s="18">
        <f t="shared" ca="1" si="18"/>
        <v>5.9340435270832668</v>
      </c>
      <c r="O173" s="18"/>
      <c r="P173" s="30">
        <f t="shared" ca="1" si="16"/>
        <v>3.470470648017562</v>
      </c>
      <c r="Q173" s="19"/>
      <c r="R173" s="20">
        <f t="shared" ca="1" si="19"/>
        <v>1</v>
      </c>
      <c r="S173" s="21">
        <f t="shared" ca="1" si="20"/>
        <v>0</v>
      </c>
    </row>
    <row r="174" spans="9:19" ht="15" x14ac:dyDescent="0.25">
      <c r="I174" s="14">
        <v>170</v>
      </c>
      <c r="J174" s="15">
        <f t="shared" ca="1" si="6"/>
        <v>0.84306933874553225</v>
      </c>
      <c r="K174" s="16">
        <f t="shared" ca="1" si="17"/>
        <v>15.856445383309199</v>
      </c>
      <c r="L174" s="16"/>
      <c r="M174" s="17">
        <f t="shared" ca="1" si="4"/>
        <v>0.49705665974911306</v>
      </c>
      <c r="N174" s="18">
        <f t="shared" ca="1" si="18"/>
        <v>3.7182718354351847</v>
      </c>
      <c r="O174" s="18"/>
      <c r="P174" s="30">
        <f t="shared" ca="1" si="16"/>
        <v>14.338173547874014</v>
      </c>
      <c r="Q174" s="19"/>
      <c r="R174" s="20">
        <f t="shared" ca="1" si="19"/>
        <v>1</v>
      </c>
      <c r="S174" s="21">
        <f t="shared" ca="1" si="20"/>
        <v>1</v>
      </c>
    </row>
    <row r="175" spans="9:19" ht="15" x14ac:dyDescent="0.25">
      <c r="I175" s="14">
        <v>171</v>
      </c>
      <c r="J175" s="15">
        <f t="shared" ca="1" si="6"/>
        <v>8.1251981375301097E-2</v>
      </c>
      <c r="K175" s="16">
        <f t="shared" ca="1" si="17"/>
        <v>-4.2556261813331577</v>
      </c>
      <c r="L175" s="16"/>
      <c r="M175" s="17">
        <f t="shared" ca="1" si="4"/>
        <v>0.80066045286015197</v>
      </c>
      <c r="N175" s="18">
        <f t="shared" ca="1" si="18"/>
        <v>10.841265562506074</v>
      </c>
      <c r="O175" s="18"/>
      <c r="P175" s="30">
        <f t="shared" ca="1" si="16"/>
        <v>-12.89689174383923</v>
      </c>
      <c r="Q175" s="19"/>
      <c r="R175" s="20">
        <f t="shared" ca="1" si="19"/>
        <v>0</v>
      </c>
      <c r="S175" s="21">
        <f t="shared" ca="1" si="20"/>
        <v>0</v>
      </c>
    </row>
    <row r="176" spans="9:19" ht="15" x14ac:dyDescent="0.25">
      <c r="I176" s="14">
        <v>172</v>
      </c>
      <c r="J176" s="15">
        <f t="shared" ca="1" si="6"/>
        <v>0.95670240335494161</v>
      </c>
      <c r="K176" s="16">
        <f t="shared" ca="1" si="17"/>
        <v>21.767325819823512</v>
      </c>
      <c r="L176" s="16"/>
      <c r="M176" s="17">
        <f t="shared" ca="1" si="4"/>
        <v>0.38655426086058442</v>
      </c>
      <c r="N176" s="18">
        <f t="shared" ca="1" si="18"/>
        <v>1.3678152964883945</v>
      </c>
      <c r="O176" s="18"/>
      <c r="P176" s="30">
        <f t="shared" ca="1" si="16"/>
        <v>22.599510523335116</v>
      </c>
      <c r="Q176" s="19"/>
      <c r="R176" s="20">
        <f t="shared" ca="1" si="19"/>
        <v>1</v>
      </c>
      <c r="S176" s="21">
        <f t="shared" ca="1" si="20"/>
        <v>1</v>
      </c>
    </row>
    <row r="177" spans="9:19" ht="15" x14ac:dyDescent="0.25">
      <c r="I177" s="14">
        <v>173</v>
      </c>
      <c r="J177" s="15">
        <f t="shared" ca="1" si="6"/>
        <v>0.40026745426488952</v>
      </c>
      <c r="K177" s="16">
        <f t="shared" ca="1" si="17"/>
        <v>5.3161375185623383</v>
      </c>
      <c r="L177" s="16"/>
      <c r="M177" s="17">
        <f t="shared" ca="1" si="4"/>
        <v>0.59642351217522804</v>
      </c>
      <c r="N177" s="18">
        <f t="shared" ca="1" si="18"/>
        <v>5.8222914124792755</v>
      </c>
      <c r="O177" s="18"/>
      <c r="P177" s="30">
        <f t="shared" ca="1" si="16"/>
        <v>1.693846106083063</v>
      </c>
      <c r="Q177" s="19"/>
      <c r="R177" s="20">
        <f t="shared" ca="1" si="19"/>
        <v>1</v>
      </c>
      <c r="S177" s="21">
        <f t="shared" ca="1" si="20"/>
        <v>0</v>
      </c>
    </row>
    <row r="178" spans="9:19" ht="15" x14ac:dyDescent="0.25">
      <c r="I178" s="14">
        <v>174</v>
      </c>
      <c r="J178" s="15">
        <f t="shared" ca="1" si="6"/>
        <v>0.98854867119571466</v>
      </c>
      <c r="K178" s="16">
        <f t="shared" ca="1" si="17"/>
        <v>26.464472009893509</v>
      </c>
      <c r="L178" s="16"/>
      <c r="M178" s="17">
        <f t="shared" ca="1" si="4"/>
        <v>0.24026874575068813</v>
      </c>
      <c r="N178" s="18">
        <f t="shared" ca="1" si="18"/>
        <v>-2.1221206010965901</v>
      </c>
      <c r="O178" s="18"/>
      <c r="P178" s="30">
        <f t="shared" ca="1" si="16"/>
        <v>30.786592610990098</v>
      </c>
      <c r="Q178" s="19"/>
      <c r="R178" s="20">
        <f t="shared" ca="1" si="19"/>
        <v>1</v>
      </c>
      <c r="S178" s="21">
        <f t="shared" ca="1" si="20"/>
        <v>1</v>
      </c>
    </row>
    <row r="179" spans="9:19" ht="15" x14ac:dyDescent="0.25">
      <c r="I179" s="14">
        <v>175</v>
      </c>
      <c r="J179" s="15">
        <f t="shared" ca="1" si="6"/>
        <v>0.94093482007212181</v>
      </c>
      <c r="K179" s="16">
        <f t="shared" ca="1" si="17"/>
        <v>20.504230769135532</v>
      </c>
      <c r="L179" s="16"/>
      <c r="M179" s="17">
        <f t="shared" ca="1" si="4"/>
        <v>0.85684184100784822</v>
      </c>
      <c r="N179" s="18">
        <f t="shared" ca="1" si="18"/>
        <v>12.700782513044075</v>
      </c>
      <c r="O179" s="18"/>
      <c r="P179" s="30">
        <f t="shared" ca="1" si="16"/>
        <v>10.003448256091456</v>
      </c>
      <c r="Q179" s="19"/>
      <c r="R179" s="20">
        <f t="shared" ca="1" si="19"/>
        <v>1</v>
      </c>
      <c r="S179" s="21">
        <f t="shared" ca="1" si="20"/>
        <v>1</v>
      </c>
    </row>
    <row r="180" spans="9:19" ht="15" x14ac:dyDescent="0.25">
      <c r="I180" s="14">
        <v>176</v>
      </c>
      <c r="J180" s="15">
        <f t="shared" ca="1" si="6"/>
        <v>0.5351720482495278</v>
      </c>
      <c r="K180" s="16">
        <f t="shared" ca="1" si="17"/>
        <v>8.1685848500676137</v>
      </c>
      <c r="L180" s="16"/>
      <c r="M180" s="17">
        <f t="shared" ca="1" si="4"/>
        <v>0.89433550275666673</v>
      </c>
      <c r="N180" s="18">
        <f t="shared" ca="1" si="18"/>
        <v>14.237575923300023</v>
      </c>
      <c r="O180" s="18"/>
      <c r="P180" s="30">
        <f t="shared" ca="1" si="16"/>
        <v>-3.8689910732324089</v>
      </c>
      <c r="Q180" s="19"/>
      <c r="R180" s="20">
        <f t="shared" ca="1" si="19"/>
        <v>0</v>
      </c>
      <c r="S180" s="21">
        <f t="shared" ca="1" si="20"/>
        <v>0</v>
      </c>
    </row>
    <row r="181" spans="9:19" ht="15" x14ac:dyDescent="0.25">
      <c r="I181" s="14">
        <v>177</v>
      </c>
      <c r="J181" s="15">
        <f t="shared" ca="1" si="6"/>
        <v>0.33656399833245798</v>
      </c>
      <c r="K181" s="16">
        <f t="shared" ca="1" si="17"/>
        <v>3.900475052316148</v>
      </c>
      <c r="L181" s="16"/>
      <c r="M181" s="17">
        <f t="shared" ca="1" si="4"/>
        <v>0.28612398190702448</v>
      </c>
      <c r="N181" s="18">
        <f t="shared" ca="1" si="18"/>
        <v>-0.94498653753743067</v>
      </c>
      <c r="O181" s="18"/>
      <c r="P181" s="30">
        <f t="shared" ca="1" si="16"/>
        <v>7.0454615898535788</v>
      </c>
      <c r="Q181" s="19"/>
      <c r="R181" s="20">
        <f t="shared" ca="1" si="19"/>
        <v>1</v>
      </c>
      <c r="S181" s="21">
        <f t="shared" ca="1" si="20"/>
        <v>1</v>
      </c>
    </row>
    <row r="182" spans="9:19" ht="15" x14ac:dyDescent="0.25">
      <c r="I182" s="14">
        <v>178</v>
      </c>
      <c r="J182" s="15">
        <f t="shared" ca="1" si="6"/>
        <v>0.27898723258398661</v>
      </c>
      <c r="K182" s="16">
        <f t="shared" ca="1" si="17"/>
        <v>2.5284041430644395</v>
      </c>
      <c r="L182" s="16"/>
      <c r="M182" s="17">
        <f t="shared" ca="1" si="4"/>
        <v>0.29974420685349545</v>
      </c>
      <c r="N182" s="18">
        <f t="shared" ca="1" si="18"/>
        <v>-0.61360586106084281</v>
      </c>
      <c r="O182" s="18"/>
      <c r="P182" s="30">
        <f t="shared" ca="1" si="16"/>
        <v>5.3420100041252825</v>
      </c>
      <c r="Q182" s="19"/>
      <c r="R182" s="20">
        <f t="shared" ca="1" si="19"/>
        <v>1</v>
      </c>
      <c r="S182" s="21">
        <f t="shared" ca="1" si="20"/>
        <v>0</v>
      </c>
    </row>
    <row r="183" spans="9:19" ht="15" x14ac:dyDescent="0.25">
      <c r="I183" s="14">
        <v>179</v>
      </c>
      <c r="J183" s="15">
        <f t="shared" ca="1" si="6"/>
        <v>0.54176087028577158</v>
      </c>
      <c r="K183" s="16">
        <f t="shared" ca="1" si="17"/>
        <v>8.3074128008619734</v>
      </c>
      <c r="L183" s="16"/>
      <c r="M183" s="17">
        <f t="shared" ca="1" si="4"/>
        <v>0.99094762626090782</v>
      </c>
      <c r="N183" s="18">
        <f t="shared" ca="1" si="18"/>
        <v>23.554199301519507</v>
      </c>
      <c r="O183" s="18"/>
      <c r="P183" s="30">
        <f t="shared" ca="1" si="16"/>
        <v>-13.046786500657532</v>
      </c>
      <c r="Q183" s="19"/>
      <c r="R183" s="20">
        <f t="shared" ca="1" si="19"/>
        <v>0</v>
      </c>
      <c r="S183" s="21">
        <f t="shared" ca="1" si="20"/>
        <v>0</v>
      </c>
    </row>
    <row r="184" spans="9:19" ht="15" x14ac:dyDescent="0.25">
      <c r="I184" s="14">
        <v>180</v>
      </c>
      <c r="J184" s="15">
        <f t="shared" ca="1" si="6"/>
        <v>0.39672569301389959</v>
      </c>
      <c r="K184" s="16">
        <f t="shared" ca="1" si="17"/>
        <v>5.2393608662191271</v>
      </c>
      <c r="L184" s="16"/>
      <c r="M184" s="17">
        <f t="shared" ca="1" si="4"/>
        <v>0.53633198566279783</v>
      </c>
      <c r="N184" s="18">
        <f t="shared" ca="1" si="18"/>
        <v>4.5430091602942255</v>
      </c>
      <c r="O184" s="18"/>
      <c r="P184" s="30">
        <f t="shared" ca="1" si="16"/>
        <v>2.8963517059249018</v>
      </c>
      <c r="Q184" s="19"/>
      <c r="R184" s="20">
        <f t="shared" ca="1" si="19"/>
        <v>1</v>
      </c>
      <c r="S184" s="21">
        <f t="shared" ca="1" si="20"/>
        <v>0</v>
      </c>
    </row>
    <row r="185" spans="9:19" ht="15" x14ac:dyDescent="0.25">
      <c r="I185" s="14">
        <v>181</v>
      </c>
      <c r="J185" s="15">
        <f t="shared" ca="1" si="6"/>
        <v>0.40547758019874969</v>
      </c>
      <c r="K185" s="16">
        <f t="shared" ca="1" si="17"/>
        <v>5.4287594748198345</v>
      </c>
      <c r="L185" s="16"/>
      <c r="M185" s="17">
        <f t="shared" ca="1" si="4"/>
        <v>0.158133670615203</v>
      </c>
      <c r="N185" s="18">
        <f t="shared" ca="1" si="18"/>
        <v>-4.6046544848858062</v>
      </c>
      <c r="O185" s="18"/>
      <c r="P185" s="30">
        <f t="shared" ca="1" si="16"/>
        <v>12.23341395970564</v>
      </c>
      <c r="Q185" s="19"/>
      <c r="R185" s="20">
        <f t="shared" ca="1" si="19"/>
        <v>1</v>
      </c>
      <c r="S185" s="21">
        <f t="shared" ca="1" si="20"/>
        <v>1</v>
      </c>
    </row>
    <row r="186" spans="9:19" ht="15" x14ac:dyDescent="0.25">
      <c r="I186" s="14">
        <v>182</v>
      </c>
      <c r="J186" s="15">
        <f t="shared" ca="1" si="6"/>
        <v>0.87567027697374111</v>
      </c>
      <c r="K186" s="16">
        <f t="shared" ca="1" si="17"/>
        <v>17.081807004487686</v>
      </c>
      <c r="L186" s="16"/>
      <c r="M186" s="17">
        <f t="shared" ca="1" si="4"/>
        <v>0.62800127855160437</v>
      </c>
      <c r="N186" s="18">
        <f t="shared" ca="1" si="18"/>
        <v>6.5122330242223505</v>
      </c>
      <c r="O186" s="18"/>
      <c r="P186" s="30">
        <f t="shared" ca="1" si="16"/>
        <v>12.769573980265335</v>
      </c>
      <c r="Q186" s="19"/>
      <c r="R186" s="20">
        <f t="shared" ca="1" si="19"/>
        <v>1</v>
      </c>
      <c r="S186" s="21">
        <f t="shared" ca="1" si="20"/>
        <v>1</v>
      </c>
    </row>
    <row r="187" spans="9:19" ht="15" x14ac:dyDescent="0.25">
      <c r="I187" s="14">
        <v>183</v>
      </c>
      <c r="J187" s="15">
        <f t="shared" ca="1" si="6"/>
        <v>0.57226575877721264</v>
      </c>
      <c r="K187" s="16">
        <f t="shared" ca="1" si="17"/>
        <v>8.9539392245668274</v>
      </c>
      <c r="L187" s="16"/>
      <c r="M187" s="17">
        <f t="shared" ca="1" si="4"/>
        <v>7.8552806278188059E-2</v>
      </c>
      <c r="N187" s="18">
        <f t="shared" ca="1" si="18"/>
        <v>-8.0576803290837837</v>
      </c>
      <c r="O187" s="18"/>
      <c r="P187" s="30">
        <f t="shared" ca="1" si="16"/>
        <v>19.21161955365061</v>
      </c>
      <c r="Q187" s="19"/>
      <c r="R187" s="20">
        <f t="shared" ca="1" si="19"/>
        <v>1</v>
      </c>
      <c r="S187" s="21">
        <f t="shared" ca="1" si="20"/>
        <v>1</v>
      </c>
    </row>
    <row r="188" spans="9:19" ht="15" x14ac:dyDescent="0.25">
      <c r="I188" s="14">
        <v>184</v>
      </c>
      <c r="J188" s="15">
        <f t="shared" ca="1" si="6"/>
        <v>5.4654365642211489E-2</v>
      </c>
      <c r="K188" s="16">
        <f t="shared" ca="1" si="17"/>
        <v>-5.9675034356010705</v>
      </c>
      <c r="L188" s="16"/>
      <c r="M188" s="17">
        <f t="shared" ca="1" si="4"/>
        <v>0.26518499699267561</v>
      </c>
      <c r="N188" s="18">
        <f t="shared" ca="1" si="18"/>
        <v>-1.4695506584438416</v>
      </c>
      <c r="O188" s="18"/>
      <c r="P188" s="30">
        <f t="shared" ca="1" si="16"/>
        <v>-2.2979527771572288</v>
      </c>
      <c r="Q188" s="19"/>
      <c r="R188" s="20">
        <f t="shared" ca="1" si="19"/>
        <v>0</v>
      </c>
      <c r="S188" s="21">
        <f t="shared" ca="1" si="20"/>
        <v>0</v>
      </c>
    </row>
    <row r="189" spans="9:19" ht="15" x14ac:dyDescent="0.25">
      <c r="I189" s="14">
        <v>185</v>
      </c>
      <c r="J189" s="15">
        <f t="shared" ca="1" si="6"/>
        <v>0.25482421333871408</v>
      </c>
      <c r="K189" s="16">
        <f t="shared" ca="1" si="17"/>
        <v>1.9131873913972326</v>
      </c>
      <c r="L189" s="16"/>
      <c r="M189" s="17">
        <f t="shared" ca="1" si="4"/>
        <v>0.83986474393865096</v>
      </c>
      <c r="N189" s="18">
        <f t="shared" ca="1" si="18"/>
        <v>12.095581913457124</v>
      </c>
      <c r="O189" s="18"/>
      <c r="P189" s="30">
        <f t="shared" ca="1" si="16"/>
        <v>-7.9823945220598906</v>
      </c>
      <c r="Q189" s="19"/>
      <c r="R189" s="20">
        <f t="shared" ca="1" si="19"/>
        <v>0</v>
      </c>
      <c r="S189" s="21">
        <f t="shared" ca="1" si="20"/>
        <v>0</v>
      </c>
    </row>
    <row r="190" spans="9:19" ht="15" x14ac:dyDescent="0.25">
      <c r="I190" s="14">
        <v>186</v>
      </c>
      <c r="J190" s="15">
        <f t="shared" ca="1" si="6"/>
        <v>0.56281745581020926</v>
      </c>
      <c r="K190" s="16">
        <f t="shared" ca="1" si="17"/>
        <v>8.752896602304542</v>
      </c>
      <c r="L190" s="16"/>
      <c r="M190" s="17">
        <f t="shared" ca="1" si="4"/>
        <v>0.6315632345059311</v>
      </c>
      <c r="N190" s="18">
        <f t="shared" ca="1" si="18"/>
        <v>6.5911481265974885</v>
      </c>
      <c r="O190" s="18"/>
      <c r="P190" s="30">
        <f t="shared" ca="1" si="16"/>
        <v>4.3617484757070537</v>
      </c>
      <c r="Q190" s="19"/>
      <c r="R190" s="20">
        <f t="shared" ca="1" si="19"/>
        <v>1</v>
      </c>
      <c r="S190" s="21">
        <f t="shared" ca="1" si="20"/>
        <v>0</v>
      </c>
    </row>
    <row r="191" spans="9:19" ht="15" x14ac:dyDescent="0.25">
      <c r="I191" s="14">
        <v>187</v>
      </c>
      <c r="J191" s="15">
        <f t="shared" ca="1" si="6"/>
        <v>0.8892014568582387</v>
      </c>
      <c r="K191" s="16">
        <f t="shared" ca="1" si="17"/>
        <v>17.656431607672893</v>
      </c>
      <c r="L191" s="16"/>
      <c r="M191" s="17">
        <f t="shared" ca="1" si="4"/>
        <v>0.48745288017402244</v>
      </c>
      <c r="N191" s="18">
        <f t="shared" ca="1" si="18"/>
        <v>3.5168189491600712</v>
      </c>
      <c r="O191" s="18"/>
      <c r="P191" s="30">
        <f t="shared" ca="1" si="16"/>
        <v>16.33961265851282</v>
      </c>
      <c r="Q191" s="19"/>
      <c r="R191" s="20">
        <f t="shared" ca="1" si="19"/>
        <v>1</v>
      </c>
      <c r="S191" s="21">
        <f t="shared" ca="1" si="20"/>
        <v>1</v>
      </c>
    </row>
    <row r="192" spans="9:19" ht="15" x14ac:dyDescent="0.25">
      <c r="I192" s="14">
        <v>188</v>
      </c>
      <c r="J192" s="15">
        <f t="shared" ca="1" si="6"/>
        <v>0.15600037700721425</v>
      </c>
      <c r="K192" s="16">
        <f t="shared" ca="1" si="17"/>
        <v>-1.0289068969258057</v>
      </c>
      <c r="L192" s="16"/>
      <c r="M192" s="17">
        <f t="shared" ca="1" si="4"/>
        <v>0.42130231869847279</v>
      </c>
      <c r="N192" s="18">
        <f t="shared" ca="1" si="18"/>
        <v>2.1187031626818218</v>
      </c>
      <c r="O192" s="18"/>
      <c r="P192" s="30">
        <f t="shared" ca="1" si="16"/>
        <v>-0.94761005960762734</v>
      </c>
      <c r="Q192" s="19"/>
      <c r="R192" s="20">
        <f t="shared" ca="1" si="19"/>
        <v>0</v>
      </c>
      <c r="S192" s="21">
        <f t="shared" ca="1" si="20"/>
        <v>0</v>
      </c>
    </row>
    <row r="193" spans="9:19" ht="15" x14ac:dyDescent="0.25">
      <c r="I193" s="14">
        <v>189</v>
      </c>
      <c r="J193" s="15">
        <f t="shared" ca="1" si="6"/>
        <v>0.86264164183422076</v>
      </c>
      <c r="K193" s="16">
        <f t="shared" ca="1" si="17"/>
        <v>16.568543177061507</v>
      </c>
      <c r="L193" s="16"/>
      <c r="M193" s="17">
        <f t="shared" ca="1" si="4"/>
        <v>0.94762096928463768</v>
      </c>
      <c r="N193" s="18">
        <f t="shared" ca="1" si="18"/>
        <v>17.352395508567476</v>
      </c>
      <c r="O193" s="18"/>
      <c r="P193" s="30">
        <f t="shared" ca="1" si="16"/>
        <v>1.4161476684940313</v>
      </c>
      <c r="Q193" s="19"/>
      <c r="R193" s="20">
        <f t="shared" ca="1" si="19"/>
        <v>1</v>
      </c>
      <c r="S193" s="21">
        <f t="shared" ca="1" si="20"/>
        <v>0</v>
      </c>
    </row>
    <row r="194" spans="9:19" ht="15" x14ac:dyDescent="0.25">
      <c r="I194" s="14">
        <v>190</v>
      </c>
      <c r="J194" s="15">
        <f t="shared" ca="1" si="6"/>
        <v>0.47055053477202247</v>
      </c>
      <c r="K194" s="16">
        <f t="shared" ca="1" si="17"/>
        <v>6.8118250969347436</v>
      </c>
      <c r="L194" s="16"/>
      <c r="M194" s="17">
        <f t="shared" ca="1" si="4"/>
        <v>0.22887253844235245</v>
      </c>
      <c r="N194" s="18">
        <f t="shared" ca="1" si="18"/>
        <v>-2.4327446403973161</v>
      </c>
      <c r="O194" s="18"/>
      <c r="P194" s="30">
        <f t="shared" ca="1" si="16"/>
        <v>11.44456973733206</v>
      </c>
      <c r="Q194" s="19"/>
      <c r="R194" s="20">
        <f t="shared" ca="1" si="19"/>
        <v>1</v>
      </c>
      <c r="S194" s="21">
        <f t="shared" ca="1" si="20"/>
        <v>1</v>
      </c>
    </row>
    <row r="195" spans="9:19" ht="15" x14ac:dyDescent="0.25">
      <c r="I195" s="14">
        <v>191</v>
      </c>
      <c r="J195" s="15">
        <f t="shared" ca="1" si="6"/>
        <v>0.23541201267926082</v>
      </c>
      <c r="K195" s="16">
        <f t="shared" ca="1" si="17"/>
        <v>1.396518623119583</v>
      </c>
      <c r="L195" s="16"/>
      <c r="M195" s="17">
        <f t="shared" ca="1" si="4"/>
        <v>0.57581429435499953</v>
      </c>
      <c r="N195" s="18">
        <f t="shared" ca="1" si="18"/>
        <v>5.3796671902509825</v>
      </c>
      <c r="O195" s="18"/>
      <c r="P195" s="30">
        <f t="shared" ca="1" si="16"/>
        <v>-1.7831485671313994</v>
      </c>
      <c r="Q195" s="19"/>
      <c r="R195" s="20">
        <f t="shared" ca="1" si="19"/>
        <v>0</v>
      </c>
      <c r="S195" s="21">
        <f t="shared" ca="1" si="20"/>
        <v>0</v>
      </c>
    </row>
    <row r="196" spans="9:19" ht="15" x14ac:dyDescent="0.25">
      <c r="I196" s="14">
        <v>192</v>
      </c>
      <c r="J196" s="15">
        <f t="shared" ca="1" si="6"/>
        <v>0.35205657055095407</v>
      </c>
      <c r="K196" s="16">
        <f t="shared" ca="1" si="17"/>
        <v>4.2525822684060399</v>
      </c>
      <c r="L196" s="16"/>
      <c r="M196" s="17">
        <f t="shared" ca="1" si="4"/>
        <v>0.25019508538437973</v>
      </c>
      <c r="N196" s="18">
        <f t="shared" ca="1" si="18"/>
        <v>-1.8580508680722465</v>
      </c>
      <c r="O196" s="18"/>
      <c r="P196" s="30">
        <f t="shared" ca="1" si="16"/>
        <v>8.3106331364782875</v>
      </c>
      <c r="Q196" s="19"/>
      <c r="R196" s="20">
        <f t="shared" ca="1" si="19"/>
        <v>1</v>
      </c>
      <c r="S196" s="21">
        <f t="shared" ca="1" si="20"/>
        <v>1</v>
      </c>
    </row>
    <row r="197" spans="9:19" ht="15" x14ac:dyDescent="0.25">
      <c r="I197" s="14">
        <v>193</v>
      </c>
      <c r="J197" s="15">
        <f t="shared" ca="1" si="6"/>
        <v>0.76265034298869705</v>
      </c>
      <c r="K197" s="16">
        <f t="shared" ca="1" si="17"/>
        <v>13.410896983767353</v>
      </c>
      <c r="L197" s="16"/>
      <c r="M197" s="17">
        <f t="shared" ca="1" si="4"/>
        <v>0.45640446178502159</v>
      </c>
      <c r="N197" s="18">
        <f t="shared" ca="1" si="18"/>
        <v>2.8638889370250427</v>
      </c>
      <c r="O197" s="18"/>
      <c r="P197" s="30">
        <f t="shared" ref="P197:P260" ca="1" si="21">K197-N197+homefield_adv_simulation</f>
        <v>12.747008046742309</v>
      </c>
      <c r="Q197" s="19"/>
      <c r="R197" s="20">
        <f t="shared" ca="1" si="19"/>
        <v>1</v>
      </c>
      <c r="S197" s="21">
        <f t="shared" ca="1" si="20"/>
        <v>1</v>
      </c>
    </row>
    <row r="198" spans="9:19" ht="15" x14ac:dyDescent="0.25">
      <c r="I198" s="14">
        <v>194</v>
      </c>
      <c r="J198" s="15">
        <f t="shared" ca="1" si="6"/>
        <v>0.68138659320590844</v>
      </c>
      <c r="K198" s="16">
        <f t="shared" ca="1" si="17"/>
        <v>11.375518909082519</v>
      </c>
      <c r="L198" s="16"/>
      <c r="M198" s="17">
        <f t="shared" ca="1" si="4"/>
        <v>0.94359533999246847</v>
      </c>
      <c r="N198" s="18">
        <f t="shared" ca="1" si="18"/>
        <v>17.046846492435712</v>
      </c>
      <c r="O198" s="18"/>
      <c r="P198" s="30">
        <f t="shared" ca="1" si="21"/>
        <v>-3.4713275833531929</v>
      </c>
      <c r="Q198" s="19"/>
      <c r="R198" s="20">
        <f t="shared" ca="1" si="19"/>
        <v>0</v>
      </c>
      <c r="S198" s="21">
        <f t="shared" ca="1" si="20"/>
        <v>0</v>
      </c>
    </row>
    <row r="199" spans="9:19" ht="15" x14ac:dyDescent="0.25">
      <c r="I199" s="14">
        <v>195</v>
      </c>
      <c r="J199" s="15">
        <f t="shared" ca="1" si="6"/>
        <v>0.31465582158643968</v>
      </c>
      <c r="K199" s="16">
        <f t="shared" ca="1" si="17"/>
        <v>3.3914759819611673</v>
      </c>
      <c r="L199" s="16"/>
      <c r="M199" s="17">
        <f t="shared" ca="1" si="4"/>
        <v>0.74033371464603015</v>
      </c>
      <c r="N199" s="18">
        <f t="shared" ca="1" si="18"/>
        <v>9.1712244482071092</v>
      </c>
      <c r="O199" s="18"/>
      <c r="P199" s="30">
        <f t="shared" ca="1" si="21"/>
        <v>-3.5797484662459418</v>
      </c>
      <c r="Q199" s="19"/>
      <c r="R199" s="20">
        <f t="shared" ca="1" si="19"/>
        <v>0</v>
      </c>
      <c r="S199" s="21">
        <f t="shared" ca="1" si="20"/>
        <v>0</v>
      </c>
    </row>
    <row r="200" spans="9:19" ht="15" x14ac:dyDescent="0.25">
      <c r="I200" s="14">
        <v>196</v>
      </c>
      <c r="J200" s="15">
        <f t="shared" ca="1" si="6"/>
        <v>0.28627508500128684</v>
      </c>
      <c r="K200" s="16">
        <f t="shared" ca="1" si="17"/>
        <v>2.7087297889181992</v>
      </c>
      <c r="L200" s="16"/>
      <c r="M200" s="17">
        <f t="shared" ca="1" si="4"/>
        <v>0.3348864363150722</v>
      </c>
      <c r="N200" s="18">
        <f t="shared" ca="1" si="18"/>
        <v>0.2119817597510556</v>
      </c>
      <c r="O200" s="18"/>
      <c r="P200" s="30">
        <f t="shared" ca="1" si="21"/>
        <v>4.6967480291671437</v>
      </c>
      <c r="Q200" s="19"/>
      <c r="R200" s="20">
        <f t="shared" ca="1" si="19"/>
        <v>1</v>
      </c>
      <c r="S200" s="21">
        <f t="shared" ca="1" si="20"/>
        <v>0</v>
      </c>
    </row>
    <row r="201" spans="9:19" ht="15" x14ac:dyDescent="0.25">
      <c r="I201" s="14">
        <v>197</v>
      </c>
      <c r="J201" s="15">
        <f t="shared" ca="1" si="6"/>
        <v>0.32387347650368059</v>
      </c>
      <c r="K201" s="16">
        <f t="shared" ca="1" si="17"/>
        <v>3.6073472349346392</v>
      </c>
      <c r="L201" s="16"/>
      <c r="M201" s="17">
        <f t="shared" ca="1" si="4"/>
        <v>0.11974093060798685</v>
      </c>
      <c r="N201" s="18">
        <f t="shared" ca="1" si="18"/>
        <v>-6.0614885187984111</v>
      </c>
      <c r="O201" s="18"/>
      <c r="P201" s="30">
        <f t="shared" ca="1" si="21"/>
        <v>11.868835753733052</v>
      </c>
      <c r="Q201" s="19"/>
      <c r="R201" s="20">
        <f t="shared" ca="1" si="19"/>
        <v>1</v>
      </c>
      <c r="S201" s="21">
        <f t="shared" ca="1" si="20"/>
        <v>1</v>
      </c>
    </row>
    <row r="202" spans="9:19" ht="15" x14ac:dyDescent="0.25">
      <c r="I202" s="14">
        <v>198</v>
      </c>
      <c r="J202" s="15">
        <f t="shared" ref="J202:J265" ca="1" si="22">RAND()</f>
        <v>0.66972256652409157</v>
      </c>
      <c r="K202" s="16">
        <f t="shared" ca="1" si="17"/>
        <v>11.104169235319882</v>
      </c>
      <c r="L202" s="16"/>
      <c r="M202" s="17">
        <f t="shared" ref="M202:M265" ca="1" si="23">RAND()</f>
        <v>0.84641320739214798</v>
      </c>
      <c r="N202" s="18">
        <f t="shared" ca="1" si="18"/>
        <v>12.323726807084162</v>
      </c>
      <c r="O202" s="18"/>
      <c r="P202" s="30">
        <f t="shared" ca="1" si="21"/>
        <v>0.98044242823571981</v>
      </c>
      <c r="Q202" s="19"/>
      <c r="R202" s="20">
        <f t="shared" ca="1" si="19"/>
        <v>1</v>
      </c>
      <c r="S202" s="21">
        <f t="shared" ca="1" si="20"/>
        <v>0</v>
      </c>
    </row>
    <row r="203" spans="9:19" ht="15" x14ac:dyDescent="0.25">
      <c r="I203" s="14">
        <v>199</v>
      </c>
      <c r="J203" s="15">
        <f t="shared" ca="1" si="22"/>
        <v>0.37111538403510758</v>
      </c>
      <c r="K203" s="16">
        <f t="shared" ref="K203:K266" ca="1" si="24">NORMINV(J203,mean_HomeTeam_Sim,sd_HomeTeam_Sim)</f>
        <v>4.6782195692446207</v>
      </c>
      <c r="L203" s="16"/>
      <c r="M203" s="17">
        <f t="shared" ca="1" si="23"/>
        <v>0.97775897547466395</v>
      </c>
      <c r="N203" s="18">
        <f t="shared" ref="N203:N266" ca="1" si="25">NORMINV(M203,mean_AwayTeam_Sim,sd_AwayTeam_Sim)</f>
        <v>20.592847941664644</v>
      </c>
      <c r="O203" s="18"/>
      <c r="P203" s="30">
        <f t="shared" ca="1" si="21"/>
        <v>-13.714628372420023</v>
      </c>
      <c r="Q203" s="19"/>
      <c r="R203" s="20">
        <f t="shared" ref="R203:R266" ca="1" si="26">IF(P203&gt;0,1,0)</f>
        <v>0</v>
      </c>
      <c r="S203" s="21">
        <f t="shared" ref="S203:S266" ca="1" si="27">IF(P203&gt;game_spread,1,0)</f>
        <v>0</v>
      </c>
    </row>
    <row r="204" spans="9:19" ht="15" x14ac:dyDescent="0.25">
      <c r="I204" s="14">
        <v>200</v>
      </c>
      <c r="J204" s="15">
        <f t="shared" ca="1" si="22"/>
        <v>0.60846248537826042</v>
      </c>
      <c r="K204" s="16">
        <f t="shared" ca="1" si="24"/>
        <v>9.7334419702901425</v>
      </c>
      <c r="L204" s="16"/>
      <c r="M204" s="17">
        <f t="shared" ca="1" si="23"/>
        <v>0.44118493007517834</v>
      </c>
      <c r="N204" s="18">
        <f t="shared" ca="1" si="25"/>
        <v>2.5420303735637892</v>
      </c>
      <c r="O204" s="18"/>
      <c r="P204" s="30">
        <f t="shared" ca="1" si="21"/>
        <v>9.3914115967263534</v>
      </c>
      <c r="Q204" s="19"/>
      <c r="R204" s="20">
        <f t="shared" ca="1" si="26"/>
        <v>1</v>
      </c>
      <c r="S204" s="21">
        <f t="shared" ca="1" si="27"/>
        <v>1</v>
      </c>
    </row>
    <row r="205" spans="9:19" ht="15" x14ac:dyDescent="0.25">
      <c r="I205" s="14">
        <v>201</v>
      </c>
      <c r="J205" s="15">
        <f t="shared" ca="1" si="22"/>
        <v>0.46491006792772793</v>
      </c>
      <c r="K205" s="16">
        <f t="shared" ca="1" si="24"/>
        <v>6.693143994464279</v>
      </c>
      <c r="L205" s="16"/>
      <c r="M205" s="17">
        <f t="shared" ca="1" si="23"/>
        <v>0.95408171331035418</v>
      </c>
      <c r="N205" s="18">
        <f t="shared" ca="1" si="25"/>
        <v>17.884317217327997</v>
      </c>
      <c r="O205" s="18"/>
      <c r="P205" s="30">
        <f t="shared" ca="1" si="21"/>
        <v>-8.9911732228637185</v>
      </c>
      <c r="Q205" s="19"/>
      <c r="R205" s="20">
        <f t="shared" ca="1" si="26"/>
        <v>0</v>
      </c>
      <c r="S205" s="21">
        <f t="shared" ca="1" si="27"/>
        <v>0</v>
      </c>
    </row>
    <row r="206" spans="9:19" ht="15" x14ac:dyDescent="0.25">
      <c r="I206" s="14">
        <v>202</v>
      </c>
      <c r="J206" s="15">
        <f t="shared" ca="1" si="22"/>
        <v>0.10969849225831452</v>
      </c>
      <c r="K206" s="16">
        <f t="shared" ca="1" si="24"/>
        <v>-2.8452992288804015</v>
      </c>
      <c r="L206" s="16"/>
      <c r="M206" s="17">
        <f t="shared" ca="1" si="23"/>
        <v>0.30116415178203215</v>
      </c>
      <c r="N206" s="18">
        <f t="shared" ca="1" si="25"/>
        <v>-0.57946075239393746</v>
      </c>
      <c r="O206" s="18"/>
      <c r="P206" s="30">
        <f t="shared" ca="1" si="21"/>
        <v>-6.5838476486463904E-2</v>
      </c>
      <c r="Q206" s="19"/>
      <c r="R206" s="20">
        <f t="shared" ca="1" si="26"/>
        <v>0</v>
      </c>
      <c r="S206" s="21">
        <f t="shared" ca="1" si="27"/>
        <v>0</v>
      </c>
    </row>
    <row r="207" spans="9:19" ht="15" x14ac:dyDescent="0.25">
      <c r="I207" s="14">
        <v>203</v>
      </c>
      <c r="J207" s="15">
        <f t="shared" ca="1" si="22"/>
        <v>0.9492797481510058</v>
      </c>
      <c r="K207" s="16">
        <f t="shared" ca="1" si="24"/>
        <v>21.133736873447297</v>
      </c>
      <c r="L207" s="16"/>
      <c r="M207" s="17">
        <f t="shared" ca="1" si="23"/>
        <v>0.77580749996506881</v>
      </c>
      <c r="N207" s="18">
        <f t="shared" ca="1" si="25"/>
        <v>10.12280519435798</v>
      </c>
      <c r="O207" s="18"/>
      <c r="P207" s="30">
        <f t="shared" ca="1" si="21"/>
        <v>13.210931679089317</v>
      </c>
      <c r="Q207" s="19"/>
      <c r="R207" s="20">
        <f t="shared" ca="1" si="26"/>
        <v>1</v>
      </c>
      <c r="S207" s="21">
        <f t="shared" ca="1" si="27"/>
        <v>1</v>
      </c>
    </row>
    <row r="208" spans="9:19" ht="15" x14ac:dyDescent="0.25">
      <c r="I208" s="14">
        <v>204</v>
      </c>
      <c r="J208" s="15">
        <f t="shared" ca="1" si="22"/>
        <v>0.78821431279498855</v>
      </c>
      <c r="K208" s="16">
        <f t="shared" ca="1" si="24"/>
        <v>14.125293744891074</v>
      </c>
      <c r="L208" s="16"/>
      <c r="M208" s="17">
        <f t="shared" ca="1" si="23"/>
        <v>0.54532853569863149</v>
      </c>
      <c r="N208" s="18">
        <f t="shared" ca="1" si="25"/>
        <v>4.7326828066241848</v>
      </c>
      <c r="O208" s="18"/>
      <c r="P208" s="30">
        <f t="shared" ca="1" si="21"/>
        <v>11.59261093826689</v>
      </c>
      <c r="Q208" s="19"/>
      <c r="R208" s="20">
        <f t="shared" ca="1" si="26"/>
        <v>1</v>
      </c>
      <c r="S208" s="21">
        <f t="shared" ca="1" si="27"/>
        <v>1</v>
      </c>
    </row>
    <row r="209" spans="9:19" ht="15" x14ac:dyDescent="0.25">
      <c r="I209" s="14">
        <v>205</v>
      </c>
      <c r="J209" s="15">
        <f t="shared" ca="1" si="22"/>
        <v>0.12270877196831631</v>
      </c>
      <c r="K209" s="16">
        <f t="shared" ca="1" si="24"/>
        <v>-2.2882401450539245</v>
      </c>
      <c r="L209" s="16"/>
      <c r="M209" s="17">
        <f t="shared" ca="1" si="23"/>
        <v>0.45149304767162446</v>
      </c>
      <c r="N209" s="18">
        <f t="shared" ca="1" si="25"/>
        <v>2.7601946703099278</v>
      </c>
      <c r="O209" s="18"/>
      <c r="P209" s="30">
        <f t="shared" ca="1" si="21"/>
        <v>-2.8484348153638521</v>
      </c>
      <c r="Q209" s="19"/>
      <c r="R209" s="20">
        <f t="shared" ca="1" si="26"/>
        <v>0</v>
      </c>
      <c r="S209" s="21">
        <f t="shared" ca="1" si="27"/>
        <v>0</v>
      </c>
    </row>
    <row r="210" spans="9:19" ht="15" x14ac:dyDescent="0.25">
      <c r="I210" s="14">
        <v>206</v>
      </c>
      <c r="J210" s="15">
        <f t="shared" ca="1" si="22"/>
        <v>0.81285189781685252</v>
      </c>
      <c r="K210" s="16">
        <f t="shared" ca="1" si="24"/>
        <v>14.863345460808155</v>
      </c>
      <c r="L210" s="16"/>
      <c r="M210" s="17">
        <f t="shared" ca="1" si="23"/>
        <v>0.87804607278870095</v>
      </c>
      <c r="N210" s="18">
        <f t="shared" ca="1" si="25"/>
        <v>13.529386834392234</v>
      </c>
      <c r="O210" s="18"/>
      <c r="P210" s="30">
        <f t="shared" ca="1" si="21"/>
        <v>3.5339586264159211</v>
      </c>
      <c r="Q210" s="19"/>
      <c r="R210" s="20">
        <f t="shared" ca="1" si="26"/>
        <v>1</v>
      </c>
      <c r="S210" s="21">
        <f t="shared" ca="1" si="27"/>
        <v>0</v>
      </c>
    </row>
    <row r="211" spans="9:19" ht="15" x14ac:dyDescent="0.25">
      <c r="I211" s="14">
        <v>207</v>
      </c>
      <c r="J211" s="15">
        <f t="shared" ca="1" si="22"/>
        <v>0.19211171711631858</v>
      </c>
      <c r="K211" s="16">
        <f t="shared" ca="1" si="24"/>
        <v>0.14987930694427742</v>
      </c>
      <c r="L211" s="16"/>
      <c r="M211" s="17">
        <f t="shared" ca="1" si="23"/>
        <v>0.84905221283517773</v>
      </c>
      <c r="N211" s="18">
        <f t="shared" ca="1" si="25"/>
        <v>12.417485108541431</v>
      </c>
      <c r="O211" s="18"/>
      <c r="P211" s="30">
        <f t="shared" ca="1" si="21"/>
        <v>-10.067605801597153</v>
      </c>
      <c r="Q211" s="19"/>
      <c r="R211" s="20">
        <f t="shared" ca="1" si="26"/>
        <v>0</v>
      </c>
      <c r="S211" s="21">
        <f t="shared" ca="1" si="27"/>
        <v>0</v>
      </c>
    </row>
    <row r="212" spans="9:19" ht="15" x14ac:dyDescent="0.25">
      <c r="I212" s="14">
        <v>208</v>
      </c>
      <c r="J212" s="15">
        <f t="shared" ca="1" si="22"/>
        <v>6.2743152552167558E-2</v>
      </c>
      <c r="K212" s="16">
        <f t="shared" ca="1" si="24"/>
        <v>-5.3888567056132004</v>
      </c>
      <c r="L212" s="16"/>
      <c r="M212" s="17">
        <f t="shared" ca="1" si="23"/>
        <v>0.51234555207276067</v>
      </c>
      <c r="N212" s="18">
        <f t="shared" ca="1" si="25"/>
        <v>4.0389517221380906</v>
      </c>
      <c r="O212" s="18"/>
      <c r="P212" s="30">
        <f t="shared" ca="1" si="21"/>
        <v>-7.2278084277512908</v>
      </c>
      <c r="Q212" s="19"/>
      <c r="R212" s="20">
        <f t="shared" ca="1" si="26"/>
        <v>0</v>
      </c>
      <c r="S212" s="21">
        <f t="shared" ca="1" si="27"/>
        <v>0</v>
      </c>
    </row>
    <row r="213" spans="9:19" ht="15" x14ac:dyDescent="0.25">
      <c r="I213" s="14">
        <v>209</v>
      </c>
      <c r="J213" s="15">
        <f t="shared" ca="1" si="22"/>
        <v>0.80027148961304007</v>
      </c>
      <c r="K213" s="16">
        <f t="shared" ca="1" si="24"/>
        <v>14.479625157317118</v>
      </c>
      <c r="L213" s="16"/>
      <c r="M213" s="17">
        <f t="shared" ca="1" si="23"/>
        <v>0.42829872648371403</v>
      </c>
      <c r="N213" s="18">
        <f t="shared" ca="1" si="25"/>
        <v>2.2680955819420126</v>
      </c>
      <c r="O213" s="18"/>
      <c r="P213" s="30">
        <f t="shared" ca="1" si="21"/>
        <v>14.411529575375106</v>
      </c>
      <c r="Q213" s="19"/>
      <c r="R213" s="20">
        <f t="shared" ca="1" si="26"/>
        <v>1</v>
      </c>
      <c r="S213" s="21">
        <f t="shared" ca="1" si="27"/>
        <v>1</v>
      </c>
    </row>
    <row r="214" spans="9:19" ht="15" x14ac:dyDescent="0.25">
      <c r="I214" s="14">
        <v>210</v>
      </c>
      <c r="J214" s="15">
        <f t="shared" ca="1" si="22"/>
        <v>0.97998347765103977</v>
      </c>
      <c r="K214" s="16">
        <f t="shared" ca="1" si="24"/>
        <v>24.610042136954725</v>
      </c>
      <c r="L214" s="16"/>
      <c r="M214" s="17">
        <f t="shared" ca="1" si="23"/>
        <v>0.24406168431726227</v>
      </c>
      <c r="N214" s="18">
        <f t="shared" ca="1" si="25"/>
        <v>-2.02053642000776</v>
      </c>
      <c r="O214" s="18"/>
      <c r="P214" s="30">
        <f t="shared" ca="1" si="21"/>
        <v>28.830578556962482</v>
      </c>
      <c r="Q214" s="19"/>
      <c r="R214" s="20">
        <f t="shared" ca="1" si="26"/>
        <v>1</v>
      </c>
      <c r="S214" s="21">
        <f t="shared" ca="1" si="27"/>
        <v>1</v>
      </c>
    </row>
    <row r="215" spans="9:19" ht="15" x14ac:dyDescent="0.25">
      <c r="I215" s="14">
        <v>211</v>
      </c>
      <c r="J215" s="15">
        <f t="shared" ca="1" si="22"/>
        <v>0.86262823628707397</v>
      </c>
      <c r="K215" s="16">
        <f t="shared" ca="1" si="24"/>
        <v>16.568032701561158</v>
      </c>
      <c r="L215" s="16"/>
      <c r="M215" s="17">
        <f t="shared" ca="1" si="23"/>
        <v>0.88590669932228316</v>
      </c>
      <c r="N215" s="18">
        <f t="shared" ca="1" si="25"/>
        <v>13.862115274282477</v>
      </c>
      <c r="O215" s="18"/>
      <c r="P215" s="30">
        <f t="shared" ca="1" si="21"/>
        <v>4.9059174272786814</v>
      </c>
      <c r="Q215" s="19"/>
      <c r="R215" s="20">
        <f t="shared" ca="1" si="26"/>
        <v>1</v>
      </c>
      <c r="S215" s="21">
        <f t="shared" ca="1" si="27"/>
        <v>0</v>
      </c>
    </row>
    <row r="216" spans="9:19" ht="15" x14ac:dyDescent="0.25">
      <c r="I216" s="14">
        <v>212</v>
      </c>
      <c r="J216" s="15">
        <f t="shared" ca="1" si="22"/>
        <v>0.76680331917646016</v>
      </c>
      <c r="K216" s="16">
        <f t="shared" ca="1" si="24"/>
        <v>13.523895338569575</v>
      </c>
      <c r="L216" s="16"/>
      <c r="M216" s="17">
        <f t="shared" ca="1" si="23"/>
        <v>0.72700456209151942</v>
      </c>
      <c r="N216" s="18">
        <f t="shared" ca="1" si="25"/>
        <v>8.8315738574089018</v>
      </c>
      <c r="O216" s="18"/>
      <c r="P216" s="30">
        <f t="shared" ca="1" si="21"/>
        <v>6.8923214811606739</v>
      </c>
      <c r="Q216" s="19"/>
      <c r="R216" s="20">
        <f t="shared" ca="1" si="26"/>
        <v>1</v>
      </c>
      <c r="S216" s="21">
        <f t="shared" ca="1" si="27"/>
        <v>0</v>
      </c>
    </row>
    <row r="217" spans="9:19" ht="15" x14ac:dyDescent="0.25">
      <c r="I217" s="14">
        <v>213</v>
      </c>
      <c r="J217" s="15">
        <f t="shared" ca="1" si="22"/>
        <v>0.40611134711574293</v>
      </c>
      <c r="K217" s="16">
        <f t="shared" ca="1" si="24"/>
        <v>5.4424338543656425</v>
      </c>
      <c r="L217" s="16"/>
      <c r="M217" s="17">
        <f t="shared" ca="1" si="23"/>
        <v>0.93499941416967625</v>
      </c>
      <c r="N217" s="18">
        <f t="shared" ca="1" si="25"/>
        <v>16.447846598405533</v>
      </c>
      <c r="O217" s="18"/>
      <c r="P217" s="30">
        <f t="shared" ca="1" si="21"/>
        <v>-8.8054127440398915</v>
      </c>
      <c r="Q217" s="19"/>
      <c r="R217" s="20">
        <f t="shared" ca="1" si="26"/>
        <v>0</v>
      </c>
      <c r="S217" s="21">
        <f t="shared" ca="1" si="27"/>
        <v>0</v>
      </c>
    </row>
    <row r="218" spans="9:19" ht="15" x14ac:dyDescent="0.25">
      <c r="I218" s="14">
        <v>214</v>
      </c>
      <c r="J218" s="15">
        <f t="shared" ca="1" si="22"/>
        <v>0.21447952803348902</v>
      </c>
      <c r="K218" s="16">
        <f t="shared" ca="1" si="24"/>
        <v>0.81223517652911958</v>
      </c>
      <c r="L218" s="16"/>
      <c r="M218" s="17">
        <f t="shared" ca="1" si="23"/>
        <v>0.91615570812109592</v>
      </c>
      <c r="N218" s="18">
        <f t="shared" ca="1" si="25"/>
        <v>15.323138970306331</v>
      </c>
      <c r="O218" s="18"/>
      <c r="P218" s="30">
        <f t="shared" ca="1" si="21"/>
        <v>-12.310903793777211</v>
      </c>
      <c r="Q218" s="19"/>
      <c r="R218" s="20">
        <f t="shared" ca="1" si="26"/>
        <v>0</v>
      </c>
      <c r="S218" s="21">
        <f t="shared" ca="1" si="27"/>
        <v>0</v>
      </c>
    </row>
    <row r="219" spans="9:19" ht="15" x14ac:dyDescent="0.25">
      <c r="I219" s="14">
        <v>215</v>
      </c>
      <c r="J219" s="15">
        <f t="shared" ca="1" si="22"/>
        <v>0.51697521050194462</v>
      </c>
      <c r="K219" s="16">
        <f t="shared" ca="1" si="24"/>
        <v>7.7861108761451323</v>
      </c>
      <c r="L219" s="16"/>
      <c r="M219" s="17">
        <f t="shared" ca="1" si="23"/>
        <v>0.45754580170432713</v>
      </c>
      <c r="N219" s="18">
        <f t="shared" ca="1" si="25"/>
        <v>2.8879652293195504</v>
      </c>
      <c r="O219" s="18"/>
      <c r="P219" s="30">
        <f t="shared" ca="1" si="21"/>
        <v>7.0981456468255821</v>
      </c>
      <c r="Q219" s="19"/>
      <c r="R219" s="20">
        <f t="shared" ca="1" si="26"/>
        <v>1</v>
      </c>
      <c r="S219" s="21">
        <f t="shared" ca="1" si="27"/>
        <v>1</v>
      </c>
    </row>
    <row r="220" spans="9:19" ht="15" x14ac:dyDescent="0.25">
      <c r="I220" s="14">
        <v>216</v>
      </c>
      <c r="J220" s="15">
        <f t="shared" ca="1" si="22"/>
        <v>0.32785475227122962</v>
      </c>
      <c r="K220" s="16">
        <f t="shared" ca="1" si="24"/>
        <v>3.6997964741531639</v>
      </c>
      <c r="L220" s="16"/>
      <c r="M220" s="17">
        <f t="shared" ca="1" si="23"/>
        <v>0.79339911023872911</v>
      </c>
      <c r="N220" s="18">
        <f t="shared" ca="1" si="25"/>
        <v>10.626156359922291</v>
      </c>
      <c r="O220" s="18"/>
      <c r="P220" s="30">
        <f t="shared" ca="1" si="21"/>
        <v>-4.7263598857691269</v>
      </c>
      <c r="Q220" s="19"/>
      <c r="R220" s="20">
        <f t="shared" ca="1" si="26"/>
        <v>0</v>
      </c>
      <c r="S220" s="21">
        <f t="shared" ca="1" si="27"/>
        <v>0</v>
      </c>
    </row>
    <row r="221" spans="9:19" ht="15" x14ac:dyDescent="0.25">
      <c r="I221" s="14">
        <v>217</v>
      </c>
      <c r="J221" s="15">
        <f t="shared" ca="1" si="22"/>
        <v>0.85422947561238516</v>
      </c>
      <c r="K221" s="16">
        <f t="shared" ca="1" si="24"/>
        <v>16.254646552890208</v>
      </c>
      <c r="L221" s="16"/>
      <c r="M221" s="17">
        <f t="shared" ca="1" si="23"/>
        <v>0.35243045838092524</v>
      </c>
      <c r="N221" s="18">
        <f t="shared" ca="1" si="25"/>
        <v>0.6110081642769889</v>
      </c>
      <c r="O221" s="18"/>
      <c r="P221" s="30">
        <f t="shared" ca="1" si="21"/>
        <v>17.843638388613218</v>
      </c>
      <c r="Q221" s="19"/>
      <c r="R221" s="20">
        <f t="shared" ca="1" si="26"/>
        <v>1</v>
      </c>
      <c r="S221" s="21">
        <f t="shared" ca="1" si="27"/>
        <v>1</v>
      </c>
    </row>
    <row r="222" spans="9:19" ht="15" x14ac:dyDescent="0.25">
      <c r="I222" s="14">
        <v>218</v>
      </c>
      <c r="J222" s="15">
        <f t="shared" ca="1" si="22"/>
        <v>0.43555279907902433</v>
      </c>
      <c r="K222" s="16">
        <f t="shared" ca="1" si="24"/>
        <v>6.0724830999333044</v>
      </c>
      <c r="L222" s="16"/>
      <c r="M222" s="17">
        <f t="shared" ca="1" si="23"/>
        <v>3.600718067014641E-2</v>
      </c>
      <c r="N222" s="18">
        <f t="shared" ca="1" si="25"/>
        <v>-11.271742340267188</v>
      </c>
      <c r="O222" s="18"/>
      <c r="P222" s="30">
        <f t="shared" ca="1" si="21"/>
        <v>19.544225440200492</v>
      </c>
      <c r="Q222" s="19"/>
      <c r="R222" s="20">
        <f t="shared" ca="1" si="26"/>
        <v>1</v>
      </c>
      <c r="S222" s="21">
        <f t="shared" ca="1" si="27"/>
        <v>1</v>
      </c>
    </row>
    <row r="223" spans="9:19" ht="15" x14ac:dyDescent="0.25">
      <c r="I223" s="14">
        <v>219</v>
      </c>
      <c r="J223" s="15">
        <f t="shared" ca="1" si="22"/>
        <v>0.17214157298828137</v>
      </c>
      <c r="K223" s="16">
        <f t="shared" ca="1" si="24"/>
        <v>-0.48259687056535405</v>
      </c>
      <c r="L223" s="16"/>
      <c r="M223" s="17">
        <f t="shared" ca="1" si="23"/>
        <v>0.58752929528567455</v>
      </c>
      <c r="N223" s="18">
        <f t="shared" ca="1" si="25"/>
        <v>5.6306414722128091</v>
      </c>
      <c r="O223" s="18"/>
      <c r="P223" s="30">
        <f t="shared" ca="1" si="21"/>
        <v>-3.913238342778163</v>
      </c>
      <c r="Q223" s="19"/>
      <c r="R223" s="20">
        <f t="shared" ca="1" si="26"/>
        <v>0</v>
      </c>
      <c r="S223" s="21">
        <f t="shared" ca="1" si="27"/>
        <v>0</v>
      </c>
    </row>
    <row r="224" spans="9:19" ht="15" x14ac:dyDescent="0.25">
      <c r="I224" s="14">
        <v>220</v>
      </c>
      <c r="J224" s="15">
        <f t="shared" ca="1" si="22"/>
        <v>0.61642699513788868</v>
      </c>
      <c r="K224" s="16">
        <f t="shared" ca="1" si="24"/>
        <v>9.9074347456891285</v>
      </c>
      <c r="L224" s="16"/>
      <c r="M224" s="17">
        <f t="shared" ca="1" si="23"/>
        <v>0.80822128767588541</v>
      </c>
      <c r="N224" s="18">
        <f t="shared" ca="1" si="25"/>
        <v>11.070323787783037</v>
      </c>
      <c r="O224" s="18"/>
      <c r="P224" s="30">
        <f t="shared" ca="1" si="21"/>
        <v>1.0371109579060915</v>
      </c>
      <c r="Q224" s="19"/>
      <c r="R224" s="20">
        <f t="shared" ca="1" si="26"/>
        <v>1</v>
      </c>
      <c r="S224" s="21">
        <f t="shared" ca="1" si="27"/>
        <v>0</v>
      </c>
    </row>
    <row r="225" spans="9:19" ht="15" x14ac:dyDescent="0.25">
      <c r="I225" s="14">
        <v>221</v>
      </c>
      <c r="J225" s="15">
        <f t="shared" ca="1" si="22"/>
        <v>0.45137908673015759</v>
      </c>
      <c r="K225" s="16">
        <f t="shared" ca="1" si="24"/>
        <v>6.4077868237806488</v>
      </c>
      <c r="L225" s="16"/>
      <c r="M225" s="17">
        <f t="shared" ca="1" si="23"/>
        <v>0.46517484318730407</v>
      </c>
      <c r="N225" s="18">
        <f t="shared" ca="1" si="25"/>
        <v>3.0487182638787735</v>
      </c>
      <c r="O225" s="18"/>
      <c r="P225" s="30">
        <f t="shared" ca="1" si="21"/>
        <v>5.5590685599018759</v>
      </c>
      <c r="Q225" s="19"/>
      <c r="R225" s="20">
        <f t="shared" ca="1" si="26"/>
        <v>1</v>
      </c>
      <c r="S225" s="21">
        <f t="shared" ca="1" si="27"/>
        <v>0</v>
      </c>
    </row>
    <row r="226" spans="9:19" ht="15" x14ac:dyDescent="0.25">
      <c r="I226" s="14">
        <v>222</v>
      </c>
      <c r="J226" s="15">
        <f t="shared" ca="1" si="22"/>
        <v>0.30964276708726002</v>
      </c>
      <c r="K226" s="16">
        <f t="shared" ca="1" si="24"/>
        <v>3.2729443416303781</v>
      </c>
      <c r="L226" s="16"/>
      <c r="M226" s="17">
        <f t="shared" ca="1" si="23"/>
        <v>0.34603778006250818</v>
      </c>
      <c r="N226" s="18">
        <f t="shared" ca="1" si="25"/>
        <v>0.46649208707151502</v>
      </c>
      <c r="O226" s="18"/>
      <c r="P226" s="30">
        <f t="shared" ca="1" si="21"/>
        <v>5.0064522545588632</v>
      </c>
      <c r="Q226" s="19"/>
      <c r="R226" s="20">
        <f t="shared" ca="1" si="26"/>
        <v>1</v>
      </c>
      <c r="S226" s="21">
        <f t="shared" ca="1" si="27"/>
        <v>0</v>
      </c>
    </row>
    <row r="227" spans="9:19" ht="15" x14ac:dyDescent="0.25">
      <c r="I227" s="14">
        <v>223</v>
      </c>
      <c r="J227" s="15">
        <f t="shared" ca="1" si="22"/>
        <v>0.24174763488840367</v>
      </c>
      <c r="K227" s="16">
        <f t="shared" ca="1" si="24"/>
        <v>1.5675903961273541</v>
      </c>
      <c r="L227" s="16"/>
      <c r="M227" s="17">
        <f t="shared" ca="1" si="23"/>
        <v>0.62643796434725729</v>
      </c>
      <c r="N227" s="18">
        <f t="shared" ca="1" si="25"/>
        <v>6.4776748308265413</v>
      </c>
      <c r="O227" s="18"/>
      <c r="P227" s="30">
        <f t="shared" ca="1" si="21"/>
        <v>-2.710084434699187</v>
      </c>
      <c r="Q227" s="19"/>
      <c r="R227" s="20">
        <f t="shared" ca="1" si="26"/>
        <v>0</v>
      </c>
      <c r="S227" s="21">
        <f t="shared" ca="1" si="27"/>
        <v>0</v>
      </c>
    </row>
    <row r="228" spans="9:19" ht="15" x14ac:dyDescent="0.25">
      <c r="I228" s="14">
        <v>224</v>
      </c>
      <c r="J228" s="15">
        <f t="shared" ca="1" si="22"/>
        <v>0.11680933473545219</v>
      </c>
      <c r="K228" s="16">
        <f t="shared" ca="1" si="24"/>
        <v>-2.5353650794780656</v>
      </c>
      <c r="L228" s="16"/>
      <c r="M228" s="17">
        <f t="shared" ca="1" si="23"/>
        <v>0.14156798726793007</v>
      </c>
      <c r="N228" s="18">
        <f t="shared" ca="1" si="25"/>
        <v>-5.1998825232413246</v>
      </c>
      <c r="O228" s="18"/>
      <c r="P228" s="30">
        <f t="shared" ca="1" si="21"/>
        <v>4.8645174437632592</v>
      </c>
      <c r="Q228" s="19"/>
      <c r="R228" s="20">
        <f t="shared" ca="1" si="26"/>
        <v>1</v>
      </c>
      <c r="S228" s="21">
        <f t="shared" ca="1" si="27"/>
        <v>0</v>
      </c>
    </row>
    <row r="229" spans="9:19" ht="15" x14ac:dyDescent="0.25">
      <c r="I229" s="14">
        <v>225</v>
      </c>
      <c r="J229" s="15">
        <f t="shared" ca="1" si="22"/>
        <v>0.39669909572332929</v>
      </c>
      <c r="K229" s="16">
        <f t="shared" ca="1" si="24"/>
        <v>5.2387836122086862</v>
      </c>
      <c r="L229" s="16"/>
      <c r="M229" s="17">
        <f t="shared" ca="1" si="23"/>
        <v>0.92183367871545985</v>
      </c>
      <c r="N229" s="18">
        <f t="shared" ca="1" si="25"/>
        <v>15.639774771116659</v>
      </c>
      <c r="O229" s="18"/>
      <c r="P229" s="30">
        <f t="shared" ca="1" si="21"/>
        <v>-8.2009911589079749</v>
      </c>
      <c r="Q229" s="19"/>
      <c r="R229" s="20">
        <f t="shared" ca="1" si="26"/>
        <v>0</v>
      </c>
      <c r="S229" s="21">
        <f t="shared" ca="1" si="27"/>
        <v>0</v>
      </c>
    </row>
    <row r="230" spans="9:19" ht="15" x14ac:dyDescent="0.25">
      <c r="I230" s="14">
        <v>226</v>
      </c>
      <c r="J230" s="15">
        <f t="shared" ca="1" si="22"/>
        <v>0.20520192094510337</v>
      </c>
      <c r="K230" s="16">
        <f t="shared" ca="1" si="24"/>
        <v>0.54275552745580846</v>
      </c>
      <c r="L230" s="16"/>
      <c r="M230" s="17">
        <f t="shared" ca="1" si="23"/>
        <v>0.21403697333159721</v>
      </c>
      <c r="N230" s="18">
        <f t="shared" ca="1" si="25"/>
        <v>-2.8504624561160554</v>
      </c>
      <c r="O230" s="18"/>
      <c r="P230" s="30">
        <f t="shared" ca="1" si="21"/>
        <v>5.5932179835718641</v>
      </c>
      <c r="Q230" s="19"/>
      <c r="R230" s="20">
        <f t="shared" ca="1" si="26"/>
        <v>1</v>
      </c>
      <c r="S230" s="21">
        <f t="shared" ca="1" si="27"/>
        <v>0</v>
      </c>
    </row>
    <row r="231" spans="9:19" ht="15" x14ac:dyDescent="0.25">
      <c r="I231" s="14">
        <v>227</v>
      </c>
      <c r="J231" s="15">
        <f t="shared" ca="1" si="22"/>
        <v>8.996501627157083E-2</v>
      </c>
      <c r="K231" s="16">
        <f t="shared" ca="1" si="24"/>
        <v>-3.7893640933367934</v>
      </c>
      <c r="L231" s="16"/>
      <c r="M231" s="17">
        <f t="shared" ca="1" si="23"/>
        <v>0.69092658400375406</v>
      </c>
      <c r="N231" s="18">
        <f t="shared" ca="1" si="25"/>
        <v>7.9505702013297768</v>
      </c>
      <c r="O231" s="18"/>
      <c r="P231" s="30">
        <f t="shared" ca="1" si="21"/>
        <v>-9.5399342946665691</v>
      </c>
      <c r="Q231" s="19"/>
      <c r="R231" s="20">
        <f t="shared" ca="1" si="26"/>
        <v>0</v>
      </c>
      <c r="S231" s="21">
        <f t="shared" ca="1" si="27"/>
        <v>0</v>
      </c>
    </row>
    <row r="232" spans="9:19" ht="15" x14ac:dyDescent="0.25">
      <c r="I232" s="14">
        <v>228</v>
      </c>
      <c r="J232" s="15">
        <f t="shared" ca="1" si="22"/>
        <v>0.51914913140743324</v>
      </c>
      <c r="K232" s="16">
        <f t="shared" ca="1" si="24"/>
        <v>7.8317490916829211</v>
      </c>
      <c r="L232" s="16"/>
      <c r="M232" s="17">
        <f t="shared" ca="1" si="23"/>
        <v>0.74423331184268882</v>
      </c>
      <c r="N232" s="18">
        <f t="shared" ca="1" si="25"/>
        <v>9.2722710312735011</v>
      </c>
      <c r="O232" s="18"/>
      <c r="P232" s="30">
        <f t="shared" ca="1" si="21"/>
        <v>0.75947806040942023</v>
      </c>
      <c r="Q232" s="19"/>
      <c r="R232" s="20">
        <f t="shared" ca="1" si="26"/>
        <v>1</v>
      </c>
      <c r="S232" s="21">
        <f t="shared" ca="1" si="27"/>
        <v>0</v>
      </c>
    </row>
    <row r="233" spans="9:19" ht="15" x14ac:dyDescent="0.25">
      <c r="I233" s="14">
        <v>229</v>
      </c>
      <c r="J233" s="15">
        <f t="shared" ca="1" si="22"/>
        <v>0.68125112604345539</v>
      </c>
      <c r="K233" s="16">
        <f t="shared" ca="1" si="24"/>
        <v>11.372344046339318</v>
      </c>
      <c r="L233" s="16"/>
      <c r="M233" s="17">
        <f t="shared" ca="1" si="23"/>
        <v>0.11207414411798811</v>
      </c>
      <c r="N233" s="18">
        <f t="shared" ca="1" si="25"/>
        <v>-6.3901988175360103</v>
      </c>
      <c r="O233" s="18"/>
      <c r="P233" s="30">
        <f t="shared" ca="1" si="21"/>
        <v>19.962542863875328</v>
      </c>
      <c r="Q233" s="19"/>
      <c r="R233" s="20">
        <f t="shared" ca="1" si="26"/>
        <v>1</v>
      </c>
      <c r="S233" s="21">
        <f t="shared" ca="1" si="27"/>
        <v>1</v>
      </c>
    </row>
    <row r="234" spans="9:19" ht="15" x14ac:dyDescent="0.25">
      <c r="I234" s="14">
        <v>230</v>
      </c>
      <c r="J234" s="15">
        <f t="shared" ca="1" si="22"/>
        <v>0.12080856166032339</v>
      </c>
      <c r="K234" s="16">
        <f t="shared" ca="1" si="24"/>
        <v>-2.3669070509121184</v>
      </c>
      <c r="L234" s="16"/>
      <c r="M234" s="17">
        <f t="shared" ca="1" si="23"/>
        <v>0.48486771663667416</v>
      </c>
      <c r="N234" s="18">
        <f t="shared" ca="1" si="25"/>
        <v>3.4625702695075309</v>
      </c>
      <c r="O234" s="18"/>
      <c r="P234" s="30">
        <f t="shared" ca="1" si="21"/>
        <v>-3.6294773204196487</v>
      </c>
      <c r="Q234" s="19"/>
      <c r="R234" s="20">
        <f t="shared" ca="1" si="26"/>
        <v>0</v>
      </c>
      <c r="S234" s="21">
        <f t="shared" ca="1" si="27"/>
        <v>0</v>
      </c>
    </row>
    <row r="235" spans="9:19" ht="15" x14ac:dyDescent="0.25">
      <c r="I235" s="14">
        <v>231</v>
      </c>
      <c r="J235" s="15">
        <f t="shared" ca="1" si="22"/>
        <v>0.45130484077500288</v>
      </c>
      <c r="K235" s="16">
        <f t="shared" ca="1" si="24"/>
        <v>6.4062180577409871</v>
      </c>
      <c r="L235" s="16"/>
      <c r="M235" s="17">
        <f t="shared" ca="1" si="23"/>
        <v>0.92929927176271809</v>
      </c>
      <c r="N235" s="18">
        <f t="shared" ca="1" si="25"/>
        <v>16.083856415399737</v>
      </c>
      <c r="O235" s="18"/>
      <c r="P235" s="30">
        <f t="shared" ca="1" si="21"/>
        <v>-7.4776383576587504</v>
      </c>
      <c r="Q235" s="19"/>
      <c r="R235" s="20">
        <f t="shared" ca="1" si="26"/>
        <v>0</v>
      </c>
      <c r="S235" s="21">
        <f t="shared" ca="1" si="27"/>
        <v>0</v>
      </c>
    </row>
    <row r="236" spans="9:19" ht="15" x14ac:dyDescent="0.25">
      <c r="I236" s="14">
        <v>232</v>
      </c>
      <c r="J236" s="15">
        <f t="shared" ca="1" si="22"/>
        <v>0.99025637938980604</v>
      </c>
      <c r="K236" s="16">
        <f t="shared" ca="1" si="24"/>
        <v>26.975020451891972</v>
      </c>
      <c r="L236" s="16"/>
      <c r="M236" s="17">
        <f t="shared" ca="1" si="23"/>
        <v>0.12086837191817479</v>
      </c>
      <c r="N236" s="18">
        <f t="shared" ca="1" si="25"/>
        <v>-6.0144177524548006</v>
      </c>
      <c r="O236" s="18"/>
      <c r="P236" s="30">
        <f t="shared" ca="1" si="21"/>
        <v>35.189438204346771</v>
      </c>
      <c r="Q236" s="19"/>
      <c r="R236" s="20">
        <f t="shared" ca="1" si="26"/>
        <v>1</v>
      </c>
      <c r="S236" s="21">
        <f t="shared" ca="1" si="27"/>
        <v>1</v>
      </c>
    </row>
    <row r="237" spans="9:19" ht="15" x14ac:dyDescent="0.25">
      <c r="I237" s="14">
        <v>233</v>
      </c>
      <c r="J237" s="15">
        <f t="shared" ca="1" si="22"/>
        <v>0.23862195903069794</v>
      </c>
      <c r="K237" s="16">
        <f t="shared" ca="1" si="24"/>
        <v>1.483502961046022</v>
      </c>
      <c r="L237" s="16"/>
      <c r="M237" s="17">
        <f t="shared" ca="1" si="23"/>
        <v>0.22129648609600128</v>
      </c>
      <c r="N237" s="18">
        <f t="shared" ca="1" si="25"/>
        <v>-2.644059329073265</v>
      </c>
      <c r="O237" s="18"/>
      <c r="P237" s="30">
        <f t="shared" ca="1" si="21"/>
        <v>6.3275622901192872</v>
      </c>
      <c r="Q237" s="19"/>
      <c r="R237" s="20">
        <f t="shared" ca="1" si="26"/>
        <v>1</v>
      </c>
      <c r="S237" s="21">
        <f t="shared" ca="1" si="27"/>
        <v>0</v>
      </c>
    </row>
    <row r="238" spans="9:19" ht="15" x14ac:dyDescent="0.25">
      <c r="I238" s="14">
        <v>234</v>
      </c>
      <c r="J238" s="15">
        <f t="shared" ca="1" si="22"/>
        <v>0.35864233091906883</v>
      </c>
      <c r="K238" s="16">
        <f t="shared" ca="1" si="24"/>
        <v>4.4005364294381106</v>
      </c>
      <c r="L238" s="16"/>
      <c r="M238" s="17">
        <f t="shared" ca="1" si="23"/>
        <v>0.48155138497745009</v>
      </c>
      <c r="N238" s="18">
        <f t="shared" ca="1" si="25"/>
        <v>3.3929584413580671</v>
      </c>
      <c r="O238" s="18"/>
      <c r="P238" s="30">
        <f t="shared" ca="1" si="21"/>
        <v>3.2075779880800437</v>
      </c>
      <c r="Q238" s="19"/>
      <c r="R238" s="20">
        <f t="shared" ca="1" si="26"/>
        <v>1</v>
      </c>
      <c r="S238" s="21">
        <f t="shared" ca="1" si="27"/>
        <v>0</v>
      </c>
    </row>
    <row r="239" spans="9:19" ht="15" x14ac:dyDescent="0.25">
      <c r="I239" s="14">
        <v>235</v>
      </c>
      <c r="J239" s="15">
        <f t="shared" ca="1" si="22"/>
        <v>0.24934364048754354</v>
      </c>
      <c r="K239" s="16">
        <f t="shared" ca="1" si="24"/>
        <v>1.7695208138281977</v>
      </c>
      <c r="L239" s="16"/>
      <c r="M239" s="17">
        <f t="shared" ca="1" si="23"/>
        <v>0.14601398758628303</v>
      </c>
      <c r="N239" s="18">
        <f t="shared" ca="1" si="25"/>
        <v>-5.0357462846529337</v>
      </c>
      <c r="O239" s="18"/>
      <c r="P239" s="30">
        <f t="shared" ca="1" si="21"/>
        <v>9.0052670984811307</v>
      </c>
      <c r="Q239" s="19"/>
      <c r="R239" s="20">
        <f t="shared" ca="1" si="26"/>
        <v>1</v>
      </c>
      <c r="S239" s="21">
        <f t="shared" ca="1" si="27"/>
        <v>1</v>
      </c>
    </row>
    <row r="240" spans="9:19" ht="15" x14ac:dyDescent="0.25">
      <c r="I240" s="14">
        <v>236</v>
      </c>
      <c r="J240" s="15">
        <f t="shared" ca="1" si="22"/>
        <v>0.6128687340235307</v>
      </c>
      <c r="K240" s="16">
        <f t="shared" ca="1" si="24"/>
        <v>9.8295729807513545</v>
      </c>
      <c r="L240" s="16"/>
      <c r="M240" s="17">
        <f t="shared" ca="1" si="23"/>
        <v>6.4251264895373472E-2</v>
      </c>
      <c r="N240" s="18">
        <f t="shared" ca="1" si="25"/>
        <v>-8.937513567666878</v>
      </c>
      <c r="O240" s="18"/>
      <c r="P240" s="30">
        <f t="shared" ca="1" si="21"/>
        <v>20.967086548418234</v>
      </c>
      <c r="Q240" s="19"/>
      <c r="R240" s="20">
        <f t="shared" ca="1" si="26"/>
        <v>1</v>
      </c>
      <c r="S240" s="21">
        <f t="shared" ca="1" si="27"/>
        <v>1</v>
      </c>
    </row>
    <row r="241" spans="9:19" ht="15" x14ac:dyDescent="0.25">
      <c r="I241" s="14">
        <v>237</v>
      </c>
      <c r="J241" s="15">
        <f t="shared" ca="1" si="22"/>
        <v>0.36315535351286776</v>
      </c>
      <c r="K241" s="16">
        <f t="shared" ca="1" si="24"/>
        <v>4.5013778566215663</v>
      </c>
      <c r="L241" s="16"/>
      <c r="M241" s="17">
        <f t="shared" ca="1" si="23"/>
        <v>0.18371428908980247</v>
      </c>
      <c r="N241" s="18">
        <f t="shared" ca="1" si="25"/>
        <v>-3.7608208425784184</v>
      </c>
      <c r="O241" s="18"/>
      <c r="P241" s="30">
        <f t="shared" ca="1" si="21"/>
        <v>10.462198699199984</v>
      </c>
      <c r="Q241" s="19"/>
      <c r="R241" s="20">
        <f t="shared" ca="1" si="26"/>
        <v>1</v>
      </c>
      <c r="S241" s="21">
        <f t="shared" ca="1" si="27"/>
        <v>1</v>
      </c>
    </row>
    <row r="242" spans="9:19" ht="15" x14ac:dyDescent="0.25">
      <c r="I242" s="14">
        <v>238</v>
      </c>
      <c r="J242" s="15">
        <f t="shared" ca="1" si="22"/>
        <v>0.72097765636678479</v>
      </c>
      <c r="K242" s="16">
        <f t="shared" ca="1" si="24"/>
        <v>12.330721679691351</v>
      </c>
      <c r="L242" s="16"/>
      <c r="M242" s="17">
        <f t="shared" ca="1" si="23"/>
        <v>0.77809437115225755</v>
      </c>
      <c r="N242" s="18">
        <f t="shared" ca="1" si="25"/>
        <v>10.18691833592046</v>
      </c>
      <c r="O242" s="18"/>
      <c r="P242" s="30">
        <f t="shared" ca="1" si="21"/>
        <v>4.3438033437708912</v>
      </c>
      <c r="Q242" s="19"/>
      <c r="R242" s="20">
        <f t="shared" ca="1" si="26"/>
        <v>1</v>
      </c>
      <c r="S242" s="21">
        <f t="shared" ca="1" si="27"/>
        <v>0</v>
      </c>
    </row>
    <row r="243" spans="9:19" ht="15" x14ac:dyDescent="0.25">
      <c r="I243" s="14">
        <v>239</v>
      </c>
      <c r="J243" s="15">
        <f t="shared" ca="1" si="22"/>
        <v>0.60537439770376944</v>
      </c>
      <c r="K243" s="16">
        <f t="shared" ca="1" si="24"/>
        <v>9.666250781857137</v>
      </c>
      <c r="L243" s="16"/>
      <c r="M243" s="17">
        <f t="shared" ca="1" si="23"/>
        <v>0.84306223946103931</v>
      </c>
      <c r="N243" s="18">
        <f t="shared" ca="1" si="25"/>
        <v>12.20619814721719</v>
      </c>
      <c r="O243" s="18"/>
      <c r="P243" s="30">
        <f t="shared" ca="1" si="21"/>
        <v>-0.33994736536005288</v>
      </c>
      <c r="Q243" s="19"/>
      <c r="R243" s="20">
        <f t="shared" ca="1" si="26"/>
        <v>0</v>
      </c>
      <c r="S243" s="21">
        <f t="shared" ca="1" si="27"/>
        <v>0</v>
      </c>
    </row>
    <row r="244" spans="9:19" ht="15" x14ac:dyDescent="0.25">
      <c r="I244" s="14">
        <v>240</v>
      </c>
      <c r="J244" s="15">
        <f t="shared" ca="1" si="22"/>
        <v>0.16063072042248028</v>
      </c>
      <c r="K244" s="16">
        <f t="shared" ca="1" si="24"/>
        <v>-0.86857130504372115</v>
      </c>
      <c r="L244" s="16"/>
      <c r="M244" s="17">
        <f t="shared" ca="1" si="23"/>
        <v>0.79599101183095422</v>
      </c>
      <c r="N244" s="18">
        <f t="shared" ca="1" si="25"/>
        <v>10.702412900516993</v>
      </c>
      <c r="O244" s="18"/>
      <c r="P244" s="30">
        <f t="shared" ca="1" si="21"/>
        <v>-9.3709842055607133</v>
      </c>
      <c r="Q244" s="19"/>
      <c r="R244" s="20">
        <f t="shared" ca="1" si="26"/>
        <v>0</v>
      </c>
      <c r="S244" s="21">
        <f t="shared" ca="1" si="27"/>
        <v>0</v>
      </c>
    </row>
    <row r="245" spans="9:19" ht="15" x14ac:dyDescent="0.25">
      <c r="I245" s="14">
        <v>241</v>
      </c>
      <c r="J245" s="15">
        <f t="shared" ca="1" si="22"/>
        <v>0.41080760349456047</v>
      </c>
      <c r="K245" s="16">
        <f t="shared" ca="1" si="24"/>
        <v>5.5435992659975888</v>
      </c>
      <c r="L245" s="16"/>
      <c r="M245" s="17">
        <f t="shared" ca="1" si="23"/>
        <v>0.58477992770377096</v>
      </c>
      <c r="N245" s="18">
        <f t="shared" ca="1" si="25"/>
        <v>5.5715995234164417</v>
      </c>
      <c r="O245" s="18"/>
      <c r="P245" s="30">
        <f t="shared" ca="1" si="21"/>
        <v>2.1719997425811473</v>
      </c>
      <c r="Q245" s="19"/>
      <c r="R245" s="20">
        <f t="shared" ca="1" si="26"/>
        <v>1</v>
      </c>
      <c r="S245" s="21">
        <f t="shared" ca="1" si="27"/>
        <v>0</v>
      </c>
    </row>
    <row r="246" spans="9:19" ht="15" x14ac:dyDescent="0.25">
      <c r="I246" s="14">
        <v>242</v>
      </c>
      <c r="J246" s="15">
        <f t="shared" ca="1" si="22"/>
        <v>0.71196715751173845</v>
      </c>
      <c r="K246" s="16">
        <f t="shared" ca="1" si="24"/>
        <v>12.108106912732104</v>
      </c>
      <c r="L246" s="16"/>
      <c r="M246" s="17">
        <f t="shared" ca="1" si="23"/>
        <v>0.42988697877208726</v>
      </c>
      <c r="N246" s="18">
        <f t="shared" ca="1" si="25"/>
        <v>2.3019403734114379</v>
      </c>
      <c r="O246" s="18"/>
      <c r="P246" s="30">
        <f t="shared" ca="1" si="21"/>
        <v>12.006166539320667</v>
      </c>
      <c r="Q246" s="19"/>
      <c r="R246" s="20">
        <f t="shared" ca="1" si="26"/>
        <v>1</v>
      </c>
      <c r="S246" s="21">
        <f t="shared" ca="1" si="27"/>
        <v>1</v>
      </c>
    </row>
    <row r="247" spans="9:19" ht="15" x14ac:dyDescent="0.25">
      <c r="I247" s="14">
        <v>243</v>
      </c>
      <c r="J247" s="15">
        <f t="shared" ca="1" si="22"/>
        <v>0.36914641785110269</v>
      </c>
      <c r="K247" s="16">
        <f t="shared" ca="1" si="24"/>
        <v>4.6345939533530638</v>
      </c>
      <c r="L247" s="16"/>
      <c r="M247" s="17">
        <f t="shared" ca="1" si="23"/>
        <v>0.2307890034464859</v>
      </c>
      <c r="N247" s="18">
        <f t="shared" ca="1" si="25"/>
        <v>-2.3799171701904074</v>
      </c>
      <c r="O247" s="18"/>
      <c r="P247" s="30">
        <f t="shared" ca="1" si="21"/>
        <v>9.2145111235434705</v>
      </c>
      <c r="Q247" s="19"/>
      <c r="R247" s="20">
        <f t="shared" ca="1" si="26"/>
        <v>1</v>
      </c>
      <c r="S247" s="21">
        <f t="shared" ca="1" si="27"/>
        <v>1</v>
      </c>
    </row>
    <row r="248" spans="9:19" ht="15" x14ac:dyDescent="0.25">
      <c r="I248" s="14">
        <v>244</v>
      </c>
      <c r="J248" s="15">
        <f t="shared" ca="1" si="22"/>
        <v>0.62921478246115858</v>
      </c>
      <c r="K248" s="16">
        <f t="shared" ca="1" si="24"/>
        <v>10.189090549883799</v>
      </c>
      <c r="L248" s="16"/>
      <c r="M248" s="17">
        <f t="shared" ca="1" si="23"/>
        <v>0.54142097964415792</v>
      </c>
      <c r="N248" s="18">
        <f t="shared" ca="1" si="25"/>
        <v>4.6502456446403642</v>
      </c>
      <c r="O248" s="18"/>
      <c r="P248" s="30">
        <f t="shared" ca="1" si="21"/>
        <v>7.7388449052434352</v>
      </c>
      <c r="Q248" s="19"/>
      <c r="R248" s="20">
        <f t="shared" ca="1" si="26"/>
        <v>1</v>
      </c>
      <c r="S248" s="21">
        <f t="shared" ca="1" si="27"/>
        <v>1</v>
      </c>
    </row>
    <row r="249" spans="9:19" ht="15" x14ac:dyDescent="0.25">
      <c r="I249" s="14">
        <v>245</v>
      </c>
      <c r="J249" s="15">
        <f t="shared" ca="1" si="22"/>
        <v>0.78501345155181823</v>
      </c>
      <c r="K249" s="16">
        <f t="shared" ca="1" si="24"/>
        <v>14.033236270447128</v>
      </c>
      <c r="L249" s="16"/>
      <c r="M249" s="17">
        <f t="shared" ca="1" si="23"/>
        <v>0.40206447198676387</v>
      </c>
      <c r="N249" s="18">
        <f t="shared" ca="1" si="25"/>
        <v>1.7050240621021433</v>
      </c>
      <c r="O249" s="18"/>
      <c r="P249" s="30">
        <f t="shared" ca="1" si="21"/>
        <v>14.528212208344986</v>
      </c>
      <c r="Q249" s="19"/>
      <c r="R249" s="20">
        <f t="shared" ca="1" si="26"/>
        <v>1</v>
      </c>
      <c r="S249" s="21">
        <f t="shared" ca="1" si="27"/>
        <v>1</v>
      </c>
    </row>
    <row r="250" spans="9:19" ht="15" x14ac:dyDescent="0.25">
      <c r="I250" s="14">
        <v>246</v>
      </c>
      <c r="J250" s="15">
        <f t="shared" ca="1" si="22"/>
        <v>0.17158680788853486</v>
      </c>
      <c r="K250" s="16">
        <f t="shared" ca="1" si="24"/>
        <v>-0.50081130200945889</v>
      </c>
      <c r="L250" s="16"/>
      <c r="M250" s="17">
        <f t="shared" ca="1" si="23"/>
        <v>0.79753549890609576</v>
      </c>
      <c r="N250" s="18">
        <f t="shared" ca="1" si="25"/>
        <v>10.748127917454177</v>
      </c>
      <c r="O250" s="18"/>
      <c r="P250" s="30">
        <f t="shared" ca="1" si="21"/>
        <v>-9.0489392194636373</v>
      </c>
      <c r="Q250" s="19"/>
      <c r="R250" s="20">
        <f t="shared" ca="1" si="26"/>
        <v>0</v>
      </c>
      <c r="S250" s="21">
        <f t="shared" ca="1" si="27"/>
        <v>0</v>
      </c>
    </row>
    <row r="251" spans="9:19" ht="15" x14ac:dyDescent="0.25">
      <c r="I251" s="14">
        <v>247</v>
      </c>
      <c r="J251" s="15">
        <f t="shared" ca="1" si="22"/>
        <v>0.78001732392575418</v>
      </c>
      <c r="K251" s="16">
        <f t="shared" ca="1" si="24"/>
        <v>13.891121477159462</v>
      </c>
      <c r="L251" s="16"/>
      <c r="M251" s="17">
        <f t="shared" ca="1" si="23"/>
        <v>0.44561741196571336</v>
      </c>
      <c r="N251" s="18">
        <f t="shared" ca="1" si="25"/>
        <v>2.6359353393815832</v>
      </c>
      <c r="O251" s="18"/>
      <c r="P251" s="30">
        <f t="shared" ca="1" si="21"/>
        <v>13.455186137777879</v>
      </c>
      <c r="Q251" s="19"/>
      <c r="R251" s="20">
        <f t="shared" ca="1" si="26"/>
        <v>1</v>
      </c>
      <c r="S251" s="21">
        <f t="shared" ca="1" si="27"/>
        <v>1</v>
      </c>
    </row>
    <row r="252" spans="9:19" ht="15" x14ac:dyDescent="0.25">
      <c r="I252" s="14">
        <v>248</v>
      </c>
      <c r="J252" s="15">
        <f t="shared" ca="1" si="22"/>
        <v>0.32839257996972859</v>
      </c>
      <c r="K252" s="16">
        <f t="shared" ca="1" si="24"/>
        <v>3.7122502810553395</v>
      </c>
      <c r="L252" s="16"/>
      <c r="M252" s="17">
        <f t="shared" ca="1" si="23"/>
        <v>0.31499715100235393</v>
      </c>
      <c r="N252" s="18">
        <f t="shared" ca="1" si="25"/>
        <v>-0.25048308766808969</v>
      </c>
      <c r="O252" s="18"/>
      <c r="P252" s="30">
        <f t="shared" ca="1" si="21"/>
        <v>6.1627333687234298</v>
      </c>
      <c r="Q252" s="19"/>
      <c r="R252" s="20">
        <f t="shared" ca="1" si="26"/>
        <v>1</v>
      </c>
      <c r="S252" s="21">
        <f t="shared" ca="1" si="27"/>
        <v>0</v>
      </c>
    </row>
    <row r="253" spans="9:19" ht="15" x14ac:dyDescent="0.25">
      <c r="I253" s="14">
        <v>249</v>
      </c>
      <c r="J253" s="15">
        <f t="shared" ca="1" si="22"/>
        <v>0.9788311996784671</v>
      </c>
      <c r="K253" s="16">
        <f t="shared" ca="1" si="24"/>
        <v>24.415757667500046</v>
      </c>
      <c r="L253" s="16"/>
      <c r="M253" s="17">
        <f t="shared" ca="1" si="23"/>
        <v>0.88986910988000578</v>
      </c>
      <c r="N253" s="18">
        <f t="shared" ca="1" si="25"/>
        <v>14.036049052376903</v>
      </c>
      <c r="O253" s="18"/>
      <c r="P253" s="30">
        <f t="shared" ca="1" si="21"/>
        <v>12.579708615123142</v>
      </c>
      <c r="Q253" s="19"/>
      <c r="R253" s="20">
        <f t="shared" ca="1" si="26"/>
        <v>1</v>
      </c>
      <c r="S253" s="21">
        <f t="shared" ca="1" si="27"/>
        <v>1</v>
      </c>
    </row>
    <row r="254" spans="9:19" ht="15" x14ac:dyDescent="0.25">
      <c r="I254" s="14">
        <v>250</v>
      </c>
      <c r="J254" s="15">
        <f t="shared" ca="1" si="22"/>
        <v>0.26331203017543781</v>
      </c>
      <c r="K254" s="16">
        <f t="shared" ca="1" si="24"/>
        <v>2.1325379830057036</v>
      </c>
      <c r="L254" s="16"/>
      <c r="M254" s="17">
        <f t="shared" ca="1" si="23"/>
        <v>0.43071489878816627</v>
      </c>
      <c r="N254" s="18">
        <f t="shared" ca="1" si="25"/>
        <v>2.3195732776595905</v>
      </c>
      <c r="O254" s="18"/>
      <c r="P254" s="30">
        <f t="shared" ca="1" si="21"/>
        <v>2.0129647053461133</v>
      </c>
      <c r="Q254" s="19"/>
      <c r="R254" s="20">
        <f t="shared" ca="1" si="26"/>
        <v>1</v>
      </c>
      <c r="S254" s="21">
        <f t="shared" ca="1" si="27"/>
        <v>0</v>
      </c>
    </row>
    <row r="255" spans="9:19" ht="15" x14ac:dyDescent="0.25">
      <c r="I255" s="14">
        <v>251</v>
      </c>
      <c r="J255" s="15">
        <f t="shared" ca="1" si="22"/>
        <v>0.63100914974807221</v>
      </c>
      <c r="K255" s="16">
        <f t="shared" ca="1" si="24"/>
        <v>10.22885612362154</v>
      </c>
      <c r="L255" s="16"/>
      <c r="M255" s="17">
        <f t="shared" ca="1" si="23"/>
        <v>2.2299819127503784E-2</v>
      </c>
      <c r="N255" s="18">
        <f t="shared" ca="1" si="25"/>
        <v>-13.023571745057513</v>
      </c>
      <c r="O255" s="18"/>
      <c r="P255" s="30">
        <f t="shared" ca="1" si="21"/>
        <v>25.452427868679052</v>
      </c>
      <c r="Q255" s="19"/>
      <c r="R255" s="20">
        <f t="shared" ca="1" si="26"/>
        <v>1</v>
      </c>
      <c r="S255" s="21">
        <f t="shared" ca="1" si="27"/>
        <v>1</v>
      </c>
    </row>
    <row r="256" spans="9:19" ht="15" x14ac:dyDescent="0.25">
      <c r="I256" s="14">
        <v>252</v>
      </c>
      <c r="J256" s="15">
        <f t="shared" ca="1" si="22"/>
        <v>0.86541143804782805</v>
      </c>
      <c r="K256" s="16">
        <f t="shared" ca="1" si="24"/>
        <v>16.674754728505494</v>
      </c>
      <c r="L256" s="16"/>
      <c r="M256" s="17">
        <f t="shared" ca="1" si="23"/>
        <v>0.23156759628687362</v>
      </c>
      <c r="N256" s="18">
        <f t="shared" ca="1" si="25"/>
        <v>-2.3585252874656764</v>
      </c>
      <c r="O256" s="18"/>
      <c r="P256" s="30">
        <f t="shared" ca="1" si="21"/>
        <v>21.233280015971172</v>
      </c>
      <c r="Q256" s="19"/>
      <c r="R256" s="20">
        <f t="shared" ca="1" si="26"/>
        <v>1</v>
      </c>
      <c r="S256" s="21">
        <f t="shared" ca="1" si="27"/>
        <v>1</v>
      </c>
    </row>
    <row r="257" spans="9:19" ht="15" x14ac:dyDescent="0.25">
      <c r="I257" s="14">
        <v>253</v>
      </c>
      <c r="J257" s="15">
        <f t="shared" ca="1" si="22"/>
        <v>0.55388728747497351</v>
      </c>
      <c r="K257" s="16">
        <f t="shared" ca="1" si="24"/>
        <v>8.5635805650532966</v>
      </c>
      <c r="L257" s="16"/>
      <c r="M257" s="17">
        <f t="shared" ca="1" si="23"/>
        <v>0.13197971493848204</v>
      </c>
      <c r="N257" s="18">
        <f t="shared" ca="1" si="25"/>
        <v>-5.5661753506952909</v>
      </c>
      <c r="O257" s="18"/>
      <c r="P257" s="30">
        <f t="shared" ca="1" si="21"/>
        <v>16.329755915748589</v>
      </c>
      <c r="Q257" s="19"/>
      <c r="R257" s="20">
        <f t="shared" ca="1" si="26"/>
        <v>1</v>
      </c>
      <c r="S257" s="21">
        <f t="shared" ca="1" si="27"/>
        <v>1</v>
      </c>
    </row>
    <row r="258" spans="9:19" ht="15" x14ac:dyDescent="0.25">
      <c r="I258" s="14">
        <v>254</v>
      </c>
      <c r="J258" s="15">
        <f t="shared" ca="1" si="22"/>
        <v>0.98663477784636178</v>
      </c>
      <c r="K258" s="16">
        <f t="shared" ca="1" si="24"/>
        <v>25.965631839721453</v>
      </c>
      <c r="L258" s="16"/>
      <c r="M258" s="17">
        <f t="shared" ca="1" si="23"/>
        <v>0.18798396645272164</v>
      </c>
      <c r="N258" s="18">
        <f t="shared" ca="1" si="25"/>
        <v>-3.6273688885369824</v>
      </c>
      <c r="O258" s="18"/>
      <c r="P258" s="30">
        <f t="shared" ca="1" si="21"/>
        <v>31.793000728258434</v>
      </c>
      <c r="Q258" s="19"/>
      <c r="R258" s="20">
        <f t="shared" ca="1" si="26"/>
        <v>1</v>
      </c>
      <c r="S258" s="21">
        <f t="shared" ca="1" si="27"/>
        <v>1</v>
      </c>
    </row>
    <row r="259" spans="9:19" ht="15" x14ac:dyDescent="0.25">
      <c r="I259" s="14">
        <v>255</v>
      </c>
      <c r="J259" s="15">
        <f t="shared" ca="1" si="22"/>
        <v>0.1296450668773208</v>
      </c>
      <c r="K259" s="16">
        <f t="shared" ca="1" si="24"/>
        <v>-2.0081151973048748</v>
      </c>
      <c r="L259" s="16"/>
      <c r="M259" s="17">
        <f t="shared" ca="1" si="23"/>
        <v>0.4754894319789158</v>
      </c>
      <c r="N259" s="18">
        <f t="shared" ca="1" si="25"/>
        <v>3.2656416078438797</v>
      </c>
      <c r="O259" s="18"/>
      <c r="P259" s="30">
        <f t="shared" ca="1" si="21"/>
        <v>-3.0737568051487543</v>
      </c>
      <c r="Q259" s="19"/>
      <c r="R259" s="20">
        <f t="shared" ca="1" si="26"/>
        <v>0</v>
      </c>
      <c r="S259" s="21">
        <f t="shared" ca="1" si="27"/>
        <v>0</v>
      </c>
    </row>
    <row r="260" spans="9:19" ht="15" x14ac:dyDescent="0.25">
      <c r="I260" s="14">
        <v>256</v>
      </c>
      <c r="J260" s="15">
        <f t="shared" ca="1" si="22"/>
        <v>7.7428915041701463E-2</v>
      </c>
      <c r="K260" s="16">
        <f t="shared" ca="1" si="24"/>
        <v>-4.4721615253103977</v>
      </c>
      <c r="L260" s="16"/>
      <c r="M260" s="17">
        <f t="shared" ca="1" si="23"/>
        <v>0.51987706683370893</v>
      </c>
      <c r="N260" s="18">
        <f t="shared" ca="1" si="25"/>
        <v>4.1970336110492301</v>
      </c>
      <c r="O260" s="18"/>
      <c r="P260" s="30">
        <f t="shared" ca="1" si="21"/>
        <v>-6.4691951363596276</v>
      </c>
      <c r="Q260" s="19"/>
      <c r="R260" s="20">
        <f t="shared" ca="1" si="26"/>
        <v>0</v>
      </c>
      <c r="S260" s="21">
        <f t="shared" ca="1" si="27"/>
        <v>0</v>
      </c>
    </row>
    <row r="261" spans="9:19" ht="15" x14ac:dyDescent="0.25">
      <c r="I261" s="14">
        <v>257</v>
      </c>
      <c r="J261" s="15">
        <f t="shared" ca="1" si="22"/>
        <v>0.64423309398598383</v>
      </c>
      <c r="K261" s="16">
        <f t="shared" ca="1" si="24"/>
        <v>10.523942989684308</v>
      </c>
      <c r="L261" s="16"/>
      <c r="M261" s="17">
        <f t="shared" ca="1" si="23"/>
        <v>0.82063731592329214</v>
      </c>
      <c r="N261" s="18">
        <f t="shared" ca="1" si="25"/>
        <v>11.458837188540317</v>
      </c>
      <c r="O261" s="18"/>
      <c r="P261" s="30">
        <f t="shared" ref="P261:P324" ca="1" si="28">K261-N261+homefield_adv_simulation</f>
        <v>1.2651058011439913</v>
      </c>
      <c r="Q261" s="19"/>
      <c r="R261" s="20">
        <f t="shared" ca="1" si="26"/>
        <v>1</v>
      </c>
      <c r="S261" s="21">
        <f t="shared" ca="1" si="27"/>
        <v>0</v>
      </c>
    </row>
    <row r="262" spans="9:19" ht="15" x14ac:dyDescent="0.25">
      <c r="I262" s="14">
        <v>258</v>
      </c>
      <c r="J262" s="15">
        <f t="shared" ca="1" si="22"/>
        <v>0.24115201940565811</v>
      </c>
      <c r="K262" s="16">
        <f t="shared" ca="1" si="24"/>
        <v>1.5516129139419466</v>
      </c>
      <c r="L262" s="16"/>
      <c r="M262" s="17">
        <f t="shared" ca="1" si="23"/>
        <v>0.12817467010086536</v>
      </c>
      <c r="N262" s="18">
        <f t="shared" ca="1" si="25"/>
        <v>-5.7166100622515685</v>
      </c>
      <c r="O262" s="18"/>
      <c r="P262" s="30">
        <f t="shared" ca="1" si="28"/>
        <v>9.4682229761935162</v>
      </c>
      <c r="Q262" s="19"/>
      <c r="R262" s="20">
        <f t="shared" ca="1" si="26"/>
        <v>1</v>
      </c>
      <c r="S262" s="21">
        <f t="shared" ca="1" si="27"/>
        <v>1</v>
      </c>
    </row>
    <row r="263" spans="9:19" ht="15" x14ac:dyDescent="0.25">
      <c r="I263" s="14">
        <v>259</v>
      </c>
      <c r="J263" s="15">
        <f t="shared" ca="1" si="22"/>
        <v>4.6669479206793429E-3</v>
      </c>
      <c r="K263" s="16">
        <f t="shared" ca="1" si="24"/>
        <v>-14.319614763402125</v>
      </c>
      <c r="L263" s="16"/>
      <c r="M263" s="17">
        <f t="shared" ca="1" si="23"/>
        <v>0.40417276077714459</v>
      </c>
      <c r="N263" s="18">
        <f t="shared" ca="1" si="25"/>
        <v>1.7505893437022069</v>
      </c>
      <c r="O263" s="18"/>
      <c r="P263" s="30">
        <f t="shared" ca="1" si="28"/>
        <v>-13.870204107104332</v>
      </c>
      <c r="Q263" s="19"/>
      <c r="R263" s="20">
        <f t="shared" ca="1" si="26"/>
        <v>0</v>
      </c>
      <c r="S263" s="21">
        <f t="shared" ca="1" si="27"/>
        <v>0</v>
      </c>
    </row>
    <row r="264" spans="9:19" ht="15" x14ac:dyDescent="0.25">
      <c r="I264" s="14">
        <v>260</v>
      </c>
      <c r="J264" s="15">
        <f t="shared" ca="1" si="22"/>
        <v>0.48221675646106354</v>
      </c>
      <c r="K264" s="16">
        <f t="shared" ca="1" si="24"/>
        <v>7.0569269894491358</v>
      </c>
      <c r="L264" s="16"/>
      <c r="M264" s="17">
        <f t="shared" ca="1" si="23"/>
        <v>0.5153116892197831</v>
      </c>
      <c r="N264" s="18">
        <f t="shared" ca="1" si="25"/>
        <v>4.1011949635704879</v>
      </c>
      <c r="O264" s="18"/>
      <c r="P264" s="30">
        <f t="shared" ca="1" si="28"/>
        <v>5.1557320258786481</v>
      </c>
      <c r="Q264" s="19"/>
      <c r="R264" s="20">
        <f t="shared" ca="1" si="26"/>
        <v>1</v>
      </c>
      <c r="S264" s="21">
        <f t="shared" ca="1" si="27"/>
        <v>0</v>
      </c>
    </row>
    <row r="265" spans="9:19" ht="15" x14ac:dyDescent="0.25">
      <c r="I265" s="14">
        <v>261</v>
      </c>
      <c r="J265" s="15">
        <f t="shared" ca="1" si="22"/>
        <v>0.77164813208092864</v>
      </c>
      <c r="K265" s="16">
        <f t="shared" ca="1" si="24"/>
        <v>13.657139756037711</v>
      </c>
      <c r="L265" s="16"/>
      <c r="M265" s="17">
        <f t="shared" ca="1" si="23"/>
        <v>0.63212155704669026</v>
      </c>
      <c r="N265" s="18">
        <f t="shared" ca="1" si="25"/>
        <v>6.6035402826819887</v>
      </c>
      <c r="O265" s="18"/>
      <c r="P265" s="30">
        <f t="shared" ca="1" si="28"/>
        <v>9.2535994733557239</v>
      </c>
      <c r="Q265" s="19"/>
      <c r="R265" s="20">
        <f t="shared" ca="1" si="26"/>
        <v>1</v>
      </c>
      <c r="S265" s="21">
        <f t="shared" ca="1" si="27"/>
        <v>1</v>
      </c>
    </row>
    <row r="266" spans="9:19" ht="15" x14ac:dyDescent="0.25">
      <c r="I266" s="14">
        <v>262</v>
      </c>
      <c r="J266" s="15">
        <f t="shared" ref="J266:J329" ca="1" si="29">RAND()</f>
        <v>0.9731133965865898</v>
      </c>
      <c r="K266" s="16">
        <f t="shared" ca="1" si="24"/>
        <v>23.566319068384999</v>
      </c>
      <c r="L266" s="16"/>
      <c r="M266" s="17">
        <f t="shared" ref="M266:M329" ca="1" si="30">RAND()</f>
        <v>2.8415077246158549E-2</v>
      </c>
      <c r="N266" s="18">
        <f t="shared" ca="1" si="25"/>
        <v>-12.155151130258647</v>
      </c>
      <c r="O266" s="18"/>
      <c r="P266" s="30">
        <f t="shared" ca="1" si="28"/>
        <v>37.921470198643647</v>
      </c>
      <c r="Q266" s="19"/>
      <c r="R266" s="20">
        <f t="shared" ca="1" si="26"/>
        <v>1</v>
      </c>
      <c r="S266" s="21">
        <f t="shared" ca="1" si="27"/>
        <v>1</v>
      </c>
    </row>
    <row r="267" spans="9:19" ht="15" x14ac:dyDescent="0.25">
      <c r="I267" s="14">
        <v>263</v>
      </c>
      <c r="J267" s="15">
        <f t="shared" ca="1" si="29"/>
        <v>0.9917756437677252</v>
      </c>
      <c r="K267" s="16">
        <f t="shared" ref="K267:K330" ca="1" si="31">NORMINV(J267,mean_HomeTeam_Sim,sd_HomeTeam_Sim)</f>
        <v>27.49983493584028</v>
      </c>
      <c r="L267" s="16"/>
      <c r="M267" s="17">
        <f t="shared" ca="1" si="30"/>
        <v>0.44163155201054449</v>
      </c>
      <c r="N267" s="18">
        <f t="shared" ref="N267:N330" ca="1" si="32">NORMINV(M267,mean_AwayTeam_Sim,sd_AwayTeam_Sim)</f>
        <v>2.5514992166402619</v>
      </c>
      <c r="O267" s="18"/>
      <c r="P267" s="30">
        <f t="shared" ca="1" si="28"/>
        <v>27.148335719200016</v>
      </c>
      <c r="Q267" s="19"/>
      <c r="R267" s="20">
        <f t="shared" ref="R267:R330" ca="1" si="33">IF(P267&gt;0,1,0)</f>
        <v>1</v>
      </c>
      <c r="S267" s="21">
        <f t="shared" ref="S267:S330" ca="1" si="34">IF(P267&gt;game_spread,1,0)</f>
        <v>1</v>
      </c>
    </row>
    <row r="268" spans="9:19" ht="15" x14ac:dyDescent="0.25">
      <c r="I268" s="14">
        <v>264</v>
      </c>
      <c r="J268" s="15">
        <f t="shared" ca="1" si="29"/>
        <v>0.78907165784384059</v>
      </c>
      <c r="K268" s="16">
        <f t="shared" ca="1" si="31"/>
        <v>14.150088965566793</v>
      </c>
      <c r="L268" s="16"/>
      <c r="M268" s="17">
        <f t="shared" ca="1" si="30"/>
        <v>0.36298778452493285</v>
      </c>
      <c r="N268" s="18">
        <f t="shared" ca="1" si="32"/>
        <v>0.84764128967499586</v>
      </c>
      <c r="O268" s="18"/>
      <c r="P268" s="30">
        <f t="shared" ca="1" si="28"/>
        <v>15.502447675891798</v>
      </c>
      <c r="Q268" s="19"/>
      <c r="R268" s="20">
        <f t="shared" ca="1" si="33"/>
        <v>1</v>
      </c>
      <c r="S268" s="21">
        <f t="shared" ca="1" si="34"/>
        <v>1</v>
      </c>
    </row>
    <row r="269" spans="9:19" ht="15" x14ac:dyDescent="0.25">
      <c r="I269" s="14">
        <v>265</v>
      </c>
      <c r="J269" s="15">
        <f t="shared" ca="1" si="29"/>
        <v>0.98812443608967016</v>
      </c>
      <c r="K269" s="16">
        <f t="shared" ca="1" si="31"/>
        <v>26.347981716039481</v>
      </c>
      <c r="L269" s="16"/>
      <c r="M269" s="17">
        <f t="shared" ca="1" si="30"/>
        <v>0.99719552762225505</v>
      </c>
      <c r="N269" s="18">
        <f t="shared" ca="1" si="32"/>
        <v>26.953871384955079</v>
      </c>
      <c r="O269" s="18"/>
      <c r="P269" s="30">
        <f t="shared" ca="1" si="28"/>
        <v>1.5941103310844023</v>
      </c>
      <c r="Q269" s="19"/>
      <c r="R269" s="20">
        <f t="shared" ca="1" si="33"/>
        <v>1</v>
      </c>
      <c r="S269" s="21">
        <f t="shared" ca="1" si="34"/>
        <v>0</v>
      </c>
    </row>
    <row r="270" spans="9:19" ht="15" x14ac:dyDescent="0.25">
      <c r="I270" s="14">
        <v>266</v>
      </c>
      <c r="J270" s="15">
        <f t="shared" ca="1" si="29"/>
        <v>3.9663109268046726E-2</v>
      </c>
      <c r="K270" s="16">
        <f t="shared" ca="1" si="31"/>
        <v>-7.2501117545771496</v>
      </c>
      <c r="L270" s="16"/>
      <c r="M270" s="17">
        <f t="shared" ca="1" si="30"/>
        <v>0.18544544306703281</v>
      </c>
      <c r="N270" s="18">
        <f t="shared" ca="1" si="32"/>
        <v>-3.7064828065905173</v>
      </c>
      <c r="O270" s="18"/>
      <c r="P270" s="30">
        <f t="shared" ca="1" si="28"/>
        <v>-1.3436289479866321</v>
      </c>
      <c r="Q270" s="19"/>
      <c r="R270" s="20">
        <f t="shared" ca="1" si="33"/>
        <v>0</v>
      </c>
      <c r="S270" s="21">
        <f t="shared" ca="1" si="34"/>
        <v>0</v>
      </c>
    </row>
    <row r="271" spans="9:19" ht="15" x14ac:dyDescent="0.25">
      <c r="I271" s="14">
        <v>267</v>
      </c>
      <c r="J271" s="15">
        <f t="shared" ca="1" si="29"/>
        <v>0.3904259816218616</v>
      </c>
      <c r="K271" s="16">
        <f t="shared" ca="1" si="31"/>
        <v>5.102336907430864</v>
      </c>
      <c r="L271" s="16"/>
      <c r="M271" s="17">
        <f t="shared" ca="1" si="30"/>
        <v>0.59154277678226452</v>
      </c>
      <c r="N271" s="18">
        <f t="shared" ca="1" si="32"/>
        <v>5.7169965537856697</v>
      </c>
      <c r="O271" s="18"/>
      <c r="P271" s="30">
        <f t="shared" ca="1" si="28"/>
        <v>1.5853403536451944</v>
      </c>
      <c r="Q271" s="19"/>
      <c r="R271" s="20">
        <f t="shared" ca="1" si="33"/>
        <v>1</v>
      </c>
      <c r="S271" s="21">
        <f t="shared" ca="1" si="34"/>
        <v>0</v>
      </c>
    </row>
    <row r="272" spans="9:19" ht="15" x14ac:dyDescent="0.25">
      <c r="I272" s="14">
        <v>268</v>
      </c>
      <c r="J272" s="15">
        <f t="shared" ca="1" si="29"/>
        <v>0.31140246355235446</v>
      </c>
      <c r="K272" s="16">
        <f t="shared" ca="1" si="31"/>
        <v>3.3146455306187255</v>
      </c>
      <c r="L272" s="16"/>
      <c r="M272" s="17">
        <f t="shared" ca="1" si="30"/>
        <v>0.45025224899882244</v>
      </c>
      <c r="N272" s="18">
        <f t="shared" ca="1" si="32"/>
        <v>2.7339736171684548</v>
      </c>
      <c r="O272" s="18"/>
      <c r="P272" s="30">
        <f t="shared" ca="1" si="28"/>
        <v>2.7806719134502709</v>
      </c>
      <c r="Q272" s="19"/>
      <c r="R272" s="20">
        <f t="shared" ca="1" si="33"/>
        <v>1</v>
      </c>
      <c r="S272" s="21">
        <f t="shared" ca="1" si="34"/>
        <v>0</v>
      </c>
    </row>
    <row r="273" spans="9:19" ht="15" x14ac:dyDescent="0.25">
      <c r="I273" s="14">
        <v>269</v>
      </c>
      <c r="J273" s="15">
        <f t="shared" ca="1" si="29"/>
        <v>2.1809168656629963E-2</v>
      </c>
      <c r="K273" s="16">
        <f t="shared" ca="1" si="31"/>
        <v>-9.4516247659787531</v>
      </c>
      <c r="L273" s="16"/>
      <c r="M273" s="17">
        <f t="shared" ca="1" si="30"/>
        <v>0.72631549975961729</v>
      </c>
      <c r="N273" s="18">
        <f t="shared" ca="1" si="32"/>
        <v>8.8142443229834768</v>
      </c>
      <c r="O273" s="18"/>
      <c r="P273" s="30">
        <f t="shared" ca="1" si="28"/>
        <v>-16.065869088962231</v>
      </c>
      <c r="Q273" s="19"/>
      <c r="R273" s="20">
        <f t="shared" ca="1" si="33"/>
        <v>0</v>
      </c>
      <c r="S273" s="21">
        <f t="shared" ca="1" si="34"/>
        <v>0</v>
      </c>
    </row>
    <row r="274" spans="9:19" ht="15" x14ac:dyDescent="0.25">
      <c r="I274" s="14">
        <v>270</v>
      </c>
      <c r="J274" s="15">
        <f t="shared" ca="1" si="29"/>
        <v>0.56997291992030708</v>
      </c>
      <c r="K274" s="16">
        <f t="shared" ca="1" si="31"/>
        <v>8.9050753126264208</v>
      </c>
      <c r="L274" s="16"/>
      <c r="M274" s="17">
        <f t="shared" ca="1" si="30"/>
        <v>0.792581618436769</v>
      </c>
      <c r="N274" s="18">
        <f t="shared" ca="1" si="32"/>
        <v>10.60222266742737</v>
      </c>
      <c r="O274" s="18"/>
      <c r="P274" s="30">
        <f t="shared" ca="1" si="28"/>
        <v>0.50285264519905137</v>
      </c>
      <c r="Q274" s="19"/>
      <c r="R274" s="20">
        <f t="shared" ca="1" si="33"/>
        <v>1</v>
      </c>
      <c r="S274" s="21">
        <f t="shared" ca="1" si="34"/>
        <v>0</v>
      </c>
    </row>
    <row r="275" spans="9:19" ht="15" x14ac:dyDescent="0.25">
      <c r="I275" s="14">
        <v>271</v>
      </c>
      <c r="J275" s="15">
        <f t="shared" ca="1" si="29"/>
        <v>0.8954006636239803</v>
      </c>
      <c r="K275" s="16">
        <f t="shared" ca="1" si="31"/>
        <v>17.936541733404312</v>
      </c>
      <c r="L275" s="16"/>
      <c r="M275" s="17">
        <f t="shared" ca="1" si="30"/>
        <v>0.16056126655479019</v>
      </c>
      <c r="N275" s="18">
        <f t="shared" ca="1" si="32"/>
        <v>-4.5209537729983023</v>
      </c>
      <c r="O275" s="18"/>
      <c r="P275" s="30">
        <f t="shared" ca="1" si="28"/>
        <v>24.657495506402615</v>
      </c>
      <c r="Q275" s="19"/>
      <c r="R275" s="20">
        <f t="shared" ca="1" si="33"/>
        <v>1</v>
      </c>
      <c r="S275" s="21">
        <f t="shared" ca="1" si="34"/>
        <v>1</v>
      </c>
    </row>
    <row r="276" spans="9:19" ht="15" x14ac:dyDescent="0.25">
      <c r="I276" s="14">
        <v>272</v>
      </c>
      <c r="J276" s="15">
        <f t="shared" ca="1" si="29"/>
        <v>0.4108408475586639</v>
      </c>
      <c r="K276" s="16">
        <f t="shared" ca="1" si="31"/>
        <v>5.5443144005139811</v>
      </c>
      <c r="L276" s="16"/>
      <c r="M276" s="17">
        <f t="shared" ca="1" si="30"/>
        <v>0.45575932598069502</v>
      </c>
      <c r="N276" s="18">
        <f t="shared" ca="1" si="32"/>
        <v>2.8502766077833046</v>
      </c>
      <c r="O276" s="18"/>
      <c r="P276" s="30">
        <f t="shared" ca="1" si="28"/>
        <v>4.8940377927306766</v>
      </c>
      <c r="Q276" s="19"/>
      <c r="R276" s="20">
        <f t="shared" ca="1" si="33"/>
        <v>1</v>
      </c>
      <c r="S276" s="21">
        <f t="shared" ca="1" si="34"/>
        <v>0</v>
      </c>
    </row>
    <row r="277" spans="9:19" ht="15" x14ac:dyDescent="0.25">
      <c r="I277" s="14">
        <v>273</v>
      </c>
      <c r="J277" s="15">
        <f t="shared" ca="1" si="29"/>
        <v>0.92413592622914809</v>
      </c>
      <c r="K277" s="16">
        <f t="shared" ca="1" si="31"/>
        <v>19.423136271998267</v>
      </c>
      <c r="L277" s="16"/>
      <c r="M277" s="17">
        <f t="shared" ca="1" si="30"/>
        <v>0.33426555389913148</v>
      </c>
      <c r="N277" s="18">
        <f t="shared" ca="1" si="32"/>
        <v>0.19771588090023329</v>
      </c>
      <c r="O277" s="18"/>
      <c r="P277" s="30">
        <f t="shared" ca="1" si="28"/>
        <v>21.425420391098033</v>
      </c>
      <c r="Q277" s="19"/>
      <c r="R277" s="20">
        <f t="shared" ca="1" si="33"/>
        <v>1</v>
      </c>
      <c r="S277" s="21">
        <f t="shared" ca="1" si="34"/>
        <v>1</v>
      </c>
    </row>
    <row r="278" spans="9:19" ht="15" x14ac:dyDescent="0.25">
      <c r="I278" s="14">
        <v>274</v>
      </c>
      <c r="J278" s="15">
        <f t="shared" ca="1" si="29"/>
        <v>0.92473193060968484</v>
      </c>
      <c r="K278" s="16">
        <f t="shared" ca="1" si="31"/>
        <v>19.458161755666893</v>
      </c>
      <c r="L278" s="16"/>
      <c r="M278" s="17">
        <f t="shared" ca="1" si="30"/>
        <v>0.29539187287694657</v>
      </c>
      <c r="N278" s="18">
        <f t="shared" ca="1" si="32"/>
        <v>-0.7187262153350531</v>
      </c>
      <c r="O278" s="18"/>
      <c r="P278" s="30">
        <f t="shared" ca="1" si="28"/>
        <v>22.376887971001945</v>
      </c>
      <c r="Q278" s="19"/>
      <c r="R278" s="20">
        <f t="shared" ca="1" si="33"/>
        <v>1</v>
      </c>
      <c r="S278" s="21">
        <f t="shared" ca="1" si="34"/>
        <v>1</v>
      </c>
    </row>
    <row r="279" spans="9:19" ht="15" x14ac:dyDescent="0.25">
      <c r="I279" s="14">
        <v>275</v>
      </c>
      <c r="J279" s="15">
        <f t="shared" ca="1" si="29"/>
        <v>0.9934094778782171</v>
      </c>
      <c r="K279" s="16">
        <f t="shared" ca="1" si="31"/>
        <v>28.169462866909946</v>
      </c>
      <c r="L279" s="16"/>
      <c r="M279" s="17">
        <f t="shared" ca="1" si="30"/>
        <v>0.38469007554412937</v>
      </c>
      <c r="N279" s="18">
        <f t="shared" ca="1" si="32"/>
        <v>1.3270317578363335</v>
      </c>
      <c r="O279" s="18"/>
      <c r="P279" s="30">
        <f t="shared" ca="1" si="28"/>
        <v>29.042431109073611</v>
      </c>
      <c r="Q279" s="19"/>
      <c r="R279" s="20">
        <f t="shared" ca="1" si="33"/>
        <v>1</v>
      </c>
      <c r="S279" s="21">
        <f t="shared" ca="1" si="34"/>
        <v>1</v>
      </c>
    </row>
    <row r="280" spans="9:19" ht="15" x14ac:dyDescent="0.25">
      <c r="I280" s="14">
        <v>276</v>
      </c>
      <c r="J280" s="15">
        <f t="shared" ca="1" si="29"/>
        <v>9.5883770478955355E-2</v>
      </c>
      <c r="K280" s="16">
        <f t="shared" ca="1" si="31"/>
        <v>-3.4914929525327558</v>
      </c>
      <c r="L280" s="16"/>
      <c r="M280" s="17">
        <f t="shared" ca="1" si="30"/>
        <v>0.40329863445656489</v>
      </c>
      <c r="N280" s="18">
        <f t="shared" ca="1" si="32"/>
        <v>1.7317047155161167</v>
      </c>
      <c r="O280" s="18"/>
      <c r="P280" s="30">
        <f t="shared" ca="1" si="28"/>
        <v>-3.0231976680488719</v>
      </c>
      <c r="Q280" s="19"/>
      <c r="R280" s="20">
        <f t="shared" ca="1" si="33"/>
        <v>0</v>
      </c>
      <c r="S280" s="21">
        <f t="shared" ca="1" si="34"/>
        <v>0</v>
      </c>
    </row>
    <row r="281" spans="9:19" ht="15" x14ac:dyDescent="0.25">
      <c r="I281" s="14">
        <v>277</v>
      </c>
      <c r="J281" s="15">
        <f t="shared" ca="1" si="29"/>
        <v>0.70976311324246122</v>
      </c>
      <c r="K281" s="16">
        <f t="shared" ca="1" si="31"/>
        <v>12.054159860294048</v>
      </c>
      <c r="L281" s="16"/>
      <c r="M281" s="17">
        <f t="shared" ca="1" si="30"/>
        <v>2.2550696779028212E-2</v>
      </c>
      <c r="N281" s="18">
        <f t="shared" ca="1" si="32"/>
        <v>-12.984220391483159</v>
      </c>
      <c r="O281" s="18"/>
      <c r="P281" s="30">
        <f t="shared" ca="1" si="28"/>
        <v>27.238380251777205</v>
      </c>
      <c r="Q281" s="19"/>
      <c r="R281" s="20">
        <f t="shared" ca="1" si="33"/>
        <v>1</v>
      </c>
      <c r="S281" s="21">
        <f t="shared" ca="1" si="34"/>
        <v>1</v>
      </c>
    </row>
    <row r="282" spans="9:19" ht="15" x14ac:dyDescent="0.25">
      <c r="I282" s="14">
        <v>278</v>
      </c>
      <c r="J282" s="15">
        <f t="shared" ca="1" si="29"/>
        <v>0.73311549825062106</v>
      </c>
      <c r="K282" s="16">
        <f t="shared" ca="1" si="31"/>
        <v>12.636225053171929</v>
      </c>
      <c r="L282" s="16"/>
      <c r="M282" s="17">
        <f t="shared" ca="1" si="30"/>
        <v>1.0549767151040168E-2</v>
      </c>
      <c r="N282" s="18">
        <f t="shared" ca="1" si="32"/>
        <v>-15.515042339837041</v>
      </c>
      <c r="O282" s="18"/>
      <c r="P282" s="30">
        <f t="shared" ca="1" si="28"/>
        <v>30.351267393008971</v>
      </c>
      <c r="Q282" s="19"/>
      <c r="R282" s="20">
        <f t="shared" ca="1" si="33"/>
        <v>1</v>
      </c>
      <c r="S282" s="21">
        <f t="shared" ca="1" si="34"/>
        <v>1</v>
      </c>
    </row>
    <row r="283" spans="9:19" ht="15" x14ac:dyDescent="0.25">
      <c r="I283" s="14">
        <v>279</v>
      </c>
      <c r="J283" s="15">
        <f t="shared" ca="1" si="29"/>
        <v>0.87072780446110809</v>
      </c>
      <c r="K283" s="16">
        <f t="shared" ca="1" si="31"/>
        <v>16.882904930915451</v>
      </c>
      <c r="L283" s="16"/>
      <c r="M283" s="17">
        <f t="shared" ca="1" si="30"/>
        <v>0.75115027894214181</v>
      </c>
      <c r="N283" s="18">
        <f t="shared" ca="1" si="32"/>
        <v>9.4535084110026322</v>
      </c>
      <c r="O283" s="18"/>
      <c r="P283" s="30">
        <f t="shared" ca="1" si="28"/>
        <v>9.6293965199128202</v>
      </c>
      <c r="Q283" s="19"/>
      <c r="R283" s="20">
        <f t="shared" ca="1" si="33"/>
        <v>1</v>
      </c>
      <c r="S283" s="21">
        <f t="shared" ca="1" si="34"/>
        <v>1</v>
      </c>
    </row>
    <row r="284" spans="9:19" ht="15" x14ac:dyDescent="0.25">
      <c r="I284" s="14">
        <v>280</v>
      </c>
      <c r="J284" s="15">
        <f t="shared" ca="1" si="29"/>
        <v>0.84257590070301525</v>
      </c>
      <c r="K284" s="16">
        <f t="shared" ca="1" si="31"/>
        <v>15.839278641479321</v>
      </c>
      <c r="L284" s="16"/>
      <c r="M284" s="17">
        <f t="shared" ca="1" si="30"/>
        <v>0.76671270123818247</v>
      </c>
      <c r="N284" s="18">
        <f t="shared" ca="1" si="32"/>
        <v>9.8714178899690452</v>
      </c>
      <c r="O284" s="18"/>
      <c r="P284" s="30">
        <f t="shared" ca="1" si="28"/>
        <v>8.1678607515102755</v>
      </c>
      <c r="Q284" s="19"/>
      <c r="R284" s="20">
        <f t="shared" ca="1" si="33"/>
        <v>1</v>
      </c>
      <c r="S284" s="21">
        <f t="shared" ca="1" si="34"/>
        <v>1</v>
      </c>
    </row>
    <row r="285" spans="9:19" ht="15" x14ac:dyDescent="0.25">
      <c r="I285" s="14">
        <v>281</v>
      </c>
      <c r="J285" s="15">
        <f t="shared" ca="1" si="29"/>
        <v>0.60592662535188024</v>
      </c>
      <c r="K285" s="16">
        <f t="shared" ca="1" si="31"/>
        <v>9.6782555445198941</v>
      </c>
      <c r="L285" s="16"/>
      <c r="M285" s="17">
        <f t="shared" ca="1" si="30"/>
        <v>0.61923730072054262</v>
      </c>
      <c r="N285" s="18">
        <f t="shared" ca="1" si="32"/>
        <v>6.3190814466006344</v>
      </c>
      <c r="O285" s="18"/>
      <c r="P285" s="30">
        <f t="shared" ca="1" si="28"/>
        <v>5.5591740979192599</v>
      </c>
      <c r="Q285" s="19"/>
      <c r="R285" s="20">
        <f t="shared" ca="1" si="33"/>
        <v>1</v>
      </c>
      <c r="S285" s="21">
        <f t="shared" ca="1" si="34"/>
        <v>0</v>
      </c>
    </row>
    <row r="286" spans="9:19" ht="15" x14ac:dyDescent="0.25">
      <c r="I286" s="14">
        <v>282</v>
      </c>
      <c r="J286" s="15">
        <f t="shared" ca="1" si="29"/>
        <v>0.53503621315649674</v>
      </c>
      <c r="K286" s="16">
        <f t="shared" ca="1" si="31"/>
        <v>8.1657250437856774</v>
      </c>
      <c r="L286" s="16"/>
      <c r="M286" s="17">
        <f t="shared" ca="1" si="30"/>
        <v>0.74000291522616179</v>
      </c>
      <c r="N286" s="18">
        <f t="shared" ca="1" si="32"/>
        <v>9.1626890343430816</v>
      </c>
      <c r="O286" s="18"/>
      <c r="P286" s="30">
        <f t="shared" ca="1" si="28"/>
        <v>1.203036009442596</v>
      </c>
      <c r="Q286" s="19"/>
      <c r="R286" s="20">
        <f t="shared" ca="1" si="33"/>
        <v>1</v>
      </c>
      <c r="S286" s="21">
        <f t="shared" ca="1" si="34"/>
        <v>0</v>
      </c>
    </row>
    <row r="287" spans="9:19" ht="15" x14ac:dyDescent="0.25">
      <c r="I287" s="14">
        <v>283</v>
      </c>
      <c r="J287" s="15">
        <f t="shared" ca="1" si="29"/>
        <v>0.60729459903745908</v>
      </c>
      <c r="K287" s="16">
        <f t="shared" ca="1" si="31"/>
        <v>9.7080136442878882</v>
      </c>
      <c r="L287" s="16"/>
      <c r="M287" s="17">
        <f t="shared" ca="1" si="30"/>
        <v>0.7868421376322009</v>
      </c>
      <c r="N287" s="18">
        <f t="shared" ca="1" si="32"/>
        <v>10.435731034817337</v>
      </c>
      <c r="O287" s="18"/>
      <c r="P287" s="30">
        <f t="shared" ca="1" si="28"/>
        <v>1.4722826094705512</v>
      </c>
      <c r="Q287" s="19"/>
      <c r="R287" s="20">
        <f t="shared" ca="1" si="33"/>
        <v>1</v>
      </c>
      <c r="S287" s="21">
        <f t="shared" ca="1" si="34"/>
        <v>0</v>
      </c>
    </row>
    <row r="288" spans="9:19" ht="15" x14ac:dyDescent="0.25">
      <c r="I288" s="14">
        <v>284</v>
      </c>
      <c r="J288" s="15">
        <f t="shared" ca="1" si="29"/>
        <v>8.9850547170921446E-2</v>
      </c>
      <c r="K288" s="16">
        <f t="shared" ca="1" si="31"/>
        <v>-3.7952662024419794</v>
      </c>
      <c r="L288" s="16"/>
      <c r="M288" s="17">
        <f t="shared" ca="1" si="30"/>
        <v>0.65970471976255818</v>
      </c>
      <c r="N288" s="18">
        <f t="shared" ca="1" si="32"/>
        <v>7.2241728295440755</v>
      </c>
      <c r="O288" s="18"/>
      <c r="P288" s="30">
        <f t="shared" ca="1" si="28"/>
        <v>-8.8194390319860538</v>
      </c>
      <c r="Q288" s="19"/>
      <c r="R288" s="20">
        <f t="shared" ca="1" si="33"/>
        <v>0</v>
      </c>
      <c r="S288" s="21">
        <f t="shared" ca="1" si="34"/>
        <v>0</v>
      </c>
    </row>
    <row r="289" spans="9:19" ht="15" x14ac:dyDescent="0.25">
      <c r="I289" s="14">
        <v>285</v>
      </c>
      <c r="J289" s="15">
        <f t="shared" ca="1" si="29"/>
        <v>3.5618022689936191E-2</v>
      </c>
      <c r="K289" s="16">
        <f t="shared" ca="1" si="31"/>
        <v>-7.6630939961316802</v>
      </c>
      <c r="L289" s="16"/>
      <c r="M289" s="17">
        <f t="shared" ca="1" si="30"/>
        <v>5.4884060054269712E-2</v>
      </c>
      <c r="N289" s="18">
        <f t="shared" ca="1" si="32"/>
        <v>-9.6001703738483108</v>
      </c>
      <c r="O289" s="18"/>
      <c r="P289" s="30">
        <f t="shared" ca="1" si="28"/>
        <v>4.1370763777166308</v>
      </c>
      <c r="Q289" s="19"/>
      <c r="R289" s="20">
        <f t="shared" ca="1" si="33"/>
        <v>1</v>
      </c>
      <c r="S289" s="21">
        <f t="shared" ca="1" si="34"/>
        <v>0</v>
      </c>
    </row>
    <row r="290" spans="9:19" ht="15" x14ac:dyDescent="0.25">
      <c r="I290" s="14">
        <v>286</v>
      </c>
      <c r="J290" s="15">
        <f t="shared" ca="1" si="29"/>
        <v>8.9219438307069021E-2</v>
      </c>
      <c r="K290" s="16">
        <f t="shared" ca="1" si="31"/>
        <v>-3.8279073921543105</v>
      </c>
      <c r="L290" s="16"/>
      <c r="M290" s="17">
        <f t="shared" ca="1" si="30"/>
        <v>0.75768072258569208</v>
      </c>
      <c r="N290" s="18">
        <f t="shared" ca="1" si="32"/>
        <v>9.6270952806919841</v>
      </c>
      <c r="O290" s="18"/>
      <c r="P290" s="30">
        <f t="shared" ca="1" si="28"/>
        <v>-11.255002672846295</v>
      </c>
      <c r="Q290" s="19"/>
      <c r="R290" s="20">
        <f t="shared" ca="1" si="33"/>
        <v>0</v>
      </c>
      <c r="S290" s="21">
        <f t="shared" ca="1" si="34"/>
        <v>0</v>
      </c>
    </row>
    <row r="291" spans="9:19" ht="15" x14ac:dyDescent="0.25">
      <c r="I291" s="14">
        <v>287</v>
      </c>
      <c r="J291" s="15">
        <f t="shared" ca="1" si="29"/>
        <v>0.72264812030012593</v>
      </c>
      <c r="K291" s="16">
        <f t="shared" ca="1" si="31"/>
        <v>12.372371614490913</v>
      </c>
      <c r="L291" s="16"/>
      <c r="M291" s="17">
        <f t="shared" ca="1" si="30"/>
        <v>0.74984579549125197</v>
      </c>
      <c r="N291" s="18">
        <f t="shared" ca="1" si="32"/>
        <v>9.419126804076269</v>
      </c>
      <c r="O291" s="18"/>
      <c r="P291" s="30">
        <f t="shared" ca="1" si="28"/>
        <v>5.1532448104146438</v>
      </c>
      <c r="Q291" s="19"/>
      <c r="R291" s="20">
        <f t="shared" ca="1" si="33"/>
        <v>1</v>
      </c>
      <c r="S291" s="21">
        <f t="shared" ca="1" si="34"/>
        <v>0</v>
      </c>
    </row>
    <row r="292" spans="9:19" ht="15" x14ac:dyDescent="0.25">
      <c r="I292" s="14">
        <v>288</v>
      </c>
      <c r="J292" s="15">
        <f t="shared" ca="1" si="29"/>
        <v>0.79444538222894789</v>
      </c>
      <c r="K292" s="16">
        <f t="shared" ca="1" si="31"/>
        <v>14.306870035333231</v>
      </c>
      <c r="L292" s="16"/>
      <c r="M292" s="17">
        <f t="shared" ca="1" si="30"/>
        <v>0.4431648966967473</v>
      </c>
      <c r="N292" s="18">
        <f t="shared" ca="1" si="32"/>
        <v>2.5839958019934413</v>
      </c>
      <c r="O292" s="18"/>
      <c r="P292" s="30">
        <f t="shared" ca="1" si="28"/>
        <v>13.92287423333979</v>
      </c>
      <c r="Q292" s="19"/>
      <c r="R292" s="20">
        <f t="shared" ca="1" si="33"/>
        <v>1</v>
      </c>
      <c r="S292" s="21">
        <f t="shared" ca="1" si="34"/>
        <v>1</v>
      </c>
    </row>
    <row r="293" spans="9:19" ht="15" x14ac:dyDescent="0.25">
      <c r="I293" s="14">
        <v>289</v>
      </c>
      <c r="J293" s="15">
        <f t="shared" ca="1" si="29"/>
        <v>0.20629380627630955</v>
      </c>
      <c r="K293" s="16">
        <f t="shared" ca="1" si="31"/>
        <v>0.5748386783417363</v>
      </c>
      <c r="L293" s="16"/>
      <c r="M293" s="17">
        <f t="shared" ca="1" si="30"/>
        <v>0.93414879589545918</v>
      </c>
      <c r="N293" s="18">
        <f t="shared" ca="1" si="32"/>
        <v>16.392001060085121</v>
      </c>
      <c r="O293" s="18"/>
      <c r="P293" s="30">
        <f t="shared" ca="1" si="28"/>
        <v>-13.617162381743384</v>
      </c>
      <c r="Q293" s="19"/>
      <c r="R293" s="20">
        <f t="shared" ca="1" si="33"/>
        <v>0</v>
      </c>
      <c r="S293" s="21">
        <f t="shared" ca="1" si="34"/>
        <v>0</v>
      </c>
    </row>
    <row r="294" spans="9:19" ht="15" x14ac:dyDescent="0.25">
      <c r="I294" s="14">
        <v>290</v>
      </c>
      <c r="J294" s="15">
        <f t="shared" ca="1" si="29"/>
        <v>0.75101061153945692</v>
      </c>
      <c r="K294" s="16">
        <f t="shared" ca="1" si="31"/>
        <v>13.099822695362679</v>
      </c>
      <c r="L294" s="16"/>
      <c r="M294" s="17">
        <f t="shared" ca="1" si="30"/>
        <v>0.15531817267325876</v>
      </c>
      <c r="N294" s="18">
        <f t="shared" ca="1" si="32"/>
        <v>-4.7027930265528735</v>
      </c>
      <c r="O294" s="18"/>
      <c r="P294" s="30">
        <f t="shared" ca="1" si="28"/>
        <v>20.00261572191555</v>
      </c>
      <c r="Q294" s="19"/>
      <c r="R294" s="20">
        <f t="shared" ca="1" si="33"/>
        <v>1</v>
      </c>
      <c r="S294" s="21">
        <f t="shared" ca="1" si="34"/>
        <v>1</v>
      </c>
    </row>
    <row r="295" spans="9:19" ht="15" x14ac:dyDescent="0.25">
      <c r="I295" s="14">
        <v>291</v>
      </c>
      <c r="J295" s="15">
        <f t="shared" ca="1" si="29"/>
        <v>0.35666757680278072</v>
      </c>
      <c r="K295" s="16">
        <f t="shared" ca="1" si="31"/>
        <v>4.3562735229040177</v>
      </c>
      <c r="L295" s="16"/>
      <c r="M295" s="17">
        <f t="shared" ca="1" si="30"/>
        <v>0.8924139470343877</v>
      </c>
      <c r="N295" s="18">
        <f t="shared" ca="1" si="32"/>
        <v>14.150136154832534</v>
      </c>
      <c r="O295" s="18"/>
      <c r="P295" s="30">
        <f t="shared" ca="1" si="28"/>
        <v>-7.5938626319285154</v>
      </c>
      <c r="Q295" s="19"/>
      <c r="R295" s="20">
        <f t="shared" ca="1" si="33"/>
        <v>0</v>
      </c>
      <c r="S295" s="21">
        <f t="shared" ca="1" si="34"/>
        <v>0</v>
      </c>
    </row>
    <row r="296" spans="9:19" ht="15" x14ac:dyDescent="0.25">
      <c r="I296" s="14">
        <v>292</v>
      </c>
      <c r="J296" s="15">
        <f t="shared" ca="1" si="29"/>
        <v>0.45230889718570488</v>
      </c>
      <c r="K296" s="16">
        <f t="shared" ca="1" si="31"/>
        <v>6.4274300553959627</v>
      </c>
      <c r="L296" s="16"/>
      <c r="M296" s="17">
        <f t="shared" ca="1" si="30"/>
        <v>0.99097962852048416</v>
      </c>
      <c r="N296" s="18">
        <f t="shared" ca="1" si="32"/>
        <v>23.56517606069065</v>
      </c>
      <c r="O296" s="18"/>
      <c r="P296" s="30">
        <f t="shared" ca="1" si="28"/>
        <v>-14.937746005294688</v>
      </c>
      <c r="Q296" s="19"/>
      <c r="R296" s="20">
        <f t="shared" ca="1" si="33"/>
        <v>0</v>
      </c>
      <c r="S296" s="21">
        <f t="shared" ca="1" si="34"/>
        <v>0</v>
      </c>
    </row>
    <row r="297" spans="9:19" ht="15" x14ac:dyDescent="0.25">
      <c r="I297" s="14">
        <v>293</v>
      </c>
      <c r="J297" s="15">
        <f t="shared" ca="1" si="29"/>
        <v>5.9561604241848976E-3</v>
      </c>
      <c r="K297" s="16">
        <f t="shared" ca="1" si="31"/>
        <v>-13.609749726027683</v>
      </c>
      <c r="L297" s="16"/>
      <c r="M297" s="17">
        <f t="shared" ca="1" si="30"/>
        <v>0.67115890700606118</v>
      </c>
      <c r="N297" s="18">
        <f t="shared" ca="1" si="32"/>
        <v>7.4873703573115638</v>
      </c>
      <c r="O297" s="18"/>
      <c r="P297" s="30">
        <f t="shared" ca="1" si="28"/>
        <v>-18.897120083339249</v>
      </c>
      <c r="Q297" s="19"/>
      <c r="R297" s="20">
        <f t="shared" ca="1" si="33"/>
        <v>0</v>
      </c>
      <c r="S297" s="21">
        <f t="shared" ca="1" si="34"/>
        <v>0</v>
      </c>
    </row>
    <row r="298" spans="9:19" ht="15" x14ac:dyDescent="0.25">
      <c r="I298" s="14">
        <v>294</v>
      </c>
      <c r="J298" s="15">
        <f t="shared" ca="1" si="29"/>
        <v>0.50504000234952862</v>
      </c>
      <c r="K298" s="16">
        <f t="shared" ca="1" si="31"/>
        <v>7.5357015232814719</v>
      </c>
      <c r="L298" s="16"/>
      <c r="M298" s="17">
        <f t="shared" ca="1" si="30"/>
        <v>0.98202092366693605</v>
      </c>
      <c r="N298" s="18">
        <f t="shared" ca="1" si="32"/>
        <v>21.328110085701756</v>
      </c>
      <c r="O298" s="18"/>
      <c r="P298" s="30">
        <f t="shared" ca="1" si="28"/>
        <v>-11.592408562420285</v>
      </c>
      <c r="Q298" s="19"/>
      <c r="R298" s="20">
        <f t="shared" ca="1" si="33"/>
        <v>0</v>
      </c>
      <c r="S298" s="21">
        <f t="shared" ca="1" si="34"/>
        <v>0</v>
      </c>
    </row>
    <row r="299" spans="9:19" ht="15" x14ac:dyDescent="0.25">
      <c r="I299" s="14">
        <v>295</v>
      </c>
      <c r="J299" s="15">
        <f t="shared" ca="1" si="29"/>
        <v>0.31225898550258591</v>
      </c>
      <c r="K299" s="16">
        <f t="shared" ca="1" si="31"/>
        <v>3.3349063432949482</v>
      </c>
      <c r="L299" s="16"/>
      <c r="M299" s="17">
        <f t="shared" ca="1" si="30"/>
        <v>0.35079964566732791</v>
      </c>
      <c r="N299" s="18">
        <f t="shared" ca="1" si="32"/>
        <v>0.57423264479600933</v>
      </c>
      <c r="O299" s="18"/>
      <c r="P299" s="30">
        <f t="shared" ca="1" si="28"/>
        <v>4.9606736984989386</v>
      </c>
      <c r="Q299" s="19"/>
      <c r="R299" s="20">
        <f t="shared" ca="1" si="33"/>
        <v>1</v>
      </c>
      <c r="S299" s="21">
        <f t="shared" ca="1" si="34"/>
        <v>0</v>
      </c>
    </row>
    <row r="300" spans="9:19" ht="15" x14ac:dyDescent="0.25">
      <c r="I300" s="14">
        <v>296</v>
      </c>
      <c r="J300" s="15">
        <f t="shared" ca="1" si="29"/>
        <v>0.75704827289089494</v>
      </c>
      <c r="K300" s="16">
        <f t="shared" ca="1" si="31"/>
        <v>13.260174724791053</v>
      </c>
      <c r="L300" s="16"/>
      <c r="M300" s="17">
        <f t="shared" ca="1" si="30"/>
        <v>0.41036224442573288</v>
      </c>
      <c r="N300" s="18">
        <f t="shared" ca="1" si="32"/>
        <v>1.884017528300252</v>
      </c>
      <c r="O300" s="18"/>
      <c r="P300" s="30">
        <f t="shared" ca="1" si="28"/>
        <v>13.576157196490801</v>
      </c>
      <c r="Q300" s="19"/>
      <c r="R300" s="20">
        <f t="shared" ca="1" si="33"/>
        <v>1</v>
      </c>
      <c r="S300" s="21">
        <f t="shared" ca="1" si="34"/>
        <v>1</v>
      </c>
    </row>
    <row r="301" spans="9:19" ht="15" x14ac:dyDescent="0.25">
      <c r="I301" s="14">
        <v>297</v>
      </c>
      <c r="J301" s="15">
        <f t="shared" ca="1" si="29"/>
        <v>0.28845625766418337</v>
      </c>
      <c r="K301" s="16">
        <f t="shared" ca="1" si="31"/>
        <v>2.7622717981868998</v>
      </c>
      <c r="L301" s="16"/>
      <c r="M301" s="17">
        <f t="shared" ca="1" si="30"/>
        <v>0.4417691502922565</v>
      </c>
      <c r="N301" s="18">
        <f t="shared" ca="1" si="32"/>
        <v>2.554416123728716</v>
      </c>
      <c r="O301" s="18"/>
      <c r="P301" s="30">
        <f t="shared" ca="1" si="28"/>
        <v>2.407855674458184</v>
      </c>
      <c r="Q301" s="19"/>
      <c r="R301" s="20">
        <f t="shared" ca="1" si="33"/>
        <v>1</v>
      </c>
      <c r="S301" s="21">
        <f t="shared" ca="1" si="34"/>
        <v>0</v>
      </c>
    </row>
    <row r="302" spans="9:19" ht="15" x14ac:dyDescent="0.25">
      <c r="I302" s="14">
        <v>298</v>
      </c>
      <c r="J302" s="15">
        <f t="shared" ca="1" si="29"/>
        <v>0.96169574012617431</v>
      </c>
      <c r="K302" s="16">
        <f t="shared" ca="1" si="31"/>
        <v>22.244843823694797</v>
      </c>
      <c r="L302" s="16"/>
      <c r="M302" s="17">
        <f t="shared" ca="1" si="30"/>
        <v>0.75053209881871452</v>
      </c>
      <c r="N302" s="18">
        <f t="shared" ca="1" si="32"/>
        <v>9.4372034434055827</v>
      </c>
      <c r="O302" s="18"/>
      <c r="P302" s="30">
        <f t="shared" ca="1" si="28"/>
        <v>15.007640380289214</v>
      </c>
      <c r="Q302" s="19"/>
      <c r="R302" s="20">
        <f t="shared" ca="1" si="33"/>
        <v>1</v>
      </c>
      <c r="S302" s="21">
        <f t="shared" ca="1" si="34"/>
        <v>1</v>
      </c>
    </row>
    <row r="303" spans="9:19" ht="15" x14ac:dyDescent="0.25">
      <c r="I303" s="14">
        <v>299</v>
      </c>
      <c r="J303" s="15">
        <f t="shared" ca="1" si="29"/>
        <v>0.7094347688395396</v>
      </c>
      <c r="K303" s="16">
        <f t="shared" ca="1" si="31"/>
        <v>12.046139656337978</v>
      </c>
      <c r="L303" s="16"/>
      <c r="M303" s="17">
        <f t="shared" ca="1" si="30"/>
        <v>0.78316386511323033</v>
      </c>
      <c r="N303" s="18">
        <f t="shared" ca="1" si="32"/>
        <v>10.330404641129508</v>
      </c>
      <c r="O303" s="18"/>
      <c r="P303" s="30">
        <f t="shared" ca="1" si="28"/>
        <v>3.9157350152084698</v>
      </c>
      <c r="Q303" s="19"/>
      <c r="R303" s="20">
        <f t="shared" ca="1" si="33"/>
        <v>1</v>
      </c>
      <c r="S303" s="21">
        <f t="shared" ca="1" si="34"/>
        <v>0</v>
      </c>
    </row>
    <row r="304" spans="9:19" ht="15" x14ac:dyDescent="0.25">
      <c r="I304" s="14">
        <v>300</v>
      </c>
      <c r="J304" s="15">
        <f t="shared" ca="1" si="29"/>
        <v>4.1466233886726211E-2</v>
      </c>
      <c r="K304" s="16">
        <f t="shared" ca="1" si="31"/>
        <v>-7.0770066173670632</v>
      </c>
      <c r="L304" s="16"/>
      <c r="M304" s="17">
        <f t="shared" ca="1" si="30"/>
        <v>0.73416029087901791</v>
      </c>
      <c r="N304" s="18">
        <f t="shared" ca="1" si="32"/>
        <v>9.0128434219594684</v>
      </c>
      <c r="O304" s="18"/>
      <c r="P304" s="30">
        <f t="shared" ca="1" si="28"/>
        <v>-13.889850039326532</v>
      </c>
      <c r="Q304" s="19"/>
      <c r="R304" s="20">
        <f t="shared" ca="1" si="33"/>
        <v>0</v>
      </c>
      <c r="S304" s="21">
        <f t="shared" ca="1" si="34"/>
        <v>0</v>
      </c>
    </row>
    <row r="305" spans="9:19" ht="15" x14ac:dyDescent="0.25">
      <c r="I305" s="14">
        <v>301</v>
      </c>
      <c r="J305" s="15">
        <f t="shared" ca="1" si="29"/>
        <v>0.26813326419677941</v>
      </c>
      <c r="K305" s="16">
        <f t="shared" ca="1" si="31"/>
        <v>2.255520934979014</v>
      </c>
      <c r="L305" s="16"/>
      <c r="M305" s="17">
        <f t="shared" ca="1" si="30"/>
        <v>0.8815694133670321</v>
      </c>
      <c r="N305" s="18">
        <f t="shared" ca="1" si="32"/>
        <v>13.676589893255425</v>
      </c>
      <c r="O305" s="18"/>
      <c r="P305" s="30">
        <f t="shared" ca="1" si="28"/>
        <v>-9.2210689582764118</v>
      </c>
      <c r="Q305" s="19"/>
      <c r="R305" s="20">
        <f t="shared" ca="1" si="33"/>
        <v>0</v>
      </c>
      <c r="S305" s="21">
        <f t="shared" ca="1" si="34"/>
        <v>0</v>
      </c>
    </row>
    <row r="306" spans="9:19" ht="15" x14ac:dyDescent="0.25">
      <c r="I306" s="14">
        <v>302</v>
      </c>
      <c r="J306" s="15">
        <f t="shared" ca="1" si="29"/>
        <v>0.44062495924452405</v>
      </c>
      <c r="K306" s="16">
        <f t="shared" ca="1" si="31"/>
        <v>6.180156175423809</v>
      </c>
      <c r="L306" s="16"/>
      <c r="M306" s="17">
        <f t="shared" ca="1" si="30"/>
        <v>0.94854497950085936</v>
      </c>
      <c r="N306" s="18">
        <f t="shared" ca="1" si="32"/>
        <v>17.425143113053185</v>
      </c>
      <c r="O306" s="18"/>
      <c r="P306" s="30">
        <f t="shared" ca="1" si="28"/>
        <v>-9.0449869376293748</v>
      </c>
      <c r="Q306" s="19"/>
      <c r="R306" s="20">
        <f t="shared" ca="1" si="33"/>
        <v>0</v>
      </c>
      <c r="S306" s="21">
        <f t="shared" ca="1" si="34"/>
        <v>0</v>
      </c>
    </row>
    <row r="307" spans="9:19" ht="15" x14ac:dyDescent="0.25">
      <c r="I307" s="14">
        <v>303</v>
      </c>
      <c r="J307" s="15">
        <f t="shared" ca="1" si="29"/>
        <v>0.40186381056003972</v>
      </c>
      <c r="K307" s="16">
        <f t="shared" ca="1" si="31"/>
        <v>5.3506840894883752</v>
      </c>
      <c r="L307" s="16"/>
      <c r="M307" s="17">
        <f t="shared" ca="1" si="30"/>
        <v>0.79585062743642598</v>
      </c>
      <c r="N307" s="18">
        <f t="shared" ca="1" si="32"/>
        <v>10.698267934534719</v>
      </c>
      <c r="O307" s="18"/>
      <c r="P307" s="30">
        <f t="shared" ca="1" si="28"/>
        <v>-3.147583845046344</v>
      </c>
      <c r="Q307" s="19"/>
      <c r="R307" s="20">
        <f t="shared" ca="1" si="33"/>
        <v>0</v>
      </c>
      <c r="S307" s="21">
        <f t="shared" ca="1" si="34"/>
        <v>0</v>
      </c>
    </row>
    <row r="308" spans="9:19" ht="15" x14ac:dyDescent="0.25">
      <c r="I308" s="14">
        <v>304</v>
      </c>
      <c r="J308" s="15">
        <f t="shared" ca="1" si="29"/>
        <v>2.8436942821730149E-4</v>
      </c>
      <c r="K308" s="16">
        <f t="shared" ca="1" si="31"/>
        <v>-21.402145145819752</v>
      </c>
      <c r="L308" s="16"/>
      <c r="M308" s="17">
        <f t="shared" ca="1" si="30"/>
        <v>0.72254955587578817</v>
      </c>
      <c r="N308" s="18">
        <f t="shared" ca="1" si="32"/>
        <v>8.719910699478346</v>
      </c>
      <c r="O308" s="18"/>
      <c r="P308" s="30">
        <f t="shared" ca="1" si="28"/>
        <v>-27.9220558452981</v>
      </c>
      <c r="Q308" s="19"/>
      <c r="R308" s="20">
        <f t="shared" ca="1" si="33"/>
        <v>0</v>
      </c>
      <c r="S308" s="21">
        <f t="shared" ca="1" si="34"/>
        <v>0</v>
      </c>
    </row>
    <row r="309" spans="9:19" ht="15" x14ac:dyDescent="0.25">
      <c r="I309" s="14">
        <v>305</v>
      </c>
      <c r="J309" s="15">
        <f t="shared" ca="1" si="29"/>
        <v>0.97090121387740547</v>
      </c>
      <c r="K309" s="16">
        <f t="shared" ca="1" si="31"/>
        <v>23.27807071453303</v>
      </c>
      <c r="L309" s="16"/>
      <c r="M309" s="17">
        <f t="shared" ca="1" si="30"/>
        <v>0.66795437333529784</v>
      </c>
      <c r="N309" s="18">
        <f t="shared" ca="1" si="32"/>
        <v>7.4133765522348405</v>
      </c>
      <c r="O309" s="18"/>
      <c r="P309" s="30">
        <f t="shared" ca="1" si="28"/>
        <v>18.064694162298188</v>
      </c>
      <c r="Q309" s="19"/>
      <c r="R309" s="20">
        <f t="shared" ca="1" si="33"/>
        <v>1</v>
      </c>
      <c r="S309" s="21">
        <f t="shared" ca="1" si="34"/>
        <v>1</v>
      </c>
    </row>
    <row r="310" spans="9:19" ht="15" x14ac:dyDescent="0.25">
      <c r="I310" s="14">
        <v>306</v>
      </c>
      <c r="J310" s="15">
        <f t="shared" ca="1" si="29"/>
        <v>0.79754504180140151</v>
      </c>
      <c r="K310" s="16">
        <f t="shared" ca="1" si="31"/>
        <v>14.398411022275772</v>
      </c>
      <c r="L310" s="16"/>
      <c r="M310" s="17">
        <f t="shared" ca="1" si="30"/>
        <v>0.16522530095223287</v>
      </c>
      <c r="N310" s="18">
        <f t="shared" ca="1" si="32"/>
        <v>-4.3624310919649449</v>
      </c>
      <c r="O310" s="18"/>
      <c r="P310" s="30">
        <f t="shared" ca="1" si="28"/>
        <v>20.960842114240716</v>
      </c>
      <c r="Q310" s="19"/>
      <c r="R310" s="20">
        <f t="shared" ca="1" si="33"/>
        <v>1</v>
      </c>
      <c r="S310" s="21">
        <f t="shared" ca="1" si="34"/>
        <v>1</v>
      </c>
    </row>
    <row r="311" spans="9:19" ht="15" x14ac:dyDescent="0.25">
      <c r="I311" s="14">
        <v>307</v>
      </c>
      <c r="J311" s="15">
        <f t="shared" ca="1" si="29"/>
        <v>0.9614632816165537</v>
      </c>
      <c r="K311" s="16">
        <f t="shared" ca="1" si="31"/>
        <v>22.221522073531041</v>
      </c>
      <c r="L311" s="16"/>
      <c r="M311" s="17">
        <f t="shared" ca="1" si="30"/>
        <v>0.55057967923836715</v>
      </c>
      <c r="N311" s="18">
        <f t="shared" ca="1" si="32"/>
        <v>4.8436127621425626</v>
      </c>
      <c r="O311" s="18"/>
      <c r="P311" s="30">
        <f t="shared" ca="1" si="28"/>
        <v>19.577909311388478</v>
      </c>
      <c r="Q311" s="19"/>
      <c r="R311" s="20">
        <f t="shared" ca="1" si="33"/>
        <v>1</v>
      </c>
      <c r="S311" s="21">
        <f t="shared" ca="1" si="34"/>
        <v>1</v>
      </c>
    </row>
    <row r="312" spans="9:19" ht="15" x14ac:dyDescent="0.25">
      <c r="I312" s="14">
        <v>308</v>
      </c>
      <c r="J312" s="15">
        <f t="shared" ca="1" si="29"/>
        <v>0.77021007116725415</v>
      </c>
      <c r="K312" s="16">
        <f t="shared" ca="1" si="31"/>
        <v>13.617425943322768</v>
      </c>
      <c r="L312" s="16"/>
      <c r="M312" s="17">
        <f t="shared" ca="1" si="30"/>
        <v>1.6782224205978746E-2</v>
      </c>
      <c r="N312" s="18">
        <f t="shared" ca="1" si="32"/>
        <v>-14.001248590742069</v>
      </c>
      <c r="O312" s="18"/>
      <c r="P312" s="30">
        <f t="shared" ca="1" si="28"/>
        <v>29.818674534064836</v>
      </c>
      <c r="Q312" s="19"/>
      <c r="R312" s="20">
        <f t="shared" ca="1" si="33"/>
        <v>1</v>
      </c>
      <c r="S312" s="21">
        <f t="shared" ca="1" si="34"/>
        <v>1</v>
      </c>
    </row>
    <row r="313" spans="9:19" ht="15" x14ac:dyDescent="0.25">
      <c r="I313" s="14">
        <v>309</v>
      </c>
      <c r="J313" s="15">
        <f t="shared" ca="1" si="29"/>
        <v>0.43845530054590509</v>
      </c>
      <c r="K313" s="16">
        <f t="shared" ca="1" si="31"/>
        <v>6.1341244926690326</v>
      </c>
      <c r="L313" s="16"/>
      <c r="M313" s="17">
        <f t="shared" ca="1" si="30"/>
        <v>0.72238430083733707</v>
      </c>
      <c r="N313" s="18">
        <f t="shared" ca="1" si="32"/>
        <v>8.7157856399372271</v>
      </c>
      <c r="O313" s="18"/>
      <c r="P313" s="30">
        <f t="shared" ca="1" si="28"/>
        <v>-0.38166114726819433</v>
      </c>
      <c r="Q313" s="19"/>
      <c r="R313" s="20">
        <f t="shared" ca="1" si="33"/>
        <v>0</v>
      </c>
      <c r="S313" s="21">
        <f t="shared" ca="1" si="34"/>
        <v>0</v>
      </c>
    </row>
    <row r="314" spans="9:19" ht="15" x14ac:dyDescent="0.25">
      <c r="I314" s="14">
        <v>310</v>
      </c>
      <c r="J314" s="15">
        <f t="shared" ca="1" si="29"/>
        <v>0.37550417821097593</v>
      </c>
      <c r="K314" s="16">
        <f t="shared" ca="1" si="31"/>
        <v>4.7751936968804554</v>
      </c>
      <c r="L314" s="16"/>
      <c r="M314" s="17">
        <f t="shared" ca="1" si="30"/>
        <v>2.8341741915797858E-2</v>
      </c>
      <c r="N314" s="18">
        <f t="shared" ca="1" si="32"/>
        <v>-12.164594634619453</v>
      </c>
      <c r="O314" s="18"/>
      <c r="P314" s="30">
        <f t="shared" ca="1" si="28"/>
        <v>19.139788331499908</v>
      </c>
      <c r="Q314" s="19"/>
      <c r="R314" s="20">
        <f t="shared" ca="1" si="33"/>
        <v>1</v>
      </c>
      <c r="S314" s="21">
        <f t="shared" ca="1" si="34"/>
        <v>1</v>
      </c>
    </row>
    <row r="315" spans="9:19" ht="15" x14ac:dyDescent="0.25">
      <c r="I315" s="14">
        <v>311</v>
      </c>
      <c r="J315" s="15">
        <f t="shared" ca="1" si="29"/>
        <v>0.12572321494737881</v>
      </c>
      <c r="K315" s="16">
        <f t="shared" ca="1" si="31"/>
        <v>-2.1651786491229128</v>
      </c>
      <c r="L315" s="16"/>
      <c r="M315" s="17">
        <f t="shared" ca="1" si="30"/>
        <v>0.70404904324899831</v>
      </c>
      <c r="N315" s="18">
        <f t="shared" ca="1" si="32"/>
        <v>8.2651833944053958</v>
      </c>
      <c r="O315" s="18"/>
      <c r="P315" s="30">
        <f t="shared" ca="1" si="28"/>
        <v>-8.2303620435283094</v>
      </c>
      <c r="Q315" s="19"/>
      <c r="R315" s="20">
        <f t="shared" ca="1" si="33"/>
        <v>0</v>
      </c>
      <c r="S315" s="21">
        <f t="shared" ca="1" si="34"/>
        <v>0</v>
      </c>
    </row>
    <row r="316" spans="9:19" ht="15" x14ac:dyDescent="0.25">
      <c r="I316" s="14">
        <v>312</v>
      </c>
      <c r="J316" s="15">
        <f t="shared" ca="1" si="29"/>
        <v>0.60416018621267131</v>
      </c>
      <c r="K316" s="16">
        <f t="shared" ca="1" si="31"/>
        <v>9.6398714338459932</v>
      </c>
      <c r="L316" s="16"/>
      <c r="M316" s="17">
        <f t="shared" ca="1" si="30"/>
        <v>0.46127140283360102</v>
      </c>
      <c r="N316" s="18">
        <f t="shared" ca="1" si="32"/>
        <v>2.9665055665357336</v>
      </c>
      <c r="O316" s="18"/>
      <c r="P316" s="30">
        <f t="shared" ca="1" si="28"/>
        <v>8.8733658673102589</v>
      </c>
      <c r="Q316" s="19"/>
      <c r="R316" s="20">
        <f t="shared" ca="1" si="33"/>
        <v>1</v>
      </c>
      <c r="S316" s="21">
        <f t="shared" ca="1" si="34"/>
        <v>1</v>
      </c>
    </row>
    <row r="317" spans="9:19" ht="15" x14ac:dyDescent="0.25">
      <c r="I317" s="14">
        <v>313</v>
      </c>
      <c r="J317" s="15">
        <f t="shared" ca="1" si="29"/>
        <v>8.0378070245172295E-2</v>
      </c>
      <c r="K317" s="16">
        <f t="shared" ca="1" si="31"/>
        <v>-4.3044330481074695</v>
      </c>
      <c r="L317" s="16"/>
      <c r="M317" s="17">
        <f t="shared" ca="1" si="30"/>
        <v>0.70258702291208586</v>
      </c>
      <c r="N317" s="18">
        <f t="shared" ca="1" si="32"/>
        <v>8.2298238870204159</v>
      </c>
      <c r="O317" s="18"/>
      <c r="P317" s="30">
        <f t="shared" ca="1" si="28"/>
        <v>-10.334256935127886</v>
      </c>
      <c r="Q317" s="19"/>
      <c r="R317" s="20">
        <f t="shared" ca="1" si="33"/>
        <v>0</v>
      </c>
      <c r="S317" s="21">
        <f t="shared" ca="1" si="34"/>
        <v>0</v>
      </c>
    </row>
    <row r="318" spans="9:19" ht="15" x14ac:dyDescent="0.25">
      <c r="I318" s="14">
        <v>314</v>
      </c>
      <c r="J318" s="15">
        <f t="shared" ca="1" si="29"/>
        <v>0.47588097160794129</v>
      </c>
      <c r="K318" s="16">
        <f t="shared" ca="1" si="31"/>
        <v>6.9238682447464699</v>
      </c>
      <c r="L318" s="16"/>
      <c r="M318" s="17">
        <f t="shared" ca="1" si="30"/>
        <v>0.18262817054189595</v>
      </c>
      <c r="N318" s="18">
        <f t="shared" ca="1" si="32"/>
        <v>-3.7950752444132956</v>
      </c>
      <c r="O318" s="18"/>
      <c r="P318" s="30">
        <f t="shared" ca="1" si="28"/>
        <v>12.918943489159766</v>
      </c>
      <c r="Q318" s="19"/>
      <c r="R318" s="20">
        <f t="shared" ca="1" si="33"/>
        <v>1</v>
      </c>
      <c r="S318" s="21">
        <f t="shared" ca="1" si="34"/>
        <v>1</v>
      </c>
    </row>
    <row r="319" spans="9:19" ht="15" x14ac:dyDescent="0.25">
      <c r="I319" s="14">
        <v>315</v>
      </c>
      <c r="J319" s="15">
        <f t="shared" ca="1" si="29"/>
        <v>0.22535832140130585</v>
      </c>
      <c r="K319" s="16">
        <f t="shared" ca="1" si="31"/>
        <v>1.1197359556710289</v>
      </c>
      <c r="L319" s="16"/>
      <c r="M319" s="17">
        <f t="shared" ca="1" si="30"/>
        <v>4.1440341322993235E-2</v>
      </c>
      <c r="N319" s="18">
        <f t="shared" ca="1" si="32"/>
        <v>-10.729448763428607</v>
      </c>
      <c r="O319" s="18"/>
      <c r="P319" s="30">
        <f t="shared" ca="1" si="28"/>
        <v>14.049184719099635</v>
      </c>
      <c r="Q319" s="19"/>
      <c r="R319" s="20">
        <f t="shared" ca="1" si="33"/>
        <v>1</v>
      </c>
      <c r="S319" s="21">
        <f t="shared" ca="1" si="34"/>
        <v>1</v>
      </c>
    </row>
    <row r="320" spans="9:19" ht="15" x14ac:dyDescent="0.25">
      <c r="I320" s="14">
        <v>316</v>
      </c>
      <c r="J320" s="15">
        <f t="shared" ca="1" si="29"/>
        <v>0.71318840158020613</v>
      </c>
      <c r="K320" s="16">
        <f t="shared" ca="1" si="31"/>
        <v>12.138082371254701</v>
      </c>
      <c r="L320" s="16"/>
      <c r="M320" s="17">
        <f t="shared" ca="1" si="30"/>
        <v>0.4944513474919684</v>
      </c>
      <c r="N320" s="18">
        <f t="shared" ca="1" si="32"/>
        <v>3.6636301474001907</v>
      </c>
      <c r="O320" s="18"/>
      <c r="P320" s="30">
        <f t="shared" ca="1" si="28"/>
        <v>10.674452223854509</v>
      </c>
      <c r="Q320" s="19"/>
      <c r="R320" s="20">
        <f t="shared" ca="1" si="33"/>
        <v>1</v>
      </c>
      <c r="S320" s="21">
        <f t="shared" ca="1" si="34"/>
        <v>1</v>
      </c>
    </row>
    <row r="321" spans="9:19" ht="15" x14ac:dyDescent="0.25">
      <c r="I321" s="14">
        <v>317</v>
      </c>
      <c r="J321" s="15">
        <f t="shared" ca="1" si="29"/>
        <v>0.71391231575344272</v>
      </c>
      <c r="K321" s="16">
        <f t="shared" ca="1" si="31"/>
        <v>12.155879404347314</v>
      </c>
      <c r="L321" s="16"/>
      <c r="M321" s="17">
        <f t="shared" ca="1" si="30"/>
        <v>0.87907270645152358</v>
      </c>
      <c r="N321" s="18">
        <f t="shared" ca="1" si="32"/>
        <v>13.571966286122152</v>
      </c>
      <c r="O321" s="18"/>
      <c r="P321" s="30">
        <f t="shared" ca="1" si="28"/>
        <v>0.78391311822516219</v>
      </c>
      <c r="Q321" s="19"/>
      <c r="R321" s="20">
        <f t="shared" ca="1" si="33"/>
        <v>1</v>
      </c>
      <c r="S321" s="21">
        <f t="shared" ca="1" si="34"/>
        <v>0</v>
      </c>
    </row>
    <row r="322" spans="9:19" ht="15" x14ac:dyDescent="0.25">
      <c r="I322" s="14">
        <v>318</v>
      </c>
      <c r="J322" s="15">
        <f t="shared" ca="1" si="29"/>
        <v>0.14904459712357554</v>
      </c>
      <c r="K322" s="16">
        <f t="shared" ca="1" si="31"/>
        <v>-1.2757803679006301</v>
      </c>
      <c r="L322" s="16"/>
      <c r="M322" s="17">
        <f t="shared" ca="1" si="30"/>
        <v>0.2363403526183292</v>
      </c>
      <c r="N322" s="18">
        <f t="shared" ca="1" si="32"/>
        <v>-2.2282581860141475</v>
      </c>
      <c r="O322" s="18"/>
      <c r="P322" s="30">
        <f t="shared" ca="1" si="28"/>
        <v>3.1524778181135176</v>
      </c>
      <c r="Q322" s="19"/>
      <c r="R322" s="20">
        <f t="shared" ca="1" si="33"/>
        <v>1</v>
      </c>
      <c r="S322" s="21">
        <f t="shared" ca="1" si="34"/>
        <v>0</v>
      </c>
    </row>
    <row r="323" spans="9:19" ht="15" x14ac:dyDescent="0.25">
      <c r="I323" s="14">
        <v>319</v>
      </c>
      <c r="J323" s="15">
        <f t="shared" ca="1" si="29"/>
        <v>0.28512458822354847</v>
      </c>
      <c r="K323" s="16">
        <f t="shared" ca="1" si="31"/>
        <v>2.680410196946692</v>
      </c>
      <c r="L323" s="16"/>
      <c r="M323" s="17">
        <f t="shared" ca="1" si="30"/>
        <v>0.12624255751645053</v>
      </c>
      <c r="N323" s="18">
        <f t="shared" ca="1" si="32"/>
        <v>-5.7941858142604499</v>
      </c>
      <c r="O323" s="18"/>
      <c r="P323" s="30">
        <f t="shared" ca="1" si="28"/>
        <v>10.674596011207143</v>
      </c>
      <c r="Q323" s="19"/>
      <c r="R323" s="20">
        <f t="shared" ca="1" si="33"/>
        <v>1</v>
      </c>
      <c r="S323" s="21">
        <f t="shared" ca="1" si="34"/>
        <v>1</v>
      </c>
    </row>
    <row r="324" spans="9:19" ht="15" x14ac:dyDescent="0.25">
      <c r="I324" s="14">
        <v>320</v>
      </c>
      <c r="J324" s="15">
        <f t="shared" ca="1" si="29"/>
        <v>4.8403130714884779E-2</v>
      </c>
      <c r="K324" s="16">
        <f t="shared" ca="1" si="31"/>
        <v>-6.4630580248790643</v>
      </c>
      <c r="L324" s="16"/>
      <c r="M324" s="17">
        <f t="shared" ca="1" si="30"/>
        <v>0.76606940524085887</v>
      </c>
      <c r="N324" s="18">
        <f t="shared" ca="1" si="32"/>
        <v>9.8538458275606082</v>
      </c>
      <c r="O324" s="18"/>
      <c r="P324" s="30">
        <f t="shared" ca="1" si="28"/>
        <v>-14.116903852439673</v>
      </c>
      <c r="Q324" s="19"/>
      <c r="R324" s="20">
        <f t="shared" ca="1" si="33"/>
        <v>0</v>
      </c>
      <c r="S324" s="21">
        <f t="shared" ca="1" si="34"/>
        <v>0</v>
      </c>
    </row>
    <row r="325" spans="9:19" ht="15" x14ac:dyDescent="0.25">
      <c r="I325" s="14">
        <v>321</v>
      </c>
      <c r="J325" s="15">
        <f t="shared" ca="1" si="29"/>
        <v>0.23985793662091093</v>
      </c>
      <c r="K325" s="16">
        <f t="shared" ca="1" si="31"/>
        <v>1.5168247893176954</v>
      </c>
      <c r="L325" s="16"/>
      <c r="M325" s="17">
        <f t="shared" ca="1" si="30"/>
        <v>0.76796030733217024</v>
      </c>
      <c r="N325" s="18">
        <f t="shared" ca="1" si="32"/>
        <v>9.9055739374735481</v>
      </c>
      <c r="O325" s="18"/>
      <c r="P325" s="30">
        <f t="shared" ref="P325:P388" ca="1" si="35">K325-N325+homefield_adv_simulation</f>
        <v>-6.1887491481558525</v>
      </c>
      <c r="Q325" s="19"/>
      <c r="R325" s="20">
        <f t="shared" ca="1" si="33"/>
        <v>0</v>
      </c>
      <c r="S325" s="21">
        <f t="shared" ca="1" si="34"/>
        <v>0</v>
      </c>
    </row>
    <row r="326" spans="9:19" ht="15" x14ac:dyDescent="0.25">
      <c r="I326" s="14">
        <v>322</v>
      </c>
      <c r="J326" s="15">
        <f t="shared" ca="1" si="29"/>
        <v>0.60763157891712838</v>
      </c>
      <c r="K326" s="16">
        <f t="shared" ca="1" si="31"/>
        <v>9.7153485190189492</v>
      </c>
      <c r="L326" s="16"/>
      <c r="M326" s="17">
        <f t="shared" ca="1" si="30"/>
        <v>0.69367170732362515</v>
      </c>
      <c r="N326" s="18">
        <f t="shared" ca="1" si="32"/>
        <v>8.0158842896699127</v>
      </c>
      <c r="O326" s="18"/>
      <c r="P326" s="30">
        <f t="shared" ca="1" si="35"/>
        <v>3.8994642293490367</v>
      </c>
      <c r="Q326" s="19"/>
      <c r="R326" s="20">
        <f t="shared" ca="1" si="33"/>
        <v>1</v>
      </c>
      <c r="S326" s="21">
        <f t="shared" ca="1" si="34"/>
        <v>0</v>
      </c>
    </row>
    <row r="327" spans="9:19" ht="15" x14ac:dyDescent="0.25">
      <c r="I327" s="14">
        <v>323</v>
      </c>
      <c r="J327" s="15">
        <f t="shared" ca="1" si="29"/>
        <v>0.63816656761050283</v>
      </c>
      <c r="K327" s="16">
        <f t="shared" ca="1" si="31"/>
        <v>10.388115181742071</v>
      </c>
      <c r="L327" s="16"/>
      <c r="M327" s="17">
        <f t="shared" ca="1" si="30"/>
        <v>1.5863770473639738E-3</v>
      </c>
      <c r="N327" s="18">
        <f t="shared" ca="1" si="32"/>
        <v>-20.905528914089306</v>
      </c>
      <c r="O327" s="18"/>
      <c r="P327" s="30">
        <f t="shared" ca="1" si="35"/>
        <v>33.493644095831378</v>
      </c>
      <c r="Q327" s="19"/>
      <c r="R327" s="20">
        <f t="shared" ca="1" si="33"/>
        <v>1</v>
      </c>
      <c r="S327" s="21">
        <f t="shared" ca="1" si="34"/>
        <v>1</v>
      </c>
    </row>
    <row r="328" spans="9:19" ht="15" x14ac:dyDescent="0.25">
      <c r="I328" s="14">
        <v>324</v>
      </c>
      <c r="J328" s="15">
        <f t="shared" ca="1" si="29"/>
        <v>0.34268046732130786</v>
      </c>
      <c r="K328" s="16">
        <f t="shared" ca="1" si="31"/>
        <v>4.0401999541383056</v>
      </c>
      <c r="L328" s="16"/>
      <c r="M328" s="17">
        <f t="shared" ca="1" si="30"/>
        <v>0.5883744486496395</v>
      </c>
      <c r="N328" s="18">
        <f t="shared" ca="1" si="32"/>
        <v>5.6488093177195999</v>
      </c>
      <c r="O328" s="18"/>
      <c r="P328" s="30">
        <f t="shared" ca="1" si="35"/>
        <v>0.59139063641870582</v>
      </c>
      <c r="Q328" s="19"/>
      <c r="R328" s="20">
        <f t="shared" ca="1" si="33"/>
        <v>1</v>
      </c>
      <c r="S328" s="21">
        <f t="shared" ca="1" si="34"/>
        <v>0</v>
      </c>
    </row>
    <row r="329" spans="9:19" ht="15" x14ac:dyDescent="0.25">
      <c r="I329" s="14">
        <v>325</v>
      </c>
      <c r="J329" s="15">
        <f t="shared" ca="1" si="29"/>
        <v>0.34403554630145472</v>
      </c>
      <c r="K329" s="16">
        <f t="shared" ca="1" si="31"/>
        <v>4.0710265682162747</v>
      </c>
      <c r="L329" s="16"/>
      <c r="M329" s="17">
        <f t="shared" ca="1" si="30"/>
        <v>0.35558288520199199</v>
      </c>
      <c r="N329" s="18">
        <f t="shared" ca="1" si="32"/>
        <v>0.68192424815655572</v>
      </c>
      <c r="O329" s="18"/>
      <c r="P329" s="30">
        <f t="shared" ca="1" si="35"/>
        <v>5.5891023200597196</v>
      </c>
      <c r="Q329" s="19"/>
      <c r="R329" s="20">
        <f t="shared" ca="1" si="33"/>
        <v>1</v>
      </c>
      <c r="S329" s="21">
        <f t="shared" ca="1" si="34"/>
        <v>0</v>
      </c>
    </row>
    <row r="330" spans="9:19" ht="15" x14ac:dyDescent="0.25">
      <c r="I330" s="14">
        <v>326</v>
      </c>
      <c r="J330" s="15">
        <f t="shared" ref="J330:J393" ca="1" si="36">RAND()</f>
        <v>0.195012448748906</v>
      </c>
      <c r="K330" s="16">
        <f t="shared" ca="1" si="31"/>
        <v>0.23830289179247544</v>
      </c>
      <c r="L330" s="16"/>
      <c r="M330" s="17">
        <f t="shared" ref="M330:M393" ca="1" si="37">RAND()</f>
        <v>0.44793553322857049</v>
      </c>
      <c r="N330" s="18">
        <f t="shared" ca="1" si="32"/>
        <v>2.6849881375504365</v>
      </c>
      <c r="O330" s="18"/>
      <c r="P330" s="30">
        <f t="shared" ca="1" si="35"/>
        <v>-0.24668524575796091</v>
      </c>
      <c r="Q330" s="19"/>
      <c r="R330" s="20">
        <f t="shared" ca="1" si="33"/>
        <v>0</v>
      </c>
      <c r="S330" s="21">
        <f t="shared" ca="1" si="34"/>
        <v>0</v>
      </c>
    </row>
    <row r="331" spans="9:19" ht="15" x14ac:dyDescent="0.25">
      <c r="I331" s="14">
        <v>327</v>
      </c>
      <c r="J331" s="15">
        <f t="shared" ca="1" si="36"/>
        <v>0.84213652106428161</v>
      </c>
      <c r="K331" s="16">
        <f t="shared" ref="K331:K394" ca="1" si="38">NORMINV(J331,mean_HomeTeam_Sim,sd_HomeTeam_Sim)</f>
        <v>15.82402233781961</v>
      </c>
      <c r="L331" s="16"/>
      <c r="M331" s="17">
        <f t="shared" ca="1" si="37"/>
        <v>0.93865143834283526</v>
      </c>
      <c r="N331" s="18">
        <f t="shared" ref="N331:N394" ca="1" si="39">NORMINV(M331,mean_AwayTeam_Sim,sd_AwayTeam_Sim)</f>
        <v>16.694274898427963</v>
      </c>
      <c r="O331" s="18"/>
      <c r="P331" s="30">
        <f t="shared" ca="1" si="35"/>
        <v>1.3297474393916469</v>
      </c>
      <c r="Q331" s="19"/>
      <c r="R331" s="20">
        <f t="shared" ref="R331:R394" ca="1" si="40">IF(P331&gt;0,1,0)</f>
        <v>1</v>
      </c>
      <c r="S331" s="21">
        <f t="shared" ref="S331:S394" ca="1" si="41">IF(P331&gt;game_spread,1,0)</f>
        <v>0</v>
      </c>
    </row>
    <row r="332" spans="9:19" ht="15" x14ac:dyDescent="0.25">
      <c r="I332" s="14">
        <v>328</v>
      </c>
      <c r="J332" s="15">
        <f t="shared" ca="1" si="36"/>
        <v>0.65865959098486693</v>
      </c>
      <c r="K332" s="16">
        <f t="shared" ca="1" si="38"/>
        <v>10.850330276957679</v>
      </c>
      <c r="L332" s="16"/>
      <c r="M332" s="17">
        <f t="shared" ca="1" si="37"/>
        <v>0.96584817665487788</v>
      </c>
      <c r="N332" s="18">
        <f t="shared" ca="1" si="39"/>
        <v>19.032298153217926</v>
      </c>
      <c r="O332" s="18"/>
      <c r="P332" s="30">
        <f t="shared" ca="1" si="35"/>
        <v>-5.9819678762602466</v>
      </c>
      <c r="Q332" s="19"/>
      <c r="R332" s="20">
        <f t="shared" ca="1" si="40"/>
        <v>0</v>
      </c>
      <c r="S332" s="21">
        <f t="shared" ca="1" si="41"/>
        <v>0</v>
      </c>
    </row>
    <row r="333" spans="9:19" ht="15" x14ac:dyDescent="0.25">
      <c r="I333" s="14">
        <v>329</v>
      </c>
      <c r="J333" s="15">
        <f t="shared" ca="1" si="36"/>
        <v>0.38275686643104923</v>
      </c>
      <c r="K333" s="16">
        <f t="shared" ca="1" si="38"/>
        <v>4.9346764911742405</v>
      </c>
      <c r="L333" s="16"/>
      <c r="M333" s="17">
        <f t="shared" ca="1" si="37"/>
        <v>0.47233903763706386</v>
      </c>
      <c r="N333" s="18">
        <f t="shared" ca="1" si="39"/>
        <v>3.1994299053683077</v>
      </c>
      <c r="O333" s="18"/>
      <c r="P333" s="30">
        <f t="shared" ca="1" si="35"/>
        <v>3.9352465858059329</v>
      </c>
      <c r="Q333" s="19"/>
      <c r="R333" s="20">
        <f t="shared" ca="1" si="40"/>
        <v>1</v>
      </c>
      <c r="S333" s="21">
        <f t="shared" ca="1" si="41"/>
        <v>0</v>
      </c>
    </row>
    <row r="334" spans="9:19" ht="15" x14ac:dyDescent="0.25">
      <c r="I334" s="14">
        <v>330</v>
      </c>
      <c r="J334" s="15">
        <f t="shared" ca="1" si="36"/>
        <v>2.5985016910164305E-2</v>
      </c>
      <c r="K334" s="16">
        <f t="shared" ca="1" si="38"/>
        <v>-8.8294994314986575</v>
      </c>
      <c r="L334" s="16"/>
      <c r="M334" s="17">
        <f t="shared" ca="1" si="37"/>
        <v>0.99238881781292043</v>
      </c>
      <c r="N334" s="18">
        <f t="shared" ca="1" si="39"/>
        <v>24.086115984555345</v>
      </c>
      <c r="O334" s="18"/>
      <c r="P334" s="30">
        <f t="shared" ca="1" si="35"/>
        <v>-30.715615416054003</v>
      </c>
      <c r="Q334" s="19"/>
      <c r="R334" s="20">
        <f t="shared" ca="1" si="40"/>
        <v>0</v>
      </c>
      <c r="S334" s="21">
        <f t="shared" ca="1" si="41"/>
        <v>0</v>
      </c>
    </row>
    <row r="335" spans="9:19" ht="15" x14ac:dyDescent="0.25">
      <c r="I335" s="14">
        <v>331</v>
      </c>
      <c r="J335" s="15">
        <f t="shared" ca="1" si="36"/>
        <v>0.37500359682218665</v>
      </c>
      <c r="K335" s="16">
        <f t="shared" ca="1" si="38"/>
        <v>4.7641511734180852</v>
      </c>
      <c r="L335" s="16"/>
      <c r="M335" s="17">
        <f t="shared" ca="1" si="37"/>
        <v>0.19465339057351083</v>
      </c>
      <c r="N335" s="18">
        <f t="shared" ca="1" si="39"/>
        <v>-3.4225986881851016</v>
      </c>
      <c r="O335" s="18"/>
      <c r="P335" s="30">
        <f t="shared" ca="1" si="35"/>
        <v>10.386749861603185</v>
      </c>
      <c r="Q335" s="19"/>
      <c r="R335" s="20">
        <f t="shared" ca="1" si="40"/>
        <v>1</v>
      </c>
      <c r="S335" s="21">
        <f t="shared" ca="1" si="41"/>
        <v>1</v>
      </c>
    </row>
    <row r="336" spans="9:19" ht="15" x14ac:dyDescent="0.25">
      <c r="I336" s="14">
        <v>332</v>
      </c>
      <c r="J336" s="15">
        <f t="shared" ca="1" si="36"/>
        <v>0.82823413711417715</v>
      </c>
      <c r="K336" s="16">
        <f t="shared" ca="1" si="38"/>
        <v>15.354928339553352</v>
      </c>
      <c r="L336" s="16"/>
      <c r="M336" s="17">
        <f t="shared" ca="1" si="37"/>
        <v>0.97080650907878685</v>
      </c>
      <c r="N336" s="18">
        <f t="shared" ca="1" si="39"/>
        <v>19.61614311526958</v>
      </c>
      <c r="O336" s="18"/>
      <c r="P336" s="30">
        <f t="shared" ca="1" si="35"/>
        <v>-2.0612147757162278</v>
      </c>
      <c r="Q336" s="19"/>
      <c r="R336" s="20">
        <f t="shared" ca="1" si="40"/>
        <v>0</v>
      </c>
      <c r="S336" s="21">
        <f t="shared" ca="1" si="41"/>
        <v>0</v>
      </c>
    </row>
    <row r="337" spans="9:19" ht="15" x14ac:dyDescent="0.25">
      <c r="I337" s="14">
        <v>333</v>
      </c>
      <c r="J337" s="15">
        <f t="shared" ca="1" si="36"/>
        <v>4.6260525627048299E-2</v>
      </c>
      <c r="K337" s="16">
        <f t="shared" ca="1" si="38"/>
        <v>-6.6446839865407004</v>
      </c>
      <c r="L337" s="16"/>
      <c r="M337" s="17">
        <f t="shared" ca="1" si="37"/>
        <v>0.85173993458822528</v>
      </c>
      <c r="N337" s="18">
        <f t="shared" ca="1" si="39"/>
        <v>12.514102454869011</v>
      </c>
      <c r="O337" s="18"/>
      <c r="P337" s="30">
        <f t="shared" ca="1" si="35"/>
        <v>-16.95878644140971</v>
      </c>
      <c r="Q337" s="19"/>
      <c r="R337" s="20">
        <f t="shared" ca="1" si="40"/>
        <v>0</v>
      </c>
      <c r="S337" s="21">
        <f t="shared" ca="1" si="41"/>
        <v>0</v>
      </c>
    </row>
    <row r="338" spans="9:19" ht="15" x14ac:dyDescent="0.25">
      <c r="I338" s="14">
        <v>334</v>
      </c>
      <c r="J338" s="15">
        <f t="shared" ca="1" si="36"/>
        <v>0.99298881824561325</v>
      </c>
      <c r="K338" s="16">
        <f t="shared" ca="1" si="38"/>
        <v>27.984143097468028</v>
      </c>
      <c r="L338" s="16"/>
      <c r="M338" s="17">
        <f t="shared" ca="1" si="37"/>
        <v>0.50764658465593027</v>
      </c>
      <c r="N338" s="18">
        <f t="shared" ca="1" si="39"/>
        <v>3.9403736633036002</v>
      </c>
      <c r="O338" s="18"/>
      <c r="P338" s="30">
        <f t="shared" ca="1" si="35"/>
        <v>26.243769434164427</v>
      </c>
      <c r="Q338" s="19"/>
      <c r="R338" s="20">
        <f t="shared" ca="1" si="40"/>
        <v>1</v>
      </c>
      <c r="S338" s="21">
        <f t="shared" ca="1" si="41"/>
        <v>1</v>
      </c>
    </row>
    <row r="339" spans="9:19" ht="15" x14ac:dyDescent="0.25">
      <c r="I339" s="14">
        <v>335</v>
      </c>
      <c r="J339" s="15">
        <f t="shared" ca="1" si="36"/>
        <v>0.9049157421114512</v>
      </c>
      <c r="K339" s="16">
        <f t="shared" ca="1" si="38"/>
        <v>18.390922050898304</v>
      </c>
      <c r="L339" s="16"/>
      <c r="M339" s="17">
        <f t="shared" ca="1" si="37"/>
        <v>0.19505312534959862</v>
      </c>
      <c r="N339" s="18">
        <f t="shared" ca="1" si="39"/>
        <v>-3.410462871563583</v>
      </c>
      <c r="O339" s="18"/>
      <c r="P339" s="30">
        <f t="shared" ca="1" si="35"/>
        <v>24.001384922461884</v>
      </c>
      <c r="Q339" s="19"/>
      <c r="R339" s="20">
        <f t="shared" ca="1" si="40"/>
        <v>1</v>
      </c>
      <c r="S339" s="21">
        <f t="shared" ca="1" si="41"/>
        <v>1</v>
      </c>
    </row>
    <row r="340" spans="9:19" ht="15" x14ac:dyDescent="0.25">
      <c r="I340" s="14">
        <v>336</v>
      </c>
      <c r="J340" s="15">
        <f t="shared" ca="1" si="36"/>
        <v>0.23945097794733028</v>
      </c>
      <c r="K340" s="16">
        <f t="shared" ca="1" si="38"/>
        <v>1.5058636052293615</v>
      </c>
      <c r="L340" s="16"/>
      <c r="M340" s="17">
        <f t="shared" ca="1" si="37"/>
        <v>0.29692057051841581</v>
      </c>
      <c r="N340" s="18">
        <f t="shared" ca="1" si="39"/>
        <v>-0.6817240178811268</v>
      </c>
      <c r="O340" s="18"/>
      <c r="P340" s="30">
        <f t="shared" ca="1" si="35"/>
        <v>4.3875876231104884</v>
      </c>
      <c r="Q340" s="19"/>
      <c r="R340" s="20">
        <f t="shared" ca="1" si="40"/>
        <v>1</v>
      </c>
      <c r="S340" s="21">
        <f t="shared" ca="1" si="41"/>
        <v>0</v>
      </c>
    </row>
    <row r="341" spans="9:19" ht="15" x14ac:dyDescent="0.25">
      <c r="I341" s="14">
        <v>337</v>
      </c>
      <c r="J341" s="15">
        <f t="shared" ca="1" si="36"/>
        <v>0.42348682946402261</v>
      </c>
      <c r="K341" s="16">
        <f t="shared" ca="1" si="38"/>
        <v>5.8154030922737938</v>
      </c>
      <c r="L341" s="16"/>
      <c r="M341" s="17">
        <f t="shared" ca="1" si="37"/>
        <v>0.5425258237930034</v>
      </c>
      <c r="N341" s="18">
        <f t="shared" ca="1" si="39"/>
        <v>4.6735454740987592</v>
      </c>
      <c r="O341" s="18"/>
      <c r="P341" s="30">
        <f t="shared" ca="1" si="35"/>
        <v>3.3418576181750348</v>
      </c>
      <c r="Q341" s="19"/>
      <c r="R341" s="20">
        <f t="shared" ca="1" si="40"/>
        <v>1</v>
      </c>
      <c r="S341" s="21">
        <f t="shared" ca="1" si="41"/>
        <v>0</v>
      </c>
    </row>
    <row r="342" spans="9:19" ht="15" x14ac:dyDescent="0.25">
      <c r="I342" s="14">
        <v>338</v>
      </c>
      <c r="J342" s="15">
        <f t="shared" ca="1" si="36"/>
        <v>0.56709016284899072</v>
      </c>
      <c r="K342" s="16">
        <f t="shared" ca="1" si="38"/>
        <v>8.8437104491193779</v>
      </c>
      <c r="L342" s="16"/>
      <c r="M342" s="17">
        <f t="shared" ca="1" si="37"/>
        <v>0.90426814700695213</v>
      </c>
      <c r="N342" s="18">
        <f t="shared" ca="1" si="39"/>
        <v>14.708966310216113</v>
      </c>
      <c r="O342" s="18"/>
      <c r="P342" s="30">
        <f t="shared" ca="1" si="35"/>
        <v>-3.6652558610967345</v>
      </c>
      <c r="Q342" s="19"/>
      <c r="R342" s="20">
        <f t="shared" ca="1" si="40"/>
        <v>0</v>
      </c>
      <c r="S342" s="21">
        <f t="shared" ca="1" si="41"/>
        <v>0</v>
      </c>
    </row>
    <row r="343" spans="9:19" ht="15" x14ac:dyDescent="0.25">
      <c r="I343" s="14">
        <v>339</v>
      </c>
      <c r="J343" s="15">
        <f t="shared" ca="1" si="36"/>
        <v>0.54482782498099136</v>
      </c>
      <c r="K343" s="16">
        <f t="shared" ca="1" si="38"/>
        <v>8.372114383153793</v>
      </c>
      <c r="L343" s="16"/>
      <c r="M343" s="17">
        <f t="shared" ca="1" si="37"/>
        <v>0.66873476490953287</v>
      </c>
      <c r="N343" s="18">
        <f t="shared" ca="1" si="39"/>
        <v>7.4313696870474599</v>
      </c>
      <c r="O343" s="18"/>
      <c r="P343" s="30">
        <f t="shared" ca="1" si="35"/>
        <v>3.1407446961063332</v>
      </c>
      <c r="Q343" s="19"/>
      <c r="R343" s="20">
        <f t="shared" ca="1" si="40"/>
        <v>1</v>
      </c>
      <c r="S343" s="21">
        <f t="shared" ca="1" si="41"/>
        <v>0</v>
      </c>
    </row>
    <row r="344" spans="9:19" ht="15" x14ac:dyDescent="0.25">
      <c r="I344" s="14">
        <v>340</v>
      </c>
      <c r="J344" s="15">
        <f t="shared" ca="1" si="36"/>
        <v>0.11217373474965286</v>
      </c>
      <c r="K344" s="16">
        <f t="shared" ca="1" si="38"/>
        <v>-2.7358278332522907</v>
      </c>
      <c r="L344" s="16"/>
      <c r="M344" s="17">
        <f t="shared" ca="1" si="37"/>
        <v>0.283229799161134</v>
      </c>
      <c r="N344" s="18">
        <f t="shared" ca="1" si="39"/>
        <v>-1.0163493142568827</v>
      </c>
      <c r="O344" s="18"/>
      <c r="P344" s="30">
        <f t="shared" ca="1" si="35"/>
        <v>0.48052148100459213</v>
      </c>
      <c r="Q344" s="19"/>
      <c r="R344" s="20">
        <f t="shared" ca="1" si="40"/>
        <v>1</v>
      </c>
      <c r="S344" s="21">
        <f t="shared" ca="1" si="41"/>
        <v>0</v>
      </c>
    </row>
    <row r="345" spans="9:19" ht="15" x14ac:dyDescent="0.25">
      <c r="I345" s="14">
        <v>341</v>
      </c>
      <c r="J345" s="15">
        <f t="shared" ca="1" si="36"/>
        <v>0.16057859737472946</v>
      </c>
      <c r="K345" s="16">
        <f t="shared" ca="1" si="38"/>
        <v>-0.87035921287527351</v>
      </c>
      <c r="L345" s="16"/>
      <c r="M345" s="17">
        <f t="shared" ca="1" si="37"/>
        <v>0.9010077037894848</v>
      </c>
      <c r="N345" s="18">
        <f t="shared" ca="1" si="39"/>
        <v>14.550448218847793</v>
      </c>
      <c r="O345" s="18"/>
      <c r="P345" s="30">
        <f t="shared" ca="1" si="35"/>
        <v>-13.220807431723067</v>
      </c>
      <c r="Q345" s="19"/>
      <c r="R345" s="20">
        <f t="shared" ca="1" si="40"/>
        <v>0</v>
      </c>
      <c r="S345" s="21">
        <f t="shared" ca="1" si="41"/>
        <v>0</v>
      </c>
    </row>
    <row r="346" spans="9:19" ht="15" x14ac:dyDescent="0.25">
      <c r="I346" s="14">
        <v>342</v>
      </c>
      <c r="J346" s="15">
        <f t="shared" ca="1" si="36"/>
        <v>0.21790774520891421</v>
      </c>
      <c r="K346" s="16">
        <f t="shared" ca="1" si="38"/>
        <v>0.91008564714657503</v>
      </c>
      <c r="L346" s="16"/>
      <c r="M346" s="17">
        <f t="shared" ca="1" si="37"/>
        <v>0.13667336928644003</v>
      </c>
      <c r="N346" s="18">
        <f t="shared" ca="1" si="39"/>
        <v>-5.3846725856977002</v>
      </c>
      <c r="O346" s="18"/>
      <c r="P346" s="30">
        <f t="shared" ca="1" si="35"/>
        <v>8.4947582328442763</v>
      </c>
      <c r="Q346" s="19"/>
      <c r="R346" s="20">
        <f t="shared" ca="1" si="40"/>
        <v>1</v>
      </c>
      <c r="S346" s="21">
        <f t="shared" ca="1" si="41"/>
        <v>1</v>
      </c>
    </row>
    <row r="347" spans="9:19" ht="15" x14ac:dyDescent="0.25">
      <c r="I347" s="14">
        <v>343</v>
      </c>
      <c r="J347" s="15">
        <f t="shared" ca="1" si="36"/>
        <v>0.88493583115214336</v>
      </c>
      <c r="K347" s="16">
        <f t="shared" ca="1" si="38"/>
        <v>17.470157351796018</v>
      </c>
      <c r="L347" s="16"/>
      <c r="M347" s="17">
        <f t="shared" ca="1" si="37"/>
        <v>0.44823113672316206</v>
      </c>
      <c r="N347" s="18">
        <f t="shared" ca="1" si="39"/>
        <v>2.6912405396482724</v>
      </c>
      <c r="O347" s="18"/>
      <c r="P347" s="30">
        <f t="shared" ca="1" si="35"/>
        <v>16.978916812147745</v>
      </c>
      <c r="Q347" s="19"/>
      <c r="R347" s="20">
        <f t="shared" ca="1" si="40"/>
        <v>1</v>
      </c>
      <c r="S347" s="21">
        <f t="shared" ca="1" si="41"/>
        <v>1</v>
      </c>
    </row>
    <row r="348" spans="9:19" ht="15" x14ac:dyDescent="0.25">
      <c r="I348" s="14">
        <v>344</v>
      </c>
      <c r="J348" s="15">
        <f t="shared" ca="1" si="36"/>
        <v>4.4631778966717772E-2</v>
      </c>
      <c r="K348" s="16">
        <f t="shared" ca="1" si="38"/>
        <v>-6.7873244977646223</v>
      </c>
      <c r="L348" s="16"/>
      <c r="M348" s="17">
        <f t="shared" ca="1" si="37"/>
        <v>0.20340580731454938</v>
      </c>
      <c r="N348" s="18">
        <f t="shared" ca="1" si="39"/>
        <v>-3.1602416880064634</v>
      </c>
      <c r="O348" s="18"/>
      <c r="P348" s="30">
        <f t="shared" ca="1" si="35"/>
        <v>-1.4270828097581587</v>
      </c>
      <c r="Q348" s="19"/>
      <c r="R348" s="20">
        <f t="shared" ca="1" si="40"/>
        <v>0</v>
      </c>
      <c r="S348" s="21">
        <f t="shared" ca="1" si="41"/>
        <v>0</v>
      </c>
    </row>
    <row r="349" spans="9:19" ht="15" x14ac:dyDescent="0.25">
      <c r="I349" s="14">
        <v>345</v>
      </c>
      <c r="J349" s="15">
        <f t="shared" ca="1" si="36"/>
        <v>8.1997850153998852E-2</v>
      </c>
      <c r="K349" s="16">
        <f t="shared" ca="1" si="38"/>
        <v>-4.2142826295857549</v>
      </c>
      <c r="L349" s="16"/>
      <c r="M349" s="17">
        <f t="shared" ca="1" si="37"/>
        <v>0.29632757797396092</v>
      </c>
      <c r="N349" s="18">
        <f t="shared" ca="1" si="39"/>
        <v>-0.69606703172429629</v>
      </c>
      <c r="O349" s="18"/>
      <c r="P349" s="30">
        <f t="shared" ca="1" si="35"/>
        <v>-1.3182155978614585</v>
      </c>
      <c r="Q349" s="19"/>
      <c r="R349" s="20">
        <f t="shared" ca="1" si="40"/>
        <v>0</v>
      </c>
      <c r="S349" s="21">
        <f t="shared" ca="1" si="41"/>
        <v>0</v>
      </c>
    </row>
    <row r="350" spans="9:19" ht="15" x14ac:dyDescent="0.25">
      <c r="I350" s="14">
        <v>346</v>
      </c>
      <c r="J350" s="15">
        <f t="shared" ca="1" si="36"/>
        <v>0.3028109345658726</v>
      </c>
      <c r="K350" s="16">
        <f t="shared" ca="1" si="38"/>
        <v>3.1100483929855756</v>
      </c>
      <c r="L350" s="16"/>
      <c r="M350" s="17">
        <f t="shared" ca="1" si="37"/>
        <v>0.56551768508051592</v>
      </c>
      <c r="N350" s="18">
        <f t="shared" ca="1" si="39"/>
        <v>5.1602695646278818</v>
      </c>
      <c r="O350" s="18"/>
      <c r="P350" s="30">
        <f t="shared" ca="1" si="35"/>
        <v>0.14977882835769396</v>
      </c>
      <c r="Q350" s="19"/>
      <c r="R350" s="20">
        <f t="shared" ca="1" si="40"/>
        <v>1</v>
      </c>
      <c r="S350" s="21">
        <f t="shared" ca="1" si="41"/>
        <v>0</v>
      </c>
    </row>
    <row r="351" spans="9:19" ht="15" x14ac:dyDescent="0.25">
      <c r="I351" s="14">
        <v>347</v>
      </c>
      <c r="J351" s="15">
        <f t="shared" ca="1" si="36"/>
        <v>0.99528456554268929</v>
      </c>
      <c r="K351" s="16">
        <f t="shared" ca="1" si="38"/>
        <v>29.149919118240067</v>
      </c>
      <c r="L351" s="16"/>
      <c r="M351" s="17">
        <f t="shared" ca="1" si="37"/>
        <v>0.35990944466672981</v>
      </c>
      <c r="N351" s="18">
        <f t="shared" ca="1" si="39"/>
        <v>0.77889333845202602</v>
      </c>
      <c r="O351" s="18"/>
      <c r="P351" s="30">
        <f t="shared" ca="1" si="35"/>
        <v>30.571025779788041</v>
      </c>
      <c r="Q351" s="19"/>
      <c r="R351" s="20">
        <f t="shared" ca="1" si="40"/>
        <v>1</v>
      </c>
      <c r="S351" s="21">
        <f t="shared" ca="1" si="41"/>
        <v>1</v>
      </c>
    </row>
    <row r="352" spans="9:19" ht="15" x14ac:dyDescent="0.25">
      <c r="I352" s="14">
        <v>348</v>
      </c>
      <c r="J352" s="15">
        <f t="shared" ca="1" si="36"/>
        <v>0.90299523549078242</v>
      </c>
      <c r="K352" s="16">
        <f t="shared" ca="1" si="38"/>
        <v>18.296614656804707</v>
      </c>
      <c r="L352" s="16"/>
      <c r="M352" s="17">
        <f t="shared" ca="1" si="37"/>
        <v>0.52681947606535418</v>
      </c>
      <c r="N352" s="18">
        <f t="shared" ca="1" si="39"/>
        <v>4.3428812255174822</v>
      </c>
      <c r="O352" s="18"/>
      <c r="P352" s="30">
        <f t="shared" ca="1" si="35"/>
        <v>16.153733431287225</v>
      </c>
      <c r="Q352" s="19"/>
      <c r="R352" s="20">
        <f t="shared" ca="1" si="40"/>
        <v>1</v>
      </c>
      <c r="S352" s="21">
        <f t="shared" ca="1" si="41"/>
        <v>1</v>
      </c>
    </row>
    <row r="353" spans="9:19" ht="15" x14ac:dyDescent="0.25">
      <c r="I353" s="14">
        <v>349</v>
      </c>
      <c r="J353" s="15">
        <f t="shared" ca="1" si="36"/>
        <v>0.33535429015960017</v>
      </c>
      <c r="K353" s="16">
        <f t="shared" ca="1" si="38"/>
        <v>3.8727246831843232</v>
      </c>
      <c r="L353" s="16"/>
      <c r="M353" s="17">
        <f t="shared" ca="1" si="37"/>
        <v>0.82975637360128884</v>
      </c>
      <c r="N353" s="18">
        <f t="shared" ca="1" si="39"/>
        <v>11.755068041543783</v>
      </c>
      <c r="O353" s="18"/>
      <c r="P353" s="30">
        <f t="shared" ca="1" si="35"/>
        <v>-5.6823433583594598</v>
      </c>
      <c r="Q353" s="19"/>
      <c r="R353" s="20">
        <f t="shared" ca="1" si="40"/>
        <v>0</v>
      </c>
      <c r="S353" s="21">
        <f t="shared" ca="1" si="41"/>
        <v>0</v>
      </c>
    </row>
    <row r="354" spans="9:19" ht="15" x14ac:dyDescent="0.25">
      <c r="I354" s="14">
        <v>350</v>
      </c>
      <c r="J354" s="15">
        <f t="shared" ca="1" si="36"/>
        <v>0.93454680743268603</v>
      </c>
      <c r="K354" s="16">
        <f t="shared" ca="1" si="38"/>
        <v>20.068061578505251</v>
      </c>
      <c r="L354" s="16"/>
      <c r="M354" s="17">
        <f t="shared" ca="1" si="37"/>
        <v>0.91441475766883684</v>
      </c>
      <c r="N354" s="18">
        <f t="shared" ca="1" si="39"/>
        <v>15.229294939336642</v>
      </c>
      <c r="O354" s="18"/>
      <c r="P354" s="30">
        <f t="shared" ca="1" si="35"/>
        <v>7.0387666391686095</v>
      </c>
      <c r="Q354" s="19"/>
      <c r="R354" s="20">
        <f t="shared" ca="1" si="40"/>
        <v>1</v>
      </c>
      <c r="S354" s="21">
        <f t="shared" ca="1" si="41"/>
        <v>1</v>
      </c>
    </row>
    <row r="355" spans="9:19" ht="15" x14ac:dyDescent="0.25">
      <c r="I355" s="14">
        <v>351</v>
      </c>
      <c r="J355" s="15">
        <f t="shared" ca="1" si="36"/>
        <v>0.78853131347132521</v>
      </c>
      <c r="K355" s="16">
        <f t="shared" ca="1" si="38"/>
        <v>14.134454839091999</v>
      </c>
      <c r="L355" s="16"/>
      <c r="M355" s="17">
        <f t="shared" ca="1" si="37"/>
        <v>0.41983604573841871</v>
      </c>
      <c r="N355" s="18">
        <f t="shared" ca="1" si="39"/>
        <v>2.0873285773577614</v>
      </c>
      <c r="O355" s="18"/>
      <c r="P355" s="30">
        <f t="shared" ca="1" si="35"/>
        <v>14.247126261734238</v>
      </c>
      <c r="Q355" s="19"/>
      <c r="R355" s="20">
        <f t="shared" ca="1" si="40"/>
        <v>1</v>
      </c>
      <c r="S355" s="21">
        <f t="shared" ca="1" si="41"/>
        <v>1</v>
      </c>
    </row>
    <row r="356" spans="9:19" ht="15" x14ac:dyDescent="0.25">
      <c r="I356" s="14">
        <v>352</v>
      </c>
      <c r="J356" s="15">
        <f t="shared" ca="1" si="36"/>
        <v>0.95040078980766829</v>
      </c>
      <c r="K356" s="16">
        <f t="shared" ca="1" si="38"/>
        <v>21.22445022116873</v>
      </c>
      <c r="L356" s="16"/>
      <c r="M356" s="17">
        <f t="shared" ca="1" si="37"/>
        <v>0.27758120484235516</v>
      </c>
      <c r="N356" s="18">
        <f t="shared" ca="1" si="39"/>
        <v>-1.156646580382314</v>
      </c>
      <c r="O356" s="18"/>
      <c r="P356" s="30">
        <f t="shared" ca="1" si="35"/>
        <v>24.581096801551045</v>
      </c>
      <c r="Q356" s="19"/>
      <c r="R356" s="20">
        <f t="shared" ca="1" si="40"/>
        <v>1</v>
      </c>
      <c r="S356" s="21">
        <f t="shared" ca="1" si="41"/>
        <v>1</v>
      </c>
    </row>
    <row r="357" spans="9:19" ht="15" x14ac:dyDescent="0.25">
      <c r="I357" s="14">
        <v>353</v>
      </c>
      <c r="J357" s="15">
        <f t="shared" ca="1" si="36"/>
        <v>5.4550745586860572E-2</v>
      </c>
      <c r="K357" s="16">
        <f t="shared" ca="1" si="38"/>
        <v>-5.9753416062200611</v>
      </c>
      <c r="L357" s="16"/>
      <c r="M357" s="17">
        <f t="shared" ca="1" si="37"/>
        <v>0.88770368619046391</v>
      </c>
      <c r="N357" s="18">
        <f t="shared" ca="1" si="39"/>
        <v>13.940451704376333</v>
      </c>
      <c r="O357" s="18"/>
      <c r="P357" s="30">
        <f t="shared" ca="1" si="35"/>
        <v>-17.715793310596393</v>
      </c>
      <c r="Q357" s="19"/>
      <c r="R357" s="20">
        <f t="shared" ca="1" si="40"/>
        <v>0</v>
      </c>
      <c r="S357" s="21">
        <f t="shared" ca="1" si="41"/>
        <v>0</v>
      </c>
    </row>
    <row r="358" spans="9:19" ht="15" x14ac:dyDescent="0.25">
      <c r="I358" s="14">
        <v>354</v>
      </c>
      <c r="J358" s="15">
        <f t="shared" ca="1" si="36"/>
        <v>0.85067881345060226</v>
      </c>
      <c r="K358" s="16">
        <f t="shared" ca="1" si="38"/>
        <v>16.12581907058993</v>
      </c>
      <c r="L358" s="16"/>
      <c r="M358" s="17">
        <f t="shared" ca="1" si="37"/>
        <v>0.35560120464683243</v>
      </c>
      <c r="N358" s="18">
        <f t="shared" ca="1" si="39"/>
        <v>0.68233570238037977</v>
      </c>
      <c r="O358" s="18"/>
      <c r="P358" s="30">
        <f t="shared" ca="1" si="35"/>
        <v>17.643483368209552</v>
      </c>
      <c r="Q358" s="19"/>
      <c r="R358" s="20">
        <f t="shared" ca="1" si="40"/>
        <v>1</v>
      </c>
      <c r="S358" s="21">
        <f t="shared" ca="1" si="41"/>
        <v>1</v>
      </c>
    </row>
    <row r="359" spans="9:19" ht="15" x14ac:dyDescent="0.25">
      <c r="I359" s="14">
        <v>355</v>
      </c>
      <c r="J359" s="15">
        <f t="shared" ca="1" si="36"/>
        <v>0.35389337423625755</v>
      </c>
      <c r="K359" s="16">
        <f t="shared" ca="1" si="38"/>
        <v>4.2939455020672188</v>
      </c>
      <c r="L359" s="16"/>
      <c r="M359" s="17">
        <f t="shared" ca="1" si="37"/>
        <v>0.67154786277659284</v>
      </c>
      <c r="N359" s="18">
        <f t="shared" ca="1" si="39"/>
        <v>7.4963711326755726</v>
      </c>
      <c r="O359" s="18"/>
      <c r="P359" s="30">
        <f t="shared" ca="1" si="35"/>
        <v>-1.0024256306083537</v>
      </c>
      <c r="Q359" s="19"/>
      <c r="R359" s="20">
        <f t="shared" ca="1" si="40"/>
        <v>0</v>
      </c>
      <c r="S359" s="21">
        <f t="shared" ca="1" si="41"/>
        <v>0</v>
      </c>
    </row>
    <row r="360" spans="9:19" ht="15" x14ac:dyDescent="0.25">
      <c r="I360" s="14">
        <v>356</v>
      </c>
      <c r="J360" s="15">
        <f t="shared" ca="1" si="36"/>
        <v>0.887107608889807</v>
      </c>
      <c r="K360" s="16">
        <f t="shared" ca="1" si="38"/>
        <v>17.56436826677924</v>
      </c>
      <c r="L360" s="16"/>
      <c r="M360" s="17">
        <f t="shared" ca="1" si="37"/>
        <v>0.37797558572742485</v>
      </c>
      <c r="N360" s="18">
        <f t="shared" ca="1" si="39"/>
        <v>1.1796441497210126</v>
      </c>
      <c r="O360" s="18"/>
      <c r="P360" s="30">
        <f t="shared" ca="1" si="35"/>
        <v>18.584724117058226</v>
      </c>
      <c r="Q360" s="19"/>
      <c r="R360" s="20">
        <f t="shared" ca="1" si="40"/>
        <v>1</v>
      </c>
      <c r="S360" s="21">
        <f t="shared" ca="1" si="41"/>
        <v>1</v>
      </c>
    </row>
    <row r="361" spans="9:19" ht="15" x14ac:dyDescent="0.25">
      <c r="I361" s="14">
        <v>357</v>
      </c>
      <c r="J361" s="15">
        <f t="shared" ca="1" si="36"/>
        <v>0.4396764309322152</v>
      </c>
      <c r="K361" s="16">
        <f t="shared" ca="1" si="38"/>
        <v>6.1600368460753954</v>
      </c>
      <c r="L361" s="16"/>
      <c r="M361" s="17">
        <f t="shared" ca="1" si="37"/>
        <v>5.1699544628576732E-2</v>
      </c>
      <c r="N361" s="18">
        <f t="shared" ca="1" si="39"/>
        <v>-9.8457912806852743</v>
      </c>
      <c r="O361" s="18"/>
      <c r="P361" s="30">
        <f t="shared" ca="1" si="35"/>
        <v>18.205828126760668</v>
      </c>
      <c r="Q361" s="19"/>
      <c r="R361" s="20">
        <f t="shared" ca="1" si="40"/>
        <v>1</v>
      </c>
      <c r="S361" s="21">
        <f t="shared" ca="1" si="41"/>
        <v>1</v>
      </c>
    </row>
    <row r="362" spans="9:19" ht="15" x14ac:dyDescent="0.25">
      <c r="I362" s="14">
        <v>358</v>
      </c>
      <c r="J362" s="15">
        <f t="shared" ca="1" si="36"/>
        <v>0.25108738067638625</v>
      </c>
      <c r="K362" s="16">
        <f t="shared" ca="1" si="38"/>
        <v>1.8154101152168609</v>
      </c>
      <c r="L362" s="16"/>
      <c r="M362" s="17">
        <f t="shared" ca="1" si="37"/>
        <v>0.17120797397290666</v>
      </c>
      <c r="N362" s="18">
        <f t="shared" ca="1" si="39"/>
        <v>-4.1632710670125874</v>
      </c>
      <c r="O362" s="18"/>
      <c r="P362" s="30">
        <f t="shared" ca="1" si="35"/>
        <v>8.1786811822294485</v>
      </c>
      <c r="Q362" s="19"/>
      <c r="R362" s="20">
        <f t="shared" ca="1" si="40"/>
        <v>1</v>
      </c>
      <c r="S362" s="21">
        <f t="shared" ca="1" si="41"/>
        <v>1</v>
      </c>
    </row>
    <row r="363" spans="9:19" ht="15" x14ac:dyDescent="0.25">
      <c r="I363" s="14">
        <v>359</v>
      </c>
      <c r="J363" s="15">
        <f t="shared" ca="1" si="36"/>
        <v>0.53362776903994502</v>
      </c>
      <c r="K363" s="16">
        <f t="shared" ca="1" si="38"/>
        <v>8.1360773471401391</v>
      </c>
      <c r="L363" s="16"/>
      <c r="M363" s="17">
        <f t="shared" ca="1" si="37"/>
        <v>0.12744858088828925</v>
      </c>
      <c r="N363" s="18">
        <f t="shared" ca="1" si="39"/>
        <v>-5.7456670507568077</v>
      </c>
      <c r="O363" s="18"/>
      <c r="P363" s="30">
        <f t="shared" ca="1" si="35"/>
        <v>16.081744397896948</v>
      </c>
      <c r="Q363" s="19"/>
      <c r="R363" s="20">
        <f t="shared" ca="1" si="40"/>
        <v>1</v>
      </c>
      <c r="S363" s="21">
        <f t="shared" ca="1" si="41"/>
        <v>1</v>
      </c>
    </row>
    <row r="364" spans="9:19" ht="15" x14ac:dyDescent="0.25">
      <c r="I364" s="14">
        <v>360</v>
      </c>
      <c r="J364" s="15">
        <f t="shared" ca="1" si="36"/>
        <v>0.5237100993335887</v>
      </c>
      <c r="K364" s="16">
        <f t="shared" ca="1" si="38"/>
        <v>7.9275402714124867</v>
      </c>
      <c r="L364" s="16"/>
      <c r="M364" s="17">
        <f t="shared" ca="1" si="37"/>
        <v>0.12487721973638377</v>
      </c>
      <c r="N364" s="18">
        <f t="shared" ca="1" si="39"/>
        <v>-5.8495053591697772</v>
      </c>
      <c r="O364" s="18"/>
      <c r="P364" s="30">
        <f t="shared" ca="1" si="35"/>
        <v>15.977045630582264</v>
      </c>
      <c r="Q364" s="19"/>
      <c r="R364" s="20">
        <f t="shared" ca="1" si="40"/>
        <v>1</v>
      </c>
      <c r="S364" s="21">
        <f t="shared" ca="1" si="41"/>
        <v>1</v>
      </c>
    </row>
    <row r="365" spans="9:19" ht="15" x14ac:dyDescent="0.25">
      <c r="I365" s="14">
        <v>361</v>
      </c>
      <c r="J365" s="15">
        <f t="shared" ca="1" si="36"/>
        <v>0.16809498091166508</v>
      </c>
      <c r="K365" s="16">
        <f t="shared" ca="1" si="38"/>
        <v>-0.61633199068720401</v>
      </c>
      <c r="L365" s="16"/>
      <c r="M365" s="17">
        <f t="shared" ca="1" si="37"/>
        <v>0.61574825629354246</v>
      </c>
      <c r="N365" s="18">
        <f t="shared" ca="1" si="39"/>
        <v>6.2425662393807455</v>
      </c>
      <c r="O365" s="18"/>
      <c r="P365" s="30">
        <f t="shared" ca="1" si="35"/>
        <v>-4.6588982300679493</v>
      </c>
      <c r="Q365" s="19"/>
      <c r="R365" s="20">
        <f t="shared" ca="1" si="40"/>
        <v>0</v>
      </c>
      <c r="S365" s="21">
        <f t="shared" ca="1" si="41"/>
        <v>0</v>
      </c>
    </row>
    <row r="366" spans="9:19" ht="15" x14ac:dyDescent="0.25">
      <c r="I366" s="14">
        <v>362</v>
      </c>
      <c r="J366" s="15">
        <f t="shared" ca="1" si="36"/>
        <v>5.8992839100602601E-2</v>
      </c>
      <c r="K366" s="16">
        <f t="shared" ca="1" si="38"/>
        <v>-5.6493770180688898</v>
      </c>
      <c r="L366" s="16"/>
      <c r="M366" s="17">
        <f t="shared" ca="1" si="37"/>
        <v>0.33937480178998636</v>
      </c>
      <c r="N366" s="18">
        <f t="shared" ca="1" si="39"/>
        <v>0.31480508566740006</v>
      </c>
      <c r="O366" s="18"/>
      <c r="P366" s="30">
        <f t="shared" ca="1" si="35"/>
        <v>-3.7641821037362897</v>
      </c>
      <c r="Q366" s="19"/>
      <c r="R366" s="20">
        <f t="shared" ca="1" si="40"/>
        <v>0</v>
      </c>
      <c r="S366" s="21">
        <f t="shared" ca="1" si="41"/>
        <v>0</v>
      </c>
    </row>
    <row r="367" spans="9:19" ht="15" x14ac:dyDescent="0.25">
      <c r="I367" s="14">
        <v>363</v>
      </c>
      <c r="J367" s="15">
        <f t="shared" ca="1" si="36"/>
        <v>5.7225508176022677E-2</v>
      </c>
      <c r="K367" s="16">
        <f t="shared" ca="1" si="38"/>
        <v>-5.7766702008772803</v>
      </c>
      <c r="L367" s="16"/>
      <c r="M367" s="17">
        <f t="shared" ca="1" si="37"/>
        <v>0.66615187270517573</v>
      </c>
      <c r="N367" s="18">
        <f t="shared" ca="1" si="39"/>
        <v>7.3718810941328279</v>
      </c>
      <c r="O367" s="18"/>
      <c r="P367" s="30">
        <f t="shared" ca="1" si="35"/>
        <v>-10.948551295010109</v>
      </c>
      <c r="Q367" s="19"/>
      <c r="R367" s="20">
        <f t="shared" ca="1" si="40"/>
        <v>0</v>
      </c>
      <c r="S367" s="21">
        <f t="shared" ca="1" si="41"/>
        <v>0</v>
      </c>
    </row>
    <row r="368" spans="9:19" ht="15" x14ac:dyDescent="0.25">
      <c r="I368" s="14">
        <v>364</v>
      </c>
      <c r="J368" s="15">
        <f t="shared" ca="1" si="36"/>
        <v>0.55530474540500574</v>
      </c>
      <c r="K368" s="16">
        <f t="shared" ca="1" si="38"/>
        <v>8.5935888932390689</v>
      </c>
      <c r="L368" s="16"/>
      <c r="M368" s="17">
        <f t="shared" ca="1" si="37"/>
        <v>0.2432259828369111</v>
      </c>
      <c r="N368" s="18">
        <f t="shared" ca="1" si="39"/>
        <v>-2.0428446983070252</v>
      </c>
      <c r="O368" s="18"/>
      <c r="P368" s="30">
        <f t="shared" ca="1" si="35"/>
        <v>12.836433591546093</v>
      </c>
      <c r="Q368" s="19"/>
      <c r="R368" s="20">
        <f t="shared" ca="1" si="40"/>
        <v>1</v>
      </c>
      <c r="S368" s="21">
        <f t="shared" ca="1" si="41"/>
        <v>1</v>
      </c>
    </row>
    <row r="369" spans="9:19" ht="15" x14ac:dyDescent="0.25">
      <c r="I369" s="14">
        <v>365</v>
      </c>
      <c r="J369" s="15">
        <f t="shared" ca="1" si="36"/>
        <v>0.35070028920767204</v>
      </c>
      <c r="K369" s="16">
        <f t="shared" ca="1" si="38"/>
        <v>4.2219901186633866</v>
      </c>
      <c r="L369" s="16"/>
      <c r="M369" s="17">
        <f t="shared" ca="1" si="37"/>
        <v>0.39533320257597171</v>
      </c>
      <c r="N369" s="18">
        <f t="shared" ca="1" si="39"/>
        <v>1.5591248715759192</v>
      </c>
      <c r="O369" s="18"/>
      <c r="P369" s="30">
        <f t="shared" ca="1" si="35"/>
        <v>4.862865247087468</v>
      </c>
      <c r="Q369" s="19"/>
      <c r="R369" s="20">
        <f t="shared" ca="1" si="40"/>
        <v>1</v>
      </c>
      <c r="S369" s="21">
        <f t="shared" ca="1" si="41"/>
        <v>0</v>
      </c>
    </row>
    <row r="370" spans="9:19" ht="15" x14ac:dyDescent="0.25">
      <c r="I370" s="14">
        <v>366</v>
      </c>
      <c r="J370" s="15">
        <f t="shared" ca="1" si="36"/>
        <v>0.76341908735026509</v>
      </c>
      <c r="K370" s="16">
        <f t="shared" ca="1" si="38"/>
        <v>13.431731027526197</v>
      </c>
      <c r="L370" s="16"/>
      <c r="M370" s="17">
        <f t="shared" ca="1" si="37"/>
        <v>0.44181898083929816</v>
      </c>
      <c r="N370" s="18">
        <f t="shared" ca="1" si="39"/>
        <v>2.5554724306534329</v>
      </c>
      <c r="O370" s="18"/>
      <c r="P370" s="30">
        <f t="shared" ca="1" si="35"/>
        <v>13.076258596872766</v>
      </c>
      <c r="Q370" s="19"/>
      <c r="R370" s="20">
        <f t="shared" ca="1" si="40"/>
        <v>1</v>
      </c>
      <c r="S370" s="21">
        <f t="shared" ca="1" si="41"/>
        <v>1</v>
      </c>
    </row>
    <row r="371" spans="9:19" ht="15" x14ac:dyDescent="0.25">
      <c r="I371" s="14">
        <v>367</v>
      </c>
      <c r="J371" s="15">
        <f t="shared" ca="1" si="36"/>
        <v>0.83246096884764742</v>
      </c>
      <c r="K371" s="16">
        <f t="shared" ca="1" si="38"/>
        <v>15.4948663811385</v>
      </c>
      <c r="L371" s="16"/>
      <c r="M371" s="17">
        <f t="shared" ca="1" si="37"/>
        <v>0.87030966096723938</v>
      </c>
      <c r="N371" s="18">
        <f t="shared" ca="1" si="39"/>
        <v>13.216321509561014</v>
      </c>
      <c r="O371" s="18"/>
      <c r="P371" s="30">
        <f t="shared" ca="1" si="35"/>
        <v>4.478544871577486</v>
      </c>
      <c r="Q371" s="19"/>
      <c r="R371" s="20">
        <f t="shared" ca="1" si="40"/>
        <v>1</v>
      </c>
      <c r="S371" s="21">
        <f t="shared" ca="1" si="41"/>
        <v>0</v>
      </c>
    </row>
    <row r="372" spans="9:19" ht="15" x14ac:dyDescent="0.25">
      <c r="I372" s="14">
        <v>368</v>
      </c>
      <c r="J372" s="15">
        <f t="shared" ca="1" si="36"/>
        <v>0.92894301670207025</v>
      </c>
      <c r="K372" s="16">
        <f t="shared" ca="1" si="38"/>
        <v>19.711869080911519</v>
      </c>
      <c r="L372" s="16"/>
      <c r="M372" s="17">
        <f t="shared" ca="1" si="37"/>
        <v>0.37494735852551486</v>
      </c>
      <c r="N372" s="18">
        <f t="shared" ca="1" si="39"/>
        <v>1.1129103006624019</v>
      </c>
      <c r="O372" s="18"/>
      <c r="P372" s="30">
        <f t="shared" ca="1" si="35"/>
        <v>20.798958780249116</v>
      </c>
      <c r="Q372" s="19"/>
      <c r="R372" s="20">
        <f t="shared" ca="1" si="40"/>
        <v>1</v>
      </c>
      <c r="S372" s="21">
        <f t="shared" ca="1" si="41"/>
        <v>1</v>
      </c>
    </row>
    <row r="373" spans="9:19" ht="15" x14ac:dyDescent="0.25">
      <c r="I373" s="14">
        <v>369</v>
      </c>
      <c r="J373" s="15">
        <f t="shared" ca="1" si="36"/>
        <v>0.56620875515146041</v>
      </c>
      <c r="K373" s="16">
        <f t="shared" ca="1" si="38"/>
        <v>8.8249633648121755</v>
      </c>
      <c r="L373" s="16"/>
      <c r="M373" s="17">
        <f t="shared" ca="1" si="37"/>
        <v>0.93984921566747104</v>
      </c>
      <c r="N373" s="18">
        <f t="shared" ca="1" si="39"/>
        <v>16.777589237503236</v>
      </c>
      <c r="O373" s="18"/>
      <c r="P373" s="30">
        <f t="shared" ca="1" si="35"/>
        <v>-5.75262587269106</v>
      </c>
      <c r="Q373" s="19"/>
      <c r="R373" s="20">
        <f t="shared" ca="1" si="40"/>
        <v>0</v>
      </c>
      <c r="S373" s="21">
        <f t="shared" ca="1" si="41"/>
        <v>0</v>
      </c>
    </row>
    <row r="374" spans="9:19" ht="15" x14ac:dyDescent="0.25">
      <c r="I374" s="14">
        <v>370</v>
      </c>
      <c r="J374" s="15">
        <f t="shared" ca="1" si="36"/>
        <v>0.48199245763434395</v>
      </c>
      <c r="K374" s="16">
        <f t="shared" ca="1" si="38"/>
        <v>7.052218265939838</v>
      </c>
      <c r="L374" s="16"/>
      <c r="M374" s="17">
        <f t="shared" ca="1" si="37"/>
        <v>0.91693261896152822</v>
      </c>
      <c r="N374" s="18">
        <f t="shared" ca="1" si="39"/>
        <v>15.365490047491567</v>
      </c>
      <c r="O374" s="18"/>
      <c r="P374" s="30">
        <f t="shared" ca="1" si="35"/>
        <v>-6.1132717815517301</v>
      </c>
      <c r="Q374" s="19"/>
      <c r="R374" s="20">
        <f t="shared" ca="1" si="40"/>
        <v>0</v>
      </c>
      <c r="S374" s="21">
        <f t="shared" ca="1" si="41"/>
        <v>0</v>
      </c>
    </row>
    <row r="375" spans="9:19" ht="15" x14ac:dyDescent="0.25">
      <c r="I375" s="14">
        <v>371</v>
      </c>
      <c r="J375" s="15">
        <f t="shared" ca="1" si="36"/>
        <v>0.46984826597418861</v>
      </c>
      <c r="K375" s="16">
        <f t="shared" ca="1" si="38"/>
        <v>6.7970559193391011</v>
      </c>
      <c r="L375" s="16"/>
      <c r="M375" s="17">
        <f t="shared" ca="1" si="37"/>
        <v>0.52372829616278982</v>
      </c>
      <c r="N375" s="18">
        <f t="shared" ca="1" si="39"/>
        <v>4.2779225704260444</v>
      </c>
      <c r="O375" s="18"/>
      <c r="P375" s="30">
        <f t="shared" ca="1" si="35"/>
        <v>4.7191333489130569</v>
      </c>
      <c r="Q375" s="19"/>
      <c r="R375" s="20">
        <f t="shared" ca="1" si="40"/>
        <v>1</v>
      </c>
      <c r="S375" s="21">
        <f t="shared" ca="1" si="41"/>
        <v>0</v>
      </c>
    </row>
    <row r="376" spans="9:19" ht="15" x14ac:dyDescent="0.25">
      <c r="I376" s="14">
        <v>372</v>
      </c>
      <c r="J376" s="15">
        <f t="shared" ca="1" si="36"/>
        <v>0.31039132408817716</v>
      </c>
      <c r="K376" s="16">
        <f t="shared" ca="1" si="38"/>
        <v>3.2906961667973142</v>
      </c>
      <c r="L376" s="16"/>
      <c r="M376" s="17">
        <f t="shared" ca="1" si="37"/>
        <v>0.16816838261043976</v>
      </c>
      <c r="N376" s="18">
        <f t="shared" ca="1" si="39"/>
        <v>-4.2638878569339997</v>
      </c>
      <c r="O376" s="18"/>
      <c r="P376" s="30">
        <f t="shared" ca="1" si="35"/>
        <v>9.7545840237313151</v>
      </c>
      <c r="Q376" s="19"/>
      <c r="R376" s="20">
        <f t="shared" ca="1" si="40"/>
        <v>1</v>
      </c>
      <c r="S376" s="21">
        <f t="shared" ca="1" si="41"/>
        <v>1</v>
      </c>
    </row>
    <row r="377" spans="9:19" ht="15" x14ac:dyDescent="0.25">
      <c r="I377" s="14">
        <v>373</v>
      </c>
      <c r="J377" s="15">
        <f t="shared" ca="1" si="36"/>
        <v>0.64615669213527627</v>
      </c>
      <c r="K377" s="16">
        <f t="shared" ca="1" si="38"/>
        <v>10.567180929248956</v>
      </c>
      <c r="L377" s="16"/>
      <c r="M377" s="17">
        <f t="shared" ca="1" si="37"/>
        <v>0.30916564893116083</v>
      </c>
      <c r="N377" s="18">
        <f t="shared" ca="1" si="39"/>
        <v>-0.38838015363518874</v>
      </c>
      <c r="O377" s="18"/>
      <c r="P377" s="30">
        <f t="shared" ca="1" si="35"/>
        <v>13.155561082884144</v>
      </c>
      <c r="Q377" s="19"/>
      <c r="R377" s="20">
        <f t="shared" ca="1" si="40"/>
        <v>1</v>
      </c>
      <c r="S377" s="21">
        <f t="shared" ca="1" si="41"/>
        <v>1</v>
      </c>
    </row>
    <row r="378" spans="9:19" ht="15" x14ac:dyDescent="0.25">
      <c r="I378" s="14">
        <v>374</v>
      </c>
      <c r="J378" s="15">
        <f t="shared" ca="1" si="36"/>
        <v>0.63010655983815833</v>
      </c>
      <c r="K378" s="16">
        <f t="shared" ca="1" si="38"/>
        <v>10.20884567997736</v>
      </c>
      <c r="L378" s="16"/>
      <c r="M378" s="17">
        <f t="shared" ca="1" si="37"/>
        <v>0.86105194018149622</v>
      </c>
      <c r="N378" s="18">
        <f t="shared" ca="1" si="39"/>
        <v>12.858243680114263</v>
      </c>
      <c r="O378" s="18"/>
      <c r="P378" s="30">
        <f t="shared" ca="1" si="35"/>
        <v>-0.44939800013690334</v>
      </c>
      <c r="Q378" s="19"/>
      <c r="R378" s="20">
        <f t="shared" ca="1" si="40"/>
        <v>0</v>
      </c>
      <c r="S378" s="21">
        <f t="shared" ca="1" si="41"/>
        <v>0</v>
      </c>
    </row>
    <row r="379" spans="9:19" ht="15" x14ac:dyDescent="0.25">
      <c r="I379" s="14">
        <v>375</v>
      </c>
      <c r="J379" s="15">
        <f t="shared" ca="1" si="36"/>
        <v>0.14583947986664414</v>
      </c>
      <c r="K379" s="16">
        <f t="shared" ca="1" si="38"/>
        <v>-1.3921247385646112</v>
      </c>
      <c r="L379" s="16"/>
      <c r="M379" s="17">
        <f t="shared" ca="1" si="37"/>
        <v>0.18350969948436535</v>
      </c>
      <c r="N379" s="18">
        <f t="shared" ca="1" si="39"/>
        <v>-3.7672635915382475</v>
      </c>
      <c r="O379" s="18"/>
      <c r="P379" s="30">
        <f t="shared" ca="1" si="35"/>
        <v>4.5751388529736365</v>
      </c>
      <c r="Q379" s="19"/>
      <c r="R379" s="20">
        <f t="shared" ca="1" si="40"/>
        <v>1</v>
      </c>
      <c r="S379" s="21">
        <f t="shared" ca="1" si="41"/>
        <v>0</v>
      </c>
    </row>
    <row r="380" spans="9:19" ht="15" x14ac:dyDescent="0.25">
      <c r="I380" s="14">
        <v>376</v>
      </c>
      <c r="J380" s="15">
        <f t="shared" ca="1" si="36"/>
        <v>0.50573407023017292</v>
      </c>
      <c r="K380" s="16">
        <f t="shared" ca="1" si="38"/>
        <v>7.5502588139201743</v>
      </c>
      <c r="L380" s="16"/>
      <c r="M380" s="17">
        <f t="shared" ca="1" si="37"/>
        <v>0.26606185383248937</v>
      </c>
      <c r="N380" s="18">
        <f t="shared" ca="1" si="39"/>
        <v>-1.4471793751609603</v>
      </c>
      <c r="O380" s="18"/>
      <c r="P380" s="30">
        <f t="shared" ca="1" si="35"/>
        <v>11.197438189081133</v>
      </c>
      <c r="Q380" s="19"/>
      <c r="R380" s="20">
        <f t="shared" ca="1" si="40"/>
        <v>1</v>
      </c>
      <c r="S380" s="21">
        <f t="shared" ca="1" si="41"/>
        <v>1</v>
      </c>
    </row>
    <row r="381" spans="9:19" ht="15" x14ac:dyDescent="0.25">
      <c r="I381" s="14">
        <v>377</v>
      </c>
      <c r="J381" s="15">
        <f t="shared" ca="1" si="36"/>
        <v>0.536432226599729</v>
      </c>
      <c r="K381" s="16">
        <f t="shared" ca="1" si="38"/>
        <v>8.1951201934994806</v>
      </c>
      <c r="L381" s="16"/>
      <c r="M381" s="17">
        <f t="shared" ca="1" si="37"/>
        <v>0.61288041062818133</v>
      </c>
      <c r="N381" s="18">
        <f t="shared" ca="1" si="39"/>
        <v>6.1798281446256498</v>
      </c>
      <c r="O381" s="18"/>
      <c r="P381" s="30">
        <f t="shared" ca="1" si="35"/>
        <v>4.215292048873831</v>
      </c>
      <c r="Q381" s="19"/>
      <c r="R381" s="20">
        <f t="shared" ca="1" si="40"/>
        <v>1</v>
      </c>
      <c r="S381" s="21">
        <f t="shared" ca="1" si="41"/>
        <v>0</v>
      </c>
    </row>
    <row r="382" spans="9:19" ht="15" x14ac:dyDescent="0.25">
      <c r="I382" s="14">
        <v>378</v>
      </c>
      <c r="J382" s="15">
        <f t="shared" ca="1" si="36"/>
        <v>0.84005878288411717</v>
      </c>
      <c r="K382" s="16">
        <f t="shared" ca="1" si="38"/>
        <v>15.752253160654037</v>
      </c>
      <c r="L382" s="16"/>
      <c r="M382" s="17">
        <f t="shared" ca="1" si="37"/>
        <v>0.81516223098060736</v>
      </c>
      <c r="N382" s="18">
        <f t="shared" ca="1" si="39"/>
        <v>11.285520616378125</v>
      </c>
      <c r="O382" s="18"/>
      <c r="P382" s="30">
        <f t="shared" ca="1" si="35"/>
        <v>6.666732544275912</v>
      </c>
      <c r="Q382" s="19"/>
      <c r="R382" s="20">
        <f t="shared" ca="1" si="40"/>
        <v>1</v>
      </c>
      <c r="S382" s="21">
        <f t="shared" ca="1" si="41"/>
        <v>0</v>
      </c>
    </row>
    <row r="383" spans="9:19" ht="15" x14ac:dyDescent="0.25">
      <c r="I383" s="14">
        <v>379</v>
      </c>
      <c r="J383" s="15">
        <f t="shared" ca="1" si="36"/>
        <v>0.13355660852516016</v>
      </c>
      <c r="K383" s="16">
        <f t="shared" ca="1" si="38"/>
        <v>-1.8547095153398505</v>
      </c>
      <c r="L383" s="16"/>
      <c r="M383" s="17">
        <f t="shared" ca="1" si="37"/>
        <v>5.9992766181589663E-2</v>
      </c>
      <c r="N383" s="18">
        <f t="shared" ca="1" si="39"/>
        <v>-9.2286772602486256</v>
      </c>
      <c r="O383" s="18"/>
      <c r="P383" s="30">
        <f t="shared" ca="1" si="35"/>
        <v>9.5739677449087743</v>
      </c>
      <c r="Q383" s="19"/>
      <c r="R383" s="20">
        <f t="shared" ca="1" si="40"/>
        <v>1</v>
      </c>
      <c r="S383" s="21">
        <f t="shared" ca="1" si="41"/>
        <v>1</v>
      </c>
    </row>
    <row r="384" spans="9:19" ht="15" x14ac:dyDescent="0.25">
      <c r="I384" s="14">
        <v>380</v>
      </c>
      <c r="J384" s="15">
        <f t="shared" ca="1" si="36"/>
        <v>0.1667789691293341</v>
      </c>
      <c r="K384" s="16">
        <f t="shared" ca="1" si="38"/>
        <v>-0.66026974743154732</v>
      </c>
      <c r="L384" s="16"/>
      <c r="M384" s="17">
        <f t="shared" ca="1" si="37"/>
        <v>0.11186444101713611</v>
      </c>
      <c r="N384" s="18">
        <f t="shared" ca="1" si="39"/>
        <v>-6.3994116719837262</v>
      </c>
      <c r="O384" s="18"/>
      <c r="P384" s="30">
        <f t="shared" ca="1" si="35"/>
        <v>7.939141924552179</v>
      </c>
      <c r="Q384" s="19"/>
      <c r="R384" s="20">
        <f t="shared" ca="1" si="40"/>
        <v>1</v>
      </c>
      <c r="S384" s="21">
        <f t="shared" ca="1" si="41"/>
        <v>1</v>
      </c>
    </row>
    <row r="385" spans="9:19" ht="15" x14ac:dyDescent="0.25">
      <c r="I385" s="14">
        <v>381</v>
      </c>
      <c r="J385" s="15">
        <f t="shared" ca="1" si="36"/>
        <v>0.11533271418032787</v>
      </c>
      <c r="K385" s="16">
        <f t="shared" ca="1" si="38"/>
        <v>-2.5985961398749904</v>
      </c>
      <c r="L385" s="16"/>
      <c r="M385" s="17">
        <f t="shared" ca="1" si="37"/>
        <v>0.40641248167448984</v>
      </c>
      <c r="N385" s="18">
        <f t="shared" ca="1" si="39"/>
        <v>1.7989293778293634</v>
      </c>
      <c r="O385" s="18"/>
      <c r="P385" s="30">
        <f t="shared" ca="1" si="35"/>
        <v>-2.1975255177043538</v>
      </c>
      <c r="Q385" s="19"/>
      <c r="R385" s="20">
        <f t="shared" ca="1" si="40"/>
        <v>0</v>
      </c>
      <c r="S385" s="21">
        <f t="shared" ca="1" si="41"/>
        <v>0</v>
      </c>
    </row>
    <row r="386" spans="9:19" ht="15" x14ac:dyDescent="0.25">
      <c r="I386" s="14">
        <v>382</v>
      </c>
      <c r="J386" s="15">
        <f t="shared" ca="1" si="36"/>
        <v>0.5413740457445213</v>
      </c>
      <c r="K386" s="16">
        <f t="shared" ca="1" si="38"/>
        <v>8.2992560160533522</v>
      </c>
      <c r="L386" s="16"/>
      <c r="M386" s="17">
        <f t="shared" ca="1" si="37"/>
        <v>0.98202882068688713</v>
      </c>
      <c r="N386" s="18">
        <f t="shared" ca="1" si="39"/>
        <v>21.329604370497513</v>
      </c>
      <c r="O386" s="18"/>
      <c r="P386" s="30">
        <f t="shared" ca="1" si="35"/>
        <v>-10.830348354444162</v>
      </c>
      <c r="Q386" s="19"/>
      <c r="R386" s="20">
        <f t="shared" ca="1" si="40"/>
        <v>0</v>
      </c>
      <c r="S386" s="21">
        <f t="shared" ca="1" si="41"/>
        <v>0</v>
      </c>
    </row>
    <row r="387" spans="9:19" ht="15" x14ac:dyDescent="0.25">
      <c r="I387" s="14">
        <v>383</v>
      </c>
      <c r="J387" s="15">
        <f t="shared" ca="1" si="36"/>
        <v>0.52838037920287273</v>
      </c>
      <c r="K387" s="16">
        <f t="shared" ca="1" si="38"/>
        <v>8.025694998734032</v>
      </c>
      <c r="L387" s="16"/>
      <c r="M387" s="17">
        <f t="shared" ca="1" si="37"/>
        <v>0.54377191815800185</v>
      </c>
      <c r="N387" s="18">
        <f t="shared" ca="1" si="39"/>
        <v>4.6998324274873156</v>
      </c>
      <c r="O387" s="18"/>
      <c r="P387" s="30">
        <f t="shared" ca="1" si="35"/>
        <v>5.5258625712467166</v>
      </c>
      <c r="Q387" s="19"/>
      <c r="R387" s="20">
        <f t="shared" ca="1" si="40"/>
        <v>1</v>
      </c>
      <c r="S387" s="21">
        <f t="shared" ca="1" si="41"/>
        <v>0</v>
      </c>
    </row>
    <row r="388" spans="9:19" ht="15" x14ac:dyDescent="0.25">
      <c r="I388" s="14">
        <v>384</v>
      </c>
      <c r="J388" s="15">
        <f t="shared" ca="1" si="36"/>
        <v>0.63745566831487621</v>
      </c>
      <c r="K388" s="16">
        <f t="shared" ca="1" si="38"/>
        <v>10.3722499473851</v>
      </c>
      <c r="L388" s="16"/>
      <c r="M388" s="17">
        <f t="shared" ca="1" si="37"/>
        <v>0.73416471580663889</v>
      </c>
      <c r="N388" s="18">
        <f t="shared" ca="1" si="39"/>
        <v>9.0129562691551275</v>
      </c>
      <c r="O388" s="18"/>
      <c r="P388" s="30">
        <f t="shared" ca="1" si="35"/>
        <v>3.5592936782299729</v>
      </c>
      <c r="Q388" s="19"/>
      <c r="R388" s="20">
        <f t="shared" ca="1" si="40"/>
        <v>1</v>
      </c>
      <c r="S388" s="21">
        <f t="shared" ca="1" si="41"/>
        <v>0</v>
      </c>
    </row>
    <row r="389" spans="9:19" ht="15" x14ac:dyDescent="0.25">
      <c r="I389" s="14">
        <v>385</v>
      </c>
      <c r="J389" s="15">
        <f t="shared" ca="1" si="36"/>
        <v>0.30104759284117399</v>
      </c>
      <c r="K389" s="16">
        <f t="shared" ca="1" si="38"/>
        <v>3.0677391215595904</v>
      </c>
      <c r="L389" s="16"/>
      <c r="M389" s="17">
        <f t="shared" ca="1" si="37"/>
        <v>0.7350704631360323</v>
      </c>
      <c r="N389" s="18">
        <f t="shared" ca="1" si="39"/>
        <v>9.0360752820412902</v>
      </c>
      <c r="O389" s="18"/>
      <c r="P389" s="30">
        <f t="shared" ref="P389:P452" ca="1" si="42">K389-N389+homefield_adv_simulation</f>
        <v>-3.7683361604816996</v>
      </c>
      <c r="Q389" s="19"/>
      <c r="R389" s="20">
        <f t="shared" ca="1" si="40"/>
        <v>0</v>
      </c>
      <c r="S389" s="21">
        <f t="shared" ca="1" si="41"/>
        <v>0</v>
      </c>
    </row>
    <row r="390" spans="9:19" ht="15" x14ac:dyDescent="0.25">
      <c r="I390" s="14">
        <v>386</v>
      </c>
      <c r="J390" s="15">
        <f t="shared" ca="1" si="36"/>
        <v>0.86676205696397735</v>
      </c>
      <c r="K390" s="16">
        <f t="shared" ca="1" si="38"/>
        <v>16.727090354894404</v>
      </c>
      <c r="L390" s="16"/>
      <c r="M390" s="17">
        <f t="shared" ca="1" si="37"/>
        <v>0.64488758512950628</v>
      </c>
      <c r="N390" s="18">
        <f t="shared" ca="1" si="39"/>
        <v>6.8886450731489326</v>
      </c>
      <c r="O390" s="18"/>
      <c r="P390" s="30">
        <f t="shared" ca="1" si="42"/>
        <v>12.038445281745471</v>
      </c>
      <c r="Q390" s="19"/>
      <c r="R390" s="20">
        <f t="shared" ca="1" si="40"/>
        <v>1</v>
      </c>
      <c r="S390" s="21">
        <f t="shared" ca="1" si="41"/>
        <v>1</v>
      </c>
    </row>
    <row r="391" spans="9:19" ht="15" x14ac:dyDescent="0.25">
      <c r="I391" s="14">
        <v>387</v>
      </c>
      <c r="J391" s="15">
        <f t="shared" ca="1" si="36"/>
        <v>0.75916810764607467</v>
      </c>
      <c r="K391" s="16">
        <f t="shared" ca="1" si="38"/>
        <v>13.316983408282008</v>
      </c>
      <c r="L391" s="16"/>
      <c r="M391" s="17">
        <f t="shared" ca="1" si="37"/>
        <v>0.15392356319457101</v>
      </c>
      <c r="N391" s="18">
        <f t="shared" ca="1" si="39"/>
        <v>-4.7518391293873705</v>
      </c>
      <c r="O391" s="18"/>
      <c r="P391" s="30">
        <f t="shared" ca="1" si="42"/>
        <v>20.268822537669376</v>
      </c>
      <c r="Q391" s="19"/>
      <c r="R391" s="20">
        <f t="shared" ca="1" si="40"/>
        <v>1</v>
      </c>
      <c r="S391" s="21">
        <f t="shared" ca="1" si="41"/>
        <v>1</v>
      </c>
    </row>
    <row r="392" spans="9:19" ht="15" x14ac:dyDescent="0.25">
      <c r="I392" s="14">
        <v>388</v>
      </c>
      <c r="J392" s="15">
        <f t="shared" ca="1" si="36"/>
        <v>0.77670330901152473</v>
      </c>
      <c r="K392" s="16">
        <f t="shared" ca="1" si="38"/>
        <v>13.797874915427773</v>
      </c>
      <c r="L392" s="16"/>
      <c r="M392" s="17">
        <f t="shared" ca="1" si="37"/>
        <v>0.67234615284965649</v>
      </c>
      <c r="N392" s="18">
        <f t="shared" ca="1" si="39"/>
        <v>7.5148577554426916</v>
      </c>
      <c r="O392" s="18"/>
      <c r="P392" s="30">
        <f t="shared" ca="1" si="42"/>
        <v>8.4830171599850814</v>
      </c>
      <c r="Q392" s="19"/>
      <c r="R392" s="20">
        <f t="shared" ca="1" si="40"/>
        <v>1</v>
      </c>
      <c r="S392" s="21">
        <f t="shared" ca="1" si="41"/>
        <v>1</v>
      </c>
    </row>
    <row r="393" spans="9:19" ht="15" x14ac:dyDescent="0.25">
      <c r="I393" s="14">
        <v>389</v>
      </c>
      <c r="J393" s="15">
        <f t="shared" ca="1" si="36"/>
        <v>0.3555240134836205</v>
      </c>
      <c r="K393" s="16">
        <f t="shared" ca="1" si="38"/>
        <v>4.3306019402558613</v>
      </c>
      <c r="L393" s="16"/>
      <c r="M393" s="17">
        <f t="shared" ca="1" si="37"/>
        <v>0.55105342808657831</v>
      </c>
      <c r="N393" s="18">
        <f t="shared" ca="1" si="39"/>
        <v>4.8536295758666661</v>
      </c>
      <c r="O393" s="18"/>
      <c r="P393" s="30">
        <f t="shared" ca="1" si="42"/>
        <v>1.6769723643891954</v>
      </c>
      <c r="Q393" s="19"/>
      <c r="R393" s="20">
        <f t="shared" ca="1" si="40"/>
        <v>1</v>
      </c>
      <c r="S393" s="21">
        <f t="shared" ca="1" si="41"/>
        <v>0</v>
      </c>
    </row>
    <row r="394" spans="9:19" ht="15" x14ac:dyDescent="0.25">
      <c r="I394" s="14">
        <v>390</v>
      </c>
      <c r="J394" s="15">
        <f t="shared" ref="J394:J457" ca="1" si="43">RAND()</f>
        <v>0.17310636206020402</v>
      </c>
      <c r="K394" s="16">
        <f t="shared" ca="1" si="38"/>
        <v>-0.45100924560350464</v>
      </c>
      <c r="L394" s="16"/>
      <c r="M394" s="17">
        <f t="shared" ref="M394:M457" ca="1" si="44">RAND()</f>
        <v>0.69690783143016177</v>
      </c>
      <c r="N394" s="18">
        <f t="shared" ca="1" si="39"/>
        <v>8.0932139649488093</v>
      </c>
      <c r="O394" s="18"/>
      <c r="P394" s="30">
        <f t="shared" ca="1" si="42"/>
        <v>-6.3442232105523138</v>
      </c>
      <c r="Q394" s="19"/>
      <c r="R394" s="20">
        <f t="shared" ca="1" si="40"/>
        <v>0</v>
      </c>
      <c r="S394" s="21">
        <f t="shared" ca="1" si="41"/>
        <v>0</v>
      </c>
    </row>
    <row r="395" spans="9:19" ht="15" x14ac:dyDescent="0.25">
      <c r="I395" s="14">
        <v>391</v>
      </c>
      <c r="J395" s="15">
        <f t="shared" ca="1" si="43"/>
        <v>0.32553577737455897</v>
      </c>
      <c r="K395" s="16">
        <f t="shared" ref="K395:K458" ca="1" si="45">NORMINV(J395,mean_HomeTeam_Sim,sd_HomeTeam_Sim)</f>
        <v>3.6460036593358303</v>
      </c>
      <c r="L395" s="16"/>
      <c r="M395" s="17">
        <f t="shared" ca="1" si="44"/>
        <v>0.25795399459560009</v>
      </c>
      <c r="N395" s="18">
        <f t="shared" ref="N395:N458" ca="1" si="46">NORMINV(M395,mean_AwayTeam_Sim,sd_AwayTeam_Sim)</f>
        <v>-1.6554957457711872</v>
      </c>
      <c r="O395" s="18"/>
      <c r="P395" s="30">
        <f t="shared" ca="1" si="42"/>
        <v>7.5014994051070181</v>
      </c>
      <c r="Q395" s="19"/>
      <c r="R395" s="20">
        <f t="shared" ref="R395:R458" ca="1" si="47">IF(P395&gt;0,1,0)</f>
        <v>1</v>
      </c>
      <c r="S395" s="21">
        <f t="shared" ref="S395:S458" ca="1" si="48">IF(P395&gt;game_spread,1,0)</f>
        <v>1</v>
      </c>
    </row>
    <row r="396" spans="9:19" ht="15" x14ac:dyDescent="0.25">
      <c r="I396" s="14">
        <v>392</v>
      </c>
      <c r="J396" s="15">
        <f t="shared" ca="1" si="43"/>
        <v>0.3779012598837731</v>
      </c>
      <c r="K396" s="16">
        <f t="shared" ca="1" si="45"/>
        <v>4.8280082075012523</v>
      </c>
      <c r="L396" s="16"/>
      <c r="M396" s="17">
        <f t="shared" ca="1" si="44"/>
        <v>0.14165698522969383</v>
      </c>
      <c r="N396" s="18">
        <f t="shared" ca="1" si="46"/>
        <v>-5.1965630064484714</v>
      </c>
      <c r="O396" s="18"/>
      <c r="P396" s="30">
        <f t="shared" ca="1" si="42"/>
        <v>12.224571213949723</v>
      </c>
      <c r="Q396" s="19"/>
      <c r="R396" s="20">
        <f t="shared" ca="1" si="47"/>
        <v>1</v>
      </c>
      <c r="S396" s="21">
        <f t="shared" ca="1" si="48"/>
        <v>1</v>
      </c>
    </row>
    <row r="397" spans="9:19" ht="15" x14ac:dyDescent="0.25">
      <c r="I397" s="14">
        <v>393</v>
      </c>
      <c r="J397" s="15">
        <f t="shared" ca="1" si="43"/>
        <v>0.92820263287977123</v>
      </c>
      <c r="K397" s="16">
        <f t="shared" ca="1" si="45"/>
        <v>19.66644346633268</v>
      </c>
      <c r="L397" s="16"/>
      <c r="M397" s="17">
        <f t="shared" ca="1" si="44"/>
        <v>0.40491910010935406</v>
      </c>
      <c r="N397" s="18">
        <f t="shared" ca="1" si="46"/>
        <v>1.7667050791466092</v>
      </c>
      <c r="O397" s="18"/>
      <c r="P397" s="30">
        <f t="shared" ca="1" si="42"/>
        <v>20.099738387186068</v>
      </c>
      <c r="Q397" s="19"/>
      <c r="R397" s="20">
        <f t="shared" ca="1" si="47"/>
        <v>1</v>
      </c>
      <c r="S397" s="21">
        <f t="shared" ca="1" si="48"/>
        <v>1</v>
      </c>
    </row>
    <row r="398" spans="9:19" ht="15" x14ac:dyDescent="0.25">
      <c r="I398" s="14">
        <v>394</v>
      </c>
      <c r="J398" s="15">
        <f t="shared" ca="1" si="43"/>
        <v>0.11463421127962192</v>
      </c>
      <c r="K398" s="16">
        <f t="shared" ca="1" si="45"/>
        <v>-2.6287075831200344</v>
      </c>
      <c r="L398" s="16"/>
      <c r="M398" s="17">
        <f t="shared" ca="1" si="44"/>
        <v>7.8927781965678623E-3</v>
      </c>
      <c r="N398" s="18">
        <f t="shared" ca="1" si="46"/>
        <v>-16.41560272928638</v>
      </c>
      <c r="O398" s="18"/>
      <c r="P398" s="30">
        <f t="shared" ca="1" si="42"/>
        <v>15.986895146166347</v>
      </c>
      <c r="Q398" s="19"/>
      <c r="R398" s="20">
        <f t="shared" ca="1" si="47"/>
        <v>1</v>
      </c>
      <c r="S398" s="21">
        <f t="shared" ca="1" si="48"/>
        <v>1</v>
      </c>
    </row>
    <row r="399" spans="9:19" ht="15" x14ac:dyDescent="0.25">
      <c r="I399" s="14">
        <v>395</v>
      </c>
      <c r="J399" s="15">
        <f t="shared" ca="1" si="43"/>
        <v>0.9116745305954409</v>
      </c>
      <c r="K399" s="16">
        <f t="shared" ca="1" si="45"/>
        <v>18.734439175935588</v>
      </c>
      <c r="L399" s="16"/>
      <c r="M399" s="17">
        <f t="shared" ca="1" si="44"/>
        <v>0.843559175446426</v>
      </c>
      <c r="N399" s="18">
        <f t="shared" ca="1" si="46"/>
        <v>12.223521993958956</v>
      </c>
      <c r="O399" s="18"/>
      <c r="P399" s="30">
        <f t="shared" ca="1" si="42"/>
        <v>8.7109171819766331</v>
      </c>
      <c r="Q399" s="19"/>
      <c r="R399" s="20">
        <f t="shared" ca="1" si="47"/>
        <v>1</v>
      </c>
      <c r="S399" s="21">
        <f t="shared" ca="1" si="48"/>
        <v>1</v>
      </c>
    </row>
    <row r="400" spans="9:19" ht="15" x14ac:dyDescent="0.25">
      <c r="I400" s="14">
        <v>396</v>
      </c>
      <c r="J400" s="15">
        <f t="shared" ca="1" si="43"/>
        <v>0.56007003128145816</v>
      </c>
      <c r="K400" s="16">
        <f t="shared" ca="1" si="45"/>
        <v>8.6945846240979456</v>
      </c>
      <c r="L400" s="16"/>
      <c r="M400" s="17">
        <f t="shared" ca="1" si="44"/>
        <v>0.79830522728239017</v>
      </c>
      <c r="N400" s="18">
        <f t="shared" ca="1" si="46"/>
        <v>10.770988805053747</v>
      </c>
      <c r="O400" s="18"/>
      <c r="P400" s="30">
        <f t="shared" ca="1" si="42"/>
        <v>0.12359581904419858</v>
      </c>
      <c r="Q400" s="19"/>
      <c r="R400" s="20">
        <f t="shared" ca="1" si="47"/>
        <v>1</v>
      </c>
      <c r="S400" s="21">
        <f t="shared" ca="1" si="48"/>
        <v>0</v>
      </c>
    </row>
    <row r="401" spans="9:19" ht="15" x14ac:dyDescent="0.25">
      <c r="I401" s="14">
        <v>397</v>
      </c>
      <c r="J401" s="15">
        <f t="shared" ca="1" si="43"/>
        <v>0.68427371295782979</v>
      </c>
      <c r="K401" s="16">
        <f t="shared" ca="1" si="45"/>
        <v>11.44331878229265</v>
      </c>
      <c r="L401" s="16"/>
      <c r="M401" s="17">
        <f t="shared" ca="1" si="44"/>
        <v>0.32957548550111482</v>
      </c>
      <c r="N401" s="18">
        <f t="shared" ca="1" si="46"/>
        <v>8.9612443553386267E-2</v>
      </c>
      <c r="O401" s="18"/>
      <c r="P401" s="30">
        <f t="shared" ca="1" si="42"/>
        <v>13.553706338739264</v>
      </c>
      <c r="Q401" s="19"/>
      <c r="R401" s="20">
        <f t="shared" ca="1" si="47"/>
        <v>1</v>
      </c>
      <c r="S401" s="21">
        <f t="shared" ca="1" si="48"/>
        <v>1</v>
      </c>
    </row>
    <row r="402" spans="9:19" ht="15" x14ac:dyDescent="0.25">
      <c r="I402" s="14">
        <v>398</v>
      </c>
      <c r="J402" s="15">
        <f t="shared" ca="1" si="43"/>
        <v>0.98533425102357119</v>
      </c>
      <c r="K402" s="16">
        <f t="shared" ca="1" si="45"/>
        <v>25.660841154029161</v>
      </c>
      <c r="L402" s="16"/>
      <c r="M402" s="17">
        <f t="shared" ca="1" si="44"/>
        <v>0.86911360043878161</v>
      </c>
      <c r="N402" s="18">
        <f t="shared" ca="1" si="46"/>
        <v>13.169089621880861</v>
      </c>
      <c r="O402" s="18"/>
      <c r="P402" s="30">
        <f t="shared" ca="1" si="42"/>
        <v>14.691751532148299</v>
      </c>
      <c r="Q402" s="19"/>
      <c r="R402" s="20">
        <f t="shared" ca="1" si="47"/>
        <v>1</v>
      </c>
      <c r="S402" s="21">
        <f t="shared" ca="1" si="48"/>
        <v>1</v>
      </c>
    </row>
    <row r="403" spans="9:19" ht="15" x14ac:dyDescent="0.25">
      <c r="I403" s="14">
        <v>399</v>
      </c>
      <c r="J403" s="15">
        <f t="shared" ca="1" si="43"/>
        <v>0.78250621259602693</v>
      </c>
      <c r="K403" s="16">
        <f t="shared" ca="1" si="45"/>
        <v>13.961682317553841</v>
      </c>
      <c r="L403" s="16"/>
      <c r="M403" s="17">
        <f t="shared" ca="1" si="44"/>
        <v>0.76607135664113979</v>
      </c>
      <c r="N403" s="18">
        <f t="shared" ca="1" si="46"/>
        <v>9.8538990908385031</v>
      </c>
      <c r="O403" s="18"/>
      <c r="P403" s="30">
        <f t="shared" ca="1" si="42"/>
        <v>6.3077832267153378</v>
      </c>
      <c r="Q403" s="19"/>
      <c r="R403" s="20">
        <f t="shared" ca="1" si="47"/>
        <v>1</v>
      </c>
      <c r="S403" s="21">
        <f t="shared" ca="1" si="48"/>
        <v>0</v>
      </c>
    </row>
    <row r="404" spans="9:19" ht="15" x14ac:dyDescent="0.25">
      <c r="I404" s="14">
        <v>400</v>
      </c>
      <c r="J404" s="15">
        <f t="shared" ca="1" si="43"/>
        <v>0.95429381500628674</v>
      </c>
      <c r="K404" s="16">
        <f t="shared" ca="1" si="45"/>
        <v>21.552771515745224</v>
      </c>
      <c r="L404" s="16"/>
      <c r="M404" s="17">
        <f t="shared" ca="1" si="44"/>
        <v>0.5480426787416014</v>
      </c>
      <c r="N404" s="18">
        <f t="shared" ca="1" si="46"/>
        <v>4.7899967032093747</v>
      </c>
      <c r="O404" s="18"/>
      <c r="P404" s="30">
        <f t="shared" ca="1" si="42"/>
        <v>18.962774812535848</v>
      </c>
      <c r="Q404" s="19"/>
      <c r="R404" s="20">
        <f t="shared" ca="1" si="47"/>
        <v>1</v>
      </c>
      <c r="S404" s="21">
        <f t="shared" ca="1" si="48"/>
        <v>1</v>
      </c>
    </row>
    <row r="405" spans="9:19" ht="15" x14ac:dyDescent="0.25">
      <c r="I405" s="14">
        <v>401</v>
      </c>
      <c r="J405" s="15">
        <f t="shared" ca="1" si="43"/>
        <v>0.21187521747750271</v>
      </c>
      <c r="K405" s="16">
        <f t="shared" ca="1" si="45"/>
        <v>0.73729216281303422</v>
      </c>
      <c r="L405" s="16"/>
      <c r="M405" s="17">
        <f t="shared" ca="1" si="44"/>
        <v>2.4783848173658085E-2</v>
      </c>
      <c r="N405" s="18">
        <f t="shared" ca="1" si="46"/>
        <v>-12.64929078802372</v>
      </c>
      <c r="O405" s="18"/>
      <c r="P405" s="30">
        <f t="shared" ca="1" si="42"/>
        <v>15.586582950836753</v>
      </c>
      <c r="Q405" s="19"/>
      <c r="R405" s="20">
        <f t="shared" ca="1" si="47"/>
        <v>1</v>
      </c>
      <c r="S405" s="21">
        <f t="shared" ca="1" si="48"/>
        <v>1</v>
      </c>
    </row>
    <row r="406" spans="9:19" ht="15" x14ac:dyDescent="0.25">
      <c r="I406" s="14">
        <v>402</v>
      </c>
      <c r="J406" s="15">
        <f t="shared" ca="1" si="43"/>
        <v>0.31758739693481908</v>
      </c>
      <c r="K406" s="16">
        <f t="shared" ca="1" si="45"/>
        <v>3.4604166152527651</v>
      </c>
      <c r="L406" s="16"/>
      <c r="M406" s="17">
        <f t="shared" ca="1" si="44"/>
        <v>0.8781702405220958</v>
      </c>
      <c r="N406" s="18">
        <f t="shared" ca="1" si="46"/>
        <v>13.534523244451172</v>
      </c>
      <c r="O406" s="18"/>
      <c r="P406" s="30">
        <f t="shared" ca="1" si="42"/>
        <v>-7.8741066291984074</v>
      </c>
      <c r="Q406" s="19"/>
      <c r="R406" s="20">
        <f t="shared" ca="1" si="47"/>
        <v>0</v>
      </c>
      <c r="S406" s="21">
        <f t="shared" ca="1" si="48"/>
        <v>0</v>
      </c>
    </row>
    <row r="407" spans="9:19" ht="15" x14ac:dyDescent="0.25">
      <c r="I407" s="14">
        <v>403</v>
      </c>
      <c r="J407" s="15">
        <f t="shared" ca="1" si="43"/>
        <v>0.19675574022989428</v>
      </c>
      <c r="K407" s="16">
        <f t="shared" ca="1" si="45"/>
        <v>0.29105948085664934</v>
      </c>
      <c r="L407" s="16"/>
      <c r="M407" s="17">
        <f t="shared" ca="1" si="44"/>
        <v>5.2118481577948517E-2</v>
      </c>
      <c r="N407" s="18">
        <f t="shared" ca="1" si="46"/>
        <v>-9.812804721455322</v>
      </c>
      <c r="O407" s="18"/>
      <c r="P407" s="30">
        <f t="shared" ca="1" si="42"/>
        <v>12.303864202311971</v>
      </c>
      <c r="Q407" s="19"/>
      <c r="R407" s="20">
        <f t="shared" ca="1" si="47"/>
        <v>1</v>
      </c>
      <c r="S407" s="21">
        <f t="shared" ca="1" si="48"/>
        <v>1</v>
      </c>
    </row>
    <row r="408" spans="9:19" ht="15" x14ac:dyDescent="0.25">
      <c r="I408" s="14">
        <v>404</v>
      </c>
      <c r="J408" s="15">
        <f t="shared" ca="1" si="43"/>
        <v>0.24666632765014396</v>
      </c>
      <c r="K408" s="16">
        <f t="shared" ca="1" si="45"/>
        <v>1.6987294495261445</v>
      </c>
      <c r="L408" s="16"/>
      <c r="M408" s="17">
        <f t="shared" ca="1" si="44"/>
        <v>0.12925922335492324</v>
      </c>
      <c r="N408" s="18">
        <f t="shared" ca="1" si="46"/>
        <v>-5.6734199971630925</v>
      </c>
      <c r="O408" s="18"/>
      <c r="P408" s="30">
        <f t="shared" ca="1" si="42"/>
        <v>9.5721494466892381</v>
      </c>
      <c r="Q408" s="19"/>
      <c r="R408" s="20">
        <f t="shared" ca="1" si="47"/>
        <v>1</v>
      </c>
      <c r="S408" s="21">
        <f t="shared" ca="1" si="48"/>
        <v>1</v>
      </c>
    </row>
    <row r="409" spans="9:19" ht="15" x14ac:dyDescent="0.25">
      <c r="I409" s="14">
        <v>405</v>
      </c>
      <c r="J409" s="15">
        <f t="shared" ca="1" si="43"/>
        <v>0.75081540136252722</v>
      </c>
      <c r="K409" s="16">
        <f t="shared" ca="1" si="45"/>
        <v>13.094673091325266</v>
      </c>
      <c r="L409" s="16"/>
      <c r="M409" s="17">
        <f t="shared" ca="1" si="44"/>
        <v>0.99779039670812297</v>
      </c>
      <c r="N409" s="18">
        <f t="shared" ca="1" si="46"/>
        <v>27.59617034428393</v>
      </c>
      <c r="O409" s="18"/>
      <c r="P409" s="30">
        <f t="shared" ca="1" si="42"/>
        <v>-12.301497252958665</v>
      </c>
      <c r="Q409" s="19"/>
      <c r="R409" s="20">
        <f t="shared" ca="1" si="47"/>
        <v>0</v>
      </c>
      <c r="S409" s="21">
        <f t="shared" ca="1" si="48"/>
        <v>0</v>
      </c>
    </row>
    <row r="410" spans="9:19" ht="15" x14ac:dyDescent="0.25">
      <c r="I410" s="14">
        <v>406</v>
      </c>
      <c r="J410" s="15">
        <f t="shared" ca="1" si="43"/>
        <v>0.12976254235849427</v>
      </c>
      <c r="K410" s="16">
        <f t="shared" ca="1" si="45"/>
        <v>-2.0034617030219479</v>
      </c>
      <c r="L410" s="16"/>
      <c r="M410" s="17">
        <f t="shared" ca="1" si="44"/>
        <v>0.84064870659149105</v>
      </c>
      <c r="N410" s="18">
        <f t="shared" ca="1" si="46"/>
        <v>12.122567885602377</v>
      </c>
      <c r="O410" s="18"/>
      <c r="P410" s="30">
        <f t="shared" ca="1" si="42"/>
        <v>-11.926029588624324</v>
      </c>
      <c r="Q410" s="19"/>
      <c r="R410" s="20">
        <f t="shared" ca="1" si="47"/>
        <v>0</v>
      </c>
      <c r="S410" s="21">
        <f t="shared" ca="1" si="48"/>
        <v>0</v>
      </c>
    </row>
    <row r="411" spans="9:19" ht="15" x14ac:dyDescent="0.25">
      <c r="I411" s="14">
        <v>407</v>
      </c>
      <c r="J411" s="15">
        <f t="shared" ca="1" si="43"/>
        <v>2.8302662530214961E-2</v>
      </c>
      <c r="K411" s="16">
        <f t="shared" ca="1" si="45"/>
        <v>-8.5196352558466195</v>
      </c>
      <c r="L411" s="16"/>
      <c r="M411" s="17">
        <f t="shared" ca="1" si="44"/>
        <v>0.36544021930480042</v>
      </c>
      <c r="N411" s="18">
        <f t="shared" ca="1" si="46"/>
        <v>0.90226945713096995</v>
      </c>
      <c r="O411" s="18"/>
      <c r="P411" s="30">
        <f t="shared" ca="1" si="42"/>
        <v>-7.2219047129775893</v>
      </c>
      <c r="Q411" s="19"/>
      <c r="R411" s="20">
        <f t="shared" ca="1" si="47"/>
        <v>0</v>
      </c>
      <c r="S411" s="21">
        <f t="shared" ca="1" si="48"/>
        <v>0</v>
      </c>
    </row>
    <row r="412" spans="9:19" ht="15" x14ac:dyDescent="0.25">
      <c r="I412" s="14">
        <v>408</v>
      </c>
      <c r="J412" s="15">
        <f t="shared" ca="1" si="43"/>
        <v>0.57855906626532727</v>
      </c>
      <c r="K412" s="16">
        <f t="shared" ca="1" si="45"/>
        <v>9.0883320363463831</v>
      </c>
      <c r="L412" s="16"/>
      <c r="M412" s="17">
        <f t="shared" ca="1" si="44"/>
        <v>0.27986142462854646</v>
      </c>
      <c r="N412" s="18">
        <f t="shared" ca="1" si="46"/>
        <v>-1.0998465423944426</v>
      </c>
      <c r="O412" s="18"/>
      <c r="P412" s="30">
        <f t="shared" ca="1" si="42"/>
        <v>12.388178578740824</v>
      </c>
      <c r="Q412" s="19"/>
      <c r="R412" s="20">
        <f t="shared" ca="1" si="47"/>
        <v>1</v>
      </c>
      <c r="S412" s="21">
        <f t="shared" ca="1" si="48"/>
        <v>1</v>
      </c>
    </row>
    <row r="413" spans="9:19" ht="15" x14ac:dyDescent="0.25">
      <c r="I413" s="14">
        <v>409</v>
      </c>
      <c r="J413" s="15">
        <f t="shared" ca="1" si="43"/>
        <v>0.27427490121712028</v>
      </c>
      <c r="K413" s="16">
        <f t="shared" ca="1" si="45"/>
        <v>2.410586769160215</v>
      </c>
      <c r="L413" s="16"/>
      <c r="M413" s="17">
        <f t="shared" ca="1" si="44"/>
        <v>0.85896245749628886</v>
      </c>
      <c r="N413" s="18">
        <f t="shared" ca="1" si="46"/>
        <v>12.779696866674469</v>
      </c>
      <c r="O413" s="18"/>
      <c r="P413" s="30">
        <f t="shared" ca="1" si="42"/>
        <v>-8.1691100975142525</v>
      </c>
      <c r="Q413" s="19"/>
      <c r="R413" s="20">
        <f t="shared" ca="1" si="47"/>
        <v>0</v>
      </c>
      <c r="S413" s="21">
        <f t="shared" ca="1" si="48"/>
        <v>0</v>
      </c>
    </row>
    <row r="414" spans="9:19" ht="15" x14ac:dyDescent="0.25">
      <c r="I414" s="14">
        <v>410</v>
      </c>
      <c r="J414" s="15">
        <f t="shared" ca="1" si="43"/>
        <v>1.8960385110528111E-2</v>
      </c>
      <c r="K414" s="16">
        <f t="shared" ca="1" si="45"/>
        <v>-9.9366367668678031</v>
      </c>
      <c r="L414" s="16"/>
      <c r="M414" s="17">
        <f t="shared" ca="1" si="44"/>
        <v>6.7646316648670601E-2</v>
      </c>
      <c r="N414" s="18">
        <f t="shared" ca="1" si="46"/>
        <v>-8.7159563972864724</v>
      </c>
      <c r="O414" s="18"/>
      <c r="P414" s="30">
        <f t="shared" ca="1" si="42"/>
        <v>0.97931963041866954</v>
      </c>
      <c r="Q414" s="19"/>
      <c r="R414" s="20">
        <f t="shared" ca="1" si="47"/>
        <v>1</v>
      </c>
      <c r="S414" s="21">
        <f t="shared" ca="1" si="48"/>
        <v>0</v>
      </c>
    </row>
    <row r="415" spans="9:19" ht="15" x14ac:dyDescent="0.25">
      <c r="I415" s="14">
        <v>411</v>
      </c>
      <c r="J415" s="15">
        <f t="shared" ca="1" si="43"/>
        <v>0.3930858500657809</v>
      </c>
      <c r="K415" s="16">
        <f t="shared" ca="1" si="45"/>
        <v>5.1602653002432923</v>
      </c>
      <c r="L415" s="16"/>
      <c r="M415" s="17">
        <f t="shared" ca="1" si="44"/>
        <v>0.66476555381248681</v>
      </c>
      <c r="N415" s="18">
        <f t="shared" ca="1" si="46"/>
        <v>7.3400266309450029</v>
      </c>
      <c r="O415" s="18"/>
      <c r="P415" s="30">
        <f t="shared" ca="1" si="42"/>
        <v>2.0238669298289658E-2</v>
      </c>
      <c r="Q415" s="19"/>
      <c r="R415" s="20">
        <f t="shared" ca="1" si="47"/>
        <v>1</v>
      </c>
      <c r="S415" s="21">
        <f t="shared" ca="1" si="48"/>
        <v>0</v>
      </c>
    </row>
    <row r="416" spans="9:19" ht="15" x14ac:dyDescent="0.25">
      <c r="I416" s="14">
        <v>412</v>
      </c>
      <c r="J416" s="15">
        <f t="shared" ca="1" si="43"/>
        <v>0.70101601303455574</v>
      </c>
      <c r="K416" s="16">
        <f t="shared" ca="1" si="45"/>
        <v>11.841916789702807</v>
      </c>
      <c r="L416" s="16"/>
      <c r="M416" s="17">
        <f t="shared" ca="1" si="44"/>
        <v>0.71414330132106429</v>
      </c>
      <c r="N416" s="18">
        <f t="shared" ca="1" si="46"/>
        <v>8.5115625570621045</v>
      </c>
      <c r="O416" s="18"/>
      <c r="P416" s="30">
        <f t="shared" ca="1" si="42"/>
        <v>5.5303542326407031</v>
      </c>
      <c r="Q416" s="19"/>
      <c r="R416" s="20">
        <f t="shared" ca="1" si="47"/>
        <v>1</v>
      </c>
      <c r="S416" s="21">
        <f t="shared" ca="1" si="48"/>
        <v>0</v>
      </c>
    </row>
    <row r="417" spans="9:19" ht="15" x14ac:dyDescent="0.25">
      <c r="I417" s="14">
        <v>413</v>
      </c>
      <c r="J417" s="15">
        <f t="shared" ca="1" si="43"/>
        <v>0.21993620221066457</v>
      </c>
      <c r="K417" s="16">
        <f t="shared" ca="1" si="45"/>
        <v>0.96756519016513387</v>
      </c>
      <c r="L417" s="16"/>
      <c r="M417" s="17">
        <f t="shared" ca="1" si="44"/>
        <v>0.25152502223705819</v>
      </c>
      <c r="N417" s="18">
        <f t="shared" ca="1" si="46"/>
        <v>-1.8230991704467776</v>
      </c>
      <c r="O417" s="18"/>
      <c r="P417" s="30">
        <f t="shared" ca="1" si="42"/>
        <v>4.9906643606119117</v>
      </c>
      <c r="Q417" s="19"/>
      <c r="R417" s="20">
        <f t="shared" ca="1" si="47"/>
        <v>1</v>
      </c>
      <c r="S417" s="21">
        <f t="shared" ca="1" si="48"/>
        <v>0</v>
      </c>
    </row>
    <row r="418" spans="9:19" ht="15" x14ac:dyDescent="0.25">
      <c r="I418" s="14">
        <v>414</v>
      </c>
      <c r="J418" s="15">
        <f t="shared" ca="1" si="43"/>
        <v>0.79059902952777428</v>
      </c>
      <c r="K418" s="16">
        <f t="shared" ca="1" si="45"/>
        <v>14.19440889285109</v>
      </c>
      <c r="L418" s="16"/>
      <c r="M418" s="17">
        <f t="shared" ca="1" si="44"/>
        <v>0.42653298826948616</v>
      </c>
      <c r="N418" s="18">
        <f t="shared" ca="1" si="46"/>
        <v>2.2304395726287316</v>
      </c>
      <c r="O418" s="18"/>
      <c r="P418" s="30">
        <f t="shared" ca="1" si="42"/>
        <v>14.163969320222357</v>
      </c>
      <c r="Q418" s="19"/>
      <c r="R418" s="20">
        <f t="shared" ca="1" si="47"/>
        <v>1</v>
      </c>
      <c r="S418" s="21">
        <f t="shared" ca="1" si="48"/>
        <v>1</v>
      </c>
    </row>
    <row r="419" spans="9:19" ht="15" x14ac:dyDescent="0.25">
      <c r="I419" s="14">
        <v>415</v>
      </c>
      <c r="J419" s="15">
        <f t="shared" ca="1" si="43"/>
        <v>0.89589014637466136</v>
      </c>
      <c r="K419" s="16">
        <f t="shared" ca="1" si="45"/>
        <v>17.959164576926376</v>
      </c>
      <c r="L419" s="16"/>
      <c r="M419" s="17">
        <f t="shared" ca="1" si="44"/>
        <v>0.76175187480895867</v>
      </c>
      <c r="N419" s="18">
        <f t="shared" ca="1" si="46"/>
        <v>9.7365941436324057</v>
      </c>
      <c r="O419" s="18"/>
      <c r="P419" s="30">
        <f t="shared" ca="1" si="42"/>
        <v>10.42257043329397</v>
      </c>
      <c r="Q419" s="19"/>
      <c r="R419" s="20">
        <f t="shared" ca="1" si="47"/>
        <v>1</v>
      </c>
      <c r="S419" s="21">
        <f t="shared" ca="1" si="48"/>
        <v>1</v>
      </c>
    </row>
    <row r="420" spans="9:19" ht="15" x14ac:dyDescent="0.25">
      <c r="I420" s="14">
        <v>416</v>
      </c>
      <c r="J420" s="15">
        <f t="shared" ca="1" si="43"/>
        <v>0.85577751121178203</v>
      </c>
      <c r="K420" s="16">
        <f t="shared" ca="1" si="45"/>
        <v>16.311473239490056</v>
      </c>
      <c r="L420" s="16"/>
      <c r="M420" s="17">
        <f t="shared" ca="1" si="44"/>
        <v>0.84507852087778834</v>
      </c>
      <c r="N420" s="18">
        <f t="shared" ca="1" si="46"/>
        <v>12.27671436672788</v>
      </c>
      <c r="O420" s="18"/>
      <c r="P420" s="30">
        <f t="shared" ca="1" si="42"/>
        <v>6.2347588727621757</v>
      </c>
      <c r="Q420" s="19"/>
      <c r="R420" s="20">
        <f t="shared" ca="1" si="47"/>
        <v>1</v>
      </c>
      <c r="S420" s="21">
        <f t="shared" ca="1" si="48"/>
        <v>0</v>
      </c>
    </row>
    <row r="421" spans="9:19" ht="15" x14ac:dyDescent="0.25">
      <c r="I421" s="14">
        <v>417</v>
      </c>
      <c r="J421" s="15">
        <f t="shared" ca="1" si="43"/>
        <v>2.6665131644149742E-2</v>
      </c>
      <c r="K421" s="16">
        <f t="shared" ca="1" si="45"/>
        <v>-8.7362543953270375</v>
      </c>
      <c r="L421" s="16"/>
      <c r="M421" s="17">
        <f t="shared" ca="1" si="44"/>
        <v>0.30895750771778951</v>
      </c>
      <c r="N421" s="18">
        <f t="shared" ca="1" si="46"/>
        <v>-0.39332281934968361</v>
      </c>
      <c r="O421" s="18"/>
      <c r="P421" s="30">
        <f t="shared" ca="1" si="42"/>
        <v>-6.1429315759773528</v>
      </c>
      <c r="Q421" s="19"/>
      <c r="R421" s="20">
        <f t="shared" ca="1" si="47"/>
        <v>0</v>
      </c>
      <c r="S421" s="21">
        <f t="shared" ca="1" si="48"/>
        <v>0</v>
      </c>
    </row>
    <row r="422" spans="9:19" ht="15" x14ac:dyDescent="0.25">
      <c r="I422" s="14">
        <v>418</v>
      </c>
      <c r="J422" s="15">
        <f t="shared" ca="1" si="43"/>
        <v>0.23579975831340527</v>
      </c>
      <c r="K422" s="16">
        <f t="shared" ca="1" si="45"/>
        <v>1.4070604096911499</v>
      </c>
      <c r="L422" s="16"/>
      <c r="M422" s="17">
        <f t="shared" ca="1" si="44"/>
        <v>0.58747084619167877</v>
      </c>
      <c r="N422" s="18">
        <f t="shared" ca="1" si="46"/>
        <v>5.6293853443727251</v>
      </c>
      <c r="O422" s="18"/>
      <c r="P422" s="30">
        <f t="shared" ca="1" si="42"/>
        <v>-2.022324934681575</v>
      </c>
      <c r="Q422" s="19"/>
      <c r="R422" s="20">
        <f t="shared" ca="1" si="47"/>
        <v>0</v>
      </c>
      <c r="S422" s="21">
        <f t="shared" ca="1" si="48"/>
        <v>0</v>
      </c>
    </row>
    <row r="423" spans="9:19" ht="15" x14ac:dyDescent="0.25">
      <c r="I423" s="14">
        <v>419</v>
      </c>
      <c r="J423" s="15">
        <f t="shared" ca="1" si="43"/>
        <v>0.11574854738544349</v>
      </c>
      <c r="K423" s="16">
        <f t="shared" ca="1" si="45"/>
        <v>-2.580731691199837</v>
      </c>
      <c r="L423" s="16"/>
      <c r="M423" s="17">
        <f t="shared" ca="1" si="44"/>
        <v>0.61968361745179079</v>
      </c>
      <c r="N423" s="18">
        <f t="shared" ca="1" si="46"/>
        <v>6.3288844350322595</v>
      </c>
      <c r="O423" s="18"/>
      <c r="P423" s="30">
        <f t="shared" ca="1" si="42"/>
        <v>-6.7096161262320964</v>
      </c>
      <c r="Q423" s="19"/>
      <c r="R423" s="20">
        <f t="shared" ca="1" si="47"/>
        <v>0</v>
      </c>
      <c r="S423" s="21">
        <f t="shared" ca="1" si="48"/>
        <v>0</v>
      </c>
    </row>
    <row r="424" spans="9:19" ht="15" x14ac:dyDescent="0.25">
      <c r="I424" s="14">
        <v>420</v>
      </c>
      <c r="J424" s="15">
        <f t="shared" ca="1" si="43"/>
        <v>8.7426075257850622E-2</v>
      </c>
      <c r="K424" s="16">
        <f t="shared" ca="1" si="45"/>
        <v>-3.9216088909664677</v>
      </c>
      <c r="L424" s="16"/>
      <c r="M424" s="17">
        <f t="shared" ca="1" si="44"/>
        <v>0.71882687380599408</v>
      </c>
      <c r="N424" s="18">
        <f t="shared" ca="1" si="46"/>
        <v>8.627273973982124</v>
      </c>
      <c r="O424" s="18"/>
      <c r="P424" s="30">
        <f t="shared" ca="1" si="42"/>
        <v>-10.348882864948592</v>
      </c>
      <c r="Q424" s="19"/>
      <c r="R424" s="20">
        <f t="shared" ca="1" si="47"/>
        <v>0</v>
      </c>
      <c r="S424" s="21">
        <f t="shared" ca="1" si="48"/>
        <v>0</v>
      </c>
    </row>
    <row r="425" spans="9:19" ht="15" x14ac:dyDescent="0.25">
      <c r="I425" s="14">
        <v>421</v>
      </c>
      <c r="J425" s="15">
        <f t="shared" ca="1" si="43"/>
        <v>0.22970498807708506</v>
      </c>
      <c r="K425" s="16">
        <f t="shared" ca="1" si="45"/>
        <v>1.2402321925113213</v>
      </c>
      <c r="L425" s="16"/>
      <c r="M425" s="17">
        <f t="shared" ca="1" si="44"/>
        <v>0.60475022494640551</v>
      </c>
      <c r="N425" s="18">
        <f t="shared" ca="1" si="46"/>
        <v>6.0026875584676631</v>
      </c>
      <c r="O425" s="18"/>
      <c r="P425" s="30">
        <f t="shared" ca="1" si="42"/>
        <v>-2.5624553659563416</v>
      </c>
      <c r="Q425" s="19"/>
      <c r="R425" s="20">
        <f t="shared" ca="1" si="47"/>
        <v>0</v>
      </c>
      <c r="S425" s="21">
        <f t="shared" ca="1" si="48"/>
        <v>0</v>
      </c>
    </row>
    <row r="426" spans="9:19" ht="15" x14ac:dyDescent="0.25">
      <c r="I426" s="14">
        <v>422</v>
      </c>
      <c r="J426" s="15">
        <f t="shared" ca="1" si="43"/>
        <v>4.4326476969759554E-2</v>
      </c>
      <c r="K426" s="16">
        <f t="shared" ca="1" si="45"/>
        <v>-6.8145266883207007</v>
      </c>
      <c r="L426" s="16"/>
      <c r="M426" s="17">
        <f t="shared" ca="1" si="44"/>
        <v>0.14683081644864415</v>
      </c>
      <c r="N426" s="18">
        <f t="shared" ca="1" si="46"/>
        <v>-5.0059581419386152</v>
      </c>
      <c r="O426" s="18"/>
      <c r="P426" s="30">
        <f t="shared" ca="1" si="42"/>
        <v>0.39143145361791465</v>
      </c>
      <c r="Q426" s="19"/>
      <c r="R426" s="20">
        <f t="shared" ca="1" si="47"/>
        <v>1</v>
      </c>
      <c r="S426" s="21">
        <f t="shared" ca="1" si="48"/>
        <v>0</v>
      </c>
    </row>
    <row r="427" spans="9:19" ht="15" x14ac:dyDescent="0.25">
      <c r="I427" s="14">
        <v>423</v>
      </c>
      <c r="J427" s="15">
        <f t="shared" ca="1" si="43"/>
        <v>0.41551275191819637</v>
      </c>
      <c r="K427" s="16">
        <f t="shared" ca="1" si="45"/>
        <v>5.644680392067726</v>
      </c>
      <c r="L427" s="16"/>
      <c r="M427" s="17">
        <f t="shared" ca="1" si="44"/>
        <v>0.58046574111791038</v>
      </c>
      <c r="N427" s="18">
        <f t="shared" ca="1" si="46"/>
        <v>5.4791318491529424</v>
      </c>
      <c r="O427" s="18"/>
      <c r="P427" s="30">
        <f t="shared" ca="1" si="42"/>
        <v>2.3655485429147838</v>
      </c>
      <c r="Q427" s="19"/>
      <c r="R427" s="20">
        <f t="shared" ca="1" si="47"/>
        <v>1</v>
      </c>
      <c r="S427" s="21">
        <f t="shared" ca="1" si="48"/>
        <v>0</v>
      </c>
    </row>
    <row r="428" spans="9:19" ht="15" x14ac:dyDescent="0.25">
      <c r="I428" s="14">
        <v>424</v>
      </c>
      <c r="J428" s="15">
        <f t="shared" ca="1" si="43"/>
        <v>0.3580890982795577</v>
      </c>
      <c r="K428" s="16">
        <f t="shared" ca="1" si="45"/>
        <v>4.3881446585596366</v>
      </c>
      <c r="L428" s="16"/>
      <c r="M428" s="17">
        <f t="shared" ca="1" si="44"/>
        <v>0.93095174847257545</v>
      </c>
      <c r="N428" s="18">
        <f t="shared" ca="1" si="46"/>
        <v>16.186972541008963</v>
      </c>
      <c r="O428" s="18"/>
      <c r="P428" s="30">
        <f t="shared" ca="1" si="42"/>
        <v>-9.5988278824493278</v>
      </c>
      <c r="Q428" s="19"/>
      <c r="R428" s="20">
        <f t="shared" ca="1" si="47"/>
        <v>0</v>
      </c>
      <c r="S428" s="21">
        <f t="shared" ca="1" si="48"/>
        <v>0</v>
      </c>
    </row>
    <row r="429" spans="9:19" ht="15" x14ac:dyDescent="0.25">
      <c r="I429" s="14">
        <v>425</v>
      </c>
      <c r="J429" s="15">
        <f t="shared" ca="1" si="43"/>
        <v>0.64585075817685222</v>
      </c>
      <c r="K429" s="16">
        <f t="shared" ca="1" si="45"/>
        <v>10.5602986812971</v>
      </c>
      <c r="L429" s="16"/>
      <c r="M429" s="17">
        <f t="shared" ca="1" si="44"/>
        <v>0.36361928206295735</v>
      </c>
      <c r="N429" s="18">
        <f t="shared" ca="1" si="46"/>
        <v>0.86171980611043564</v>
      </c>
      <c r="O429" s="18"/>
      <c r="P429" s="30">
        <f t="shared" ca="1" si="42"/>
        <v>11.898578875186665</v>
      </c>
      <c r="Q429" s="19"/>
      <c r="R429" s="20">
        <f t="shared" ca="1" si="47"/>
        <v>1</v>
      </c>
      <c r="S429" s="21">
        <f t="shared" ca="1" si="48"/>
        <v>1</v>
      </c>
    </row>
    <row r="430" spans="9:19" ht="15" x14ac:dyDescent="0.25">
      <c r="I430" s="14">
        <v>426</v>
      </c>
      <c r="J430" s="15">
        <f t="shared" ca="1" si="43"/>
        <v>0.37124190332113427</v>
      </c>
      <c r="K430" s="16">
        <f t="shared" ca="1" si="45"/>
        <v>4.681020238547025</v>
      </c>
      <c r="L430" s="16"/>
      <c r="M430" s="17">
        <f t="shared" ca="1" si="44"/>
        <v>0.4669337754270183</v>
      </c>
      <c r="N430" s="18">
        <f t="shared" ca="1" si="46"/>
        <v>3.0857406506471818</v>
      </c>
      <c r="O430" s="18"/>
      <c r="P430" s="30">
        <f t="shared" ca="1" si="42"/>
        <v>3.7952795878998433</v>
      </c>
      <c r="Q430" s="19"/>
      <c r="R430" s="20">
        <f t="shared" ca="1" si="47"/>
        <v>1</v>
      </c>
      <c r="S430" s="21">
        <f t="shared" ca="1" si="48"/>
        <v>0</v>
      </c>
    </row>
    <row r="431" spans="9:19" ht="15" x14ac:dyDescent="0.25">
      <c r="I431" s="14">
        <v>427</v>
      </c>
      <c r="J431" s="15">
        <f t="shared" ca="1" si="43"/>
        <v>1.0333054282269605E-2</v>
      </c>
      <c r="K431" s="16">
        <f t="shared" ca="1" si="45"/>
        <v>-11.930559135051123</v>
      </c>
      <c r="L431" s="16"/>
      <c r="M431" s="17">
        <f t="shared" ca="1" si="44"/>
        <v>0.12221211604349502</v>
      </c>
      <c r="N431" s="18">
        <f t="shared" ca="1" si="46"/>
        <v>-5.9587181603946124</v>
      </c>
      <c r="O431" s="18"/>
      <c r="P431" s="30">
        <f t="shared" ca="1" si="42"/>
        <v>-3.7718409746565102</v>
      </c>
      <c r="Q431" s="19"/>
      <c r="R431" s="20">
        <f t="shared" ca="1" si="47"/>
        <v>0</v>
      </c>
      <c r="S431" s="21">
        <f t="shared" ca="1" si="48"/>
        <v>0</v>
      </c>
    </row>
    <row r="432" spans="9:19" ht="15" x14ac:dyDescent="0.25">
      <c r="I432" s="14">
        <v>428</v>
      </c>
      <c r="J432" s="15">
        <f t="shared" ca="1" si="43"/>
        <v>0.5004922667061471</v>
      </c>
      <c r="K432" s="16">
        <f t="shared" ca="1" si="45"/>
        <v>7.440323798709116</v>
      </c>
      <c r="L432" s="16"/>
      <c r="M432" s="17">
        <f t="shared" ca="1" si="44"/>
        <v>0.54357099513026763</v>
      </c>
      <c r="N432" s="18">
        <f t="shared" ca="1" si="46"/>
        <v>4.6955932533735787</v>
      </c>
      <c r="O432" s="18"/>
      <c r="P432" s="30">
        <f t="shared" ca="1" si="42"/>
        <v>4.9447305453355375</v>
      </c>
      <c r="Q432" s="19"/>
      <c r="R432" s="20">
        <f t="shared" ca="1" si="47"/>
        <v>1</v>
      </c>
      <c r="S432" s="21">
        <f t="shared" ca="1" si="48"/>
        <v>0</v>
      </c>
    </row>
    <row r="433" spans="9:19" ht="15" x14ac:dyDescent="0.25">
      <c r="I433" s="14">
        <v>429</v>
      </c>
      <c r="J433" s="15">
        <f t="shared" ca="1" si="43"/>
        <v>0.64365911622137639</v>
      </c>
      <c r="K433" s="16">
        <f t="shared" ca="1" si="45"/>
        <v>10.511057368816447</v>
      </c>
      <c r="L433" s="16"/>
      <c r="M433" s="17">
        <f t="shared" ca="1" si="44"/>
        <v>0.97827135854898029</v>
      </c>
      <c r="N433" s="18">
        <f t="shared" ca="1" si="46"/>
        <v>20.674576442480234</v>
      </c>
      <c r="O433" s="18"/>
      <c r="P433" s="30">
        <f t="shared" ca="1" si="42"/>
        <v>-7.9635190736637869</v>
      </c>
      <c r="Q433" s="19"/>
      <c r="R433" s="20">
        <f t="shared" ca="1" si="47"/>
        <v>0</v>
      </c>
      <c r="S433" s="21">
        <f t="shared" ca="1" si="48"/>
        <v>0</v>
      </c>
    </row>
    <row r="434" spans="9:19" ht="15" x14ac:dyDescent="0.25">
      <c r="I434" s="14">
        <v>430</v>
      </c>
      <c r="J434" s="15">
        <f t="shared" ca="1" si="43"/>
        <v>0.2811562221005629</v>
      </c>
      <c r="K434" s="16">
        <f t="shared" ca="1" si="45"/>
        <v>2.5823067264951529</v>
      </c>
      <c r="L434" s="16"/>
      <c r="M434" s="17">
        <f t="shared" ca="1" si="44"/>
        <v>0.68832166589716981</v>
      </c>
      <c r="N434" s="18">
        <f t="shared" ca="1" si="46"/>
        <v>7.8888261910664506</v>
      </c>
      <c r="O434" s="18"/>
      <c r="P434" s="30">
        <f t="shared" ca="1" si="42"/>
        <v>-3.1065194645712975</v>
      </c>
      <c r="Q434" s="19"/>
      <c r="R434" s="20">
        <f t="shared" ca="1" si="47"/>
        <v>0</v>
      </c>
      <c r="S434" s="21">
        <f t="shared" ca="1" si="48"/>
        <v>0</v>
      </c>
    </row>
    <row r="435" spans="9:19" ht="15" x14ac:dyDescent="0.25">
      <c r="I435" s="14">
        <v>431</v>
      </c>
      <c r="J435" s="15">
        <f t="shared" ca="1" si="43"/>
        <v>0.9799543909530396</v>
      </c>
      <c r="K435" s="16">
        <f t="shared" ca="1" si="45"/>
        <v>24.605022600307354</v>
      </c>
      <c r="L435" s="16"/>
      <c r="M435" s="17">
        <f t="shared" ca="1" si="44"/>
        <v>0.70107568982441038</v>
      </c>
      <c r="N435" s="18">
        <f t="shared" ca="1" si="46"/>
        <v>8.1933550800578665</v>
      </c>
      <c r="O435" s="18"/>
      <c r="P435" s="30">
        <f t="shared" ca="1" si="42"/>
        <v>18.611667520249487</v>
      </c>
      <c r="Q435" s="19"/>
      <c r="R435" s="20">
        <f t="shared" ca="1" si="47"/>
        <v>1</v>
      </c>
      <c r="S435" s="21">
        <f t="shared" ca="1" si="48"/>
        <v>1</v>
      </c>
    </row>
    <row r="436" spans="9:19" ht="15" x14ac:dyDescent="0.25">
      <c r="I436" s="14">
        <v>432</v>
      </c>
      <c r="J436" s="15">
        <f t="shared" ca="1" si="43"/>
        <v>5.6033768227577219E-2</v>
      </c>
      <c r="K436" s="16">
        <f t="shared" ca="1" si="45"/>
        <v>-5.8642630913137737</v>
      </c>
      <c r="L436" s="16"/>
      <c r="M436" s="17">
        <f t="shared" ca="1" si="44"/>
        <v>0.81023160862465982</v>
      </c>
      <c r="N436" s="18">
        <f t="shared" ca="1" si="46"/>
        <v>11.132150895390259</v>
      </c>
      <c r="O436" s="18"/>
      <c r="P436" s="30">
        <f t="shared" ca="1" si="42"/>
        <v>-14.796413986704035</v>
      </c>
      <c r="Q436" s="19"/>
      <c r="R436" s="20">
        <f t="shared" ca="1" si="47"/>
        <v>0</v>
      </c>
      <c r="S436" s="21">
        <f t="shared" ca="1" si="48"/>
        <v>0</v>
      </c>
    </row>
    <row r="437" spans="9:19" ht="15" x14ac:dyDescent="0.25">
      <c r="I437" s="14">
        <v>433</v>
      </c>
      <c r="J437" s="15">
        <f t="shared" ca="1" si="43"/>
        <v>0.47639483086489798</v>
      </c>
      <c r="K437" s="16">
        <f t="shared" ca="1" si="45"/>
        <v>6.9346641974324399</v>
      </c>
      <c r="L437" s="16"/>
      <c r="M437" s="17">
        <f t="shared" ca="1" si="44"/>
        <v>0.93432298535172775</v>
      </c>
      <c r="N437" s="18">
        <f t="shared" ca="1" si="46"/>
        <v>16.40339135725138</v>
      </c>
      <c r="O437" s="18"/>
      <c r="P437" s="30">
        <f t="shared" ca="1" si="42"/>
        <v>-7.2687271598189396</v>
      </c>
      <c r="Q437" s="19"/>
      <c r="R437" s="20">
        <f t="shared" ca="1" si="47"/>
        <v>0</v>
      </c>
      <c r="S437" s="21">
        <f t="shared" ca="1" si="48"/>
        <v>0</v>
      </c>
    </row>
    <row r="438" spans="9:19" ht="15" x14ac:dyDescent="0.25">
      <c r="I438" s="14">
        <v>434</v>
      </c>
      <c r="J438" s="15">
        <f t="shared" ca="1" si="43"/>
        <v>0.10831585706778757</v>
      </c>
      <c r="K438" s="16">
        <f t="shared" ca="1" si="45"/>
        <v>-2.9072217155546305</v>
      </c>
      <c r="L438" s="16"/>
      <c r="M438" s="17">
        <f t="shared" ca="1" si="44"/>
        <v>0.35211440808249284</v>
      </c>
      <c r="N438" s="18">
        <f t="shared" ca="1" si="46"/>
        <v>0.60388589929017211</v>
      </c>
      <c r="O438" s="18"/>
      <c r="P438" s="30">
        <f t="shared" ca="1" si="42"/>
        <v>-1.3111076148448024</v>
      </c>
      <c r="Q438" s="19"/>
      <c r="R438" s="20">
        <f t="shared" ca="1" si="47"/>
        <v>0</v>
      </c>
      <c r="S438" s="21">
        <f t="shared" ca="1" si="48"/>
        <v>0</v>
      </c>
    </row>
    <row r="439" spans="9:19" ht="15" x14ac:dyDescent="0.25">
      <c r="I439" s="14">
        <v>435</v>
      </c>
      <c r="J439" s="15">
        <f t="shared" ca="1" si="43"/>
        <v>0.61674782871466471</v>
      </c>
      <c r="K439" s="16">
        <f t="shared" ca="1" si="45"/>
        <v>9.9144656725299551</v>
      </c>
      <c r="L439" s="16"/>
      <c r="M439" s="17">
        <f t="shared" ca="1" si="44"/>
        <v>0.43579575467652831</v>
      </c>
      <c r="N439" s="18">
        <f t="shared" ca="1" si="46"/>
        <v>2.427645609490769</v>
      </c>
      <c r="O439" s="18"/>
      <c r="P439" s="30">
        <f t="shared" ca="1" si="42"/>
        <v>9.6868200630391854</v>
      </c>
      <c r="Q439" s="19"/>
      <c r="R439" s="20">
        <f t="shared" ca="1" si="47"/>
        <v>1</v>
      </c>
      <c r="S439" s="21">
        <f t="shared" ca="1" si="48"/>
        <v>1</v>
      </c>
    </row>
    <row r="440" spans="9:19" ht="15" x14ac:dyDescent="0.25">
      <c r="I440" s="14">
        <v>436</v>
      </c>
      <c r="J440" s="15">
        <f t="shared" ca="1" si="43"/>
        <v>0.51620324286167407</v>
      </c>
      <c r="K440" s="16">
        <f t="shared" ca="1" si="45"/>
        <v>7.7699071903084791</v>
      </c>
      <c r="L440" s="16"/>
      <c r="M440" s="17">
        <f t="shared" ca="1" si="44"/>
        <v>0.38417103365150518</v>
      </c>
      <c r="N440" s="18">
        <f t="shared" ca="1" si="46"/>
        <v>1.3156661281110473</v>
      </c>
      <c r="O440" s="18"/>
      <c r="P440" s="30">
        <f t="shared" ca="1" si="42"/>
        <v>8.6542410621974319</v>
      </c>
      <c r="Q440" s="19"/>
      <c r="R440" s="20">
        <f t="shared" ca="1" si="47"/>
        <v>1</v>
      </c>
      <c r="S440" s="21">
        <f t="shared" ca="1" si="48"/>
        <v>1</v>
      </c>
    </row>
    <row r="441" spans="9:19" ht="15" x14ac:dyDescent="0.25">
      <c r="I441" s="14">
        <v>437</v>
      </c>
      <c r="J441" s="15">
        <f t="shared" ca="1" si="43"/>
        <v>0.53489203858343981</v>
      </c>
      <c r="K441" s="16">
        <f t="shared" ca="1" si="45"/>
        <v>8.1626897561554834</v>
      </c>
      <c r="L441" s="16"/>
      <c r="M441" s="17">
        <f t="shared" ca="1" si="44"/>
        <v>0.15690362429584626</v>
      </c>
      <c r="N441" s="18">
        <f t="shared" ca="1" si="46"/>
        <v>-4.6473870261393682</v>
      </c>
      <c r="O441" s="18"/>
      <c r="P441" s="30">
        <f t="shared" ca="1" si="42"/>
        <v>15.010076782294853</v>
      </c>
      <c r="Q441" s="19"/>
      <c r="R441" s="20">
        <f t="shared" ca="1" si="47"/>
        <v>1</v>
      </c>
      <c r="S441" s="21">
        <f t="shared" ca="1" si="48"/>
        <v>1</v>
      </c>
    </row>
    <row r="442" spans="9:19" ht="15" x14ac:dyDescent="0.25">
      <c r="I442" s="14">
        <v>438</v>
      </c>
      <c r="J442" s="15">
        <f t="shared" ca="1" si="43"/>
        <v>0.5973655178768168</v>
      </c>
      <c r="K442" s="16">
        <f t="shared" ca="1" si="45"/>
        <v>9.4926506084523652</v>
      </c>
      <c r="L442" s="16"/>
      <c r="M442" s="17">
        <f t="shared" ca="1" si="44"/>
        <v>0.92617623980186359</v>
      </c>
      <c r="N442" s="18">
        <f t="shared" ca="1" si="46"/>
        <v>15.893925723702848</v>
      </c>
      <c r="O442" s="18"/>
      <c r="P442" s="30">
        <f t="shared" ca="1" si="42"/>
        <v>-4.2012751152504828</v>
      </c>
      <c r="Q442" s="19"/>
      <c r="R442" s="20">
        <f t="shared" ca="1" si="47"/>
        <v>0</v>
      </c>
      <c r="S442" s="21">
        <f t="shared" ca="1" si="48"/>
        <v>0</v>
      </c>
    </row>
    <row r="443" spans="9:19" ht="15" x14ac:dyDescent="0.25">
      <c r="I443" s="14">
        <v>439</v>
      </c>
      <c r="J443" s="15">
        <f t="shared" ca="1" si="43"/>
        <v>7.088910675215454E-2</v>
      </c>
      <c r="K443" s="16">
        <f t="shared" ca="1" si="45"/>
        <v>-4.8622195021390215</v>
      </c>
      <c r="L443" s="16"/>
      <c r="M443" s="17">
        <f t="shared" ca="1" si="44"/>
        <v>0.79684065873917698</v>
      </c>
      <c r="N443" s="18">
        <f t="shared" ca="1" si="46"/>
        <v>10.727535793236273</v>
      </c>
      <c r="O443" s="18"/>
      <c r="P443" s="30">
        <f t="shared" ca="1" si="42"/>
        <v>-13.389755295375295</v>
      </c>
      <c r="Q443" s="19"/>
      <c r="R443" s="20">
        <f t="shared" ca="1" si="47"/>
        <v>0</v>
      </c>
      <c r="S443" s="21">
        <f t="shared" ca="1" si="48"/>
        <v>0</v>
      </c>
    </row>
    <row r="444" spans="9:19" ht="15" x14ac:dyDescent="0.25">
      <c r="I444" s="14">
        <v>440</v>
      </c>
      <c r="J444" s="15">
        <f t="shared" ca="1" si="43"/>
        <v>0.50648023828228417</v>
      </c>
      <c r="K444" s="16">
        <f t="shared" ca="1" si="45"/>
        <v>7.5659092541932171</v>
      </c>
      <c r="L444" s="16"/>
      <c r="M444" s="17">
        <f t="shared" ca="1" si="44"/>
        <v>0.73866301866425399</v>
      </c>
      <c r="N444" s="18">
        <f t="shared" ca="1" si="46"/>
        <v>9.1281736028668377</v>
      </c>
      <c r="O444" s="18"/>
      <c r="P444" s="30">
        <f t="shared" ca="1" si="42"/>
        <v>0.63773565132637966</v>
      </c>
      <c r="Q444" s="19"/>
      <c r="R444" s="20">
        <f t="shared" ca="1" si="47"/>
        <v>1</v>
      </c>
      <c r="S444" s="21">
        <f t="shared" ca="1" si="48"/>
        <v>0</v>
      </c>
    </row>
    <row r="445" spans="9:19" ht="15" x14ac:dyDescent="0.25">
      <c r="I445" s="14">
        <v>441</v>
      </c>
      <c r="J445" s="15">
        <f t="shared" ca="1" si="43"/>
        <v>6.0249146390649932E-2</v>
      </c>
      <c r="K445" s="16">
        <f t="shared" ca="1" si="45"/>
        <v>-5.5606987520850861</v>
      </c>
      <c r="L445" s="16"/>
      <c r="M445" s="17">
        <f t="shared" ca="1" si="44"/>
        <v>7.5526634813811055E-2</v>
      </c>
      <c r="N445" s="18">
        <f t="shared" ca="1" si="46"/>
        <v>-8.2329407413190623</v>
      </c>
      <c r="O445" s="18"/>
      <c r="P445" s="30">
        <f t="shared" ca="1" si="42"/>
        <v>4.8722419892339763</v>
      </c>
      <c r="Q445" s="19"/>
      <c r="R445" s="20">
        <f t="shared" ca="1" si="47"/>
        <v>1</v>
      </c>
      <c r="S445" s="21">
        <f t="shared" ca="1" si="48"/>
        <v>0</v>
      </c>
    </row>
    <row r="446" spans="9:19" ht="15" x14ac:dyDescent="0.25">
      <c r="I446" s="14">
        <v>442</v>
      </c>
      <c r="J446" s="15">
        <f t="shared" ca="1" si="43"/>
        <v>0.15265231120821088</v>
      </c>
      <c r="K446" s="16">
        <f t="shared" ca="1" si="45"/>
        <v>-1.1468037968584905</v>
      </c>
      <c r="L446" s="16"/>
      <c r="M446" s="17">
        <f t="shared" ca="1" si="44"/>
        <v>0.30679332496021816</v>
      </c>
      <c r="N446" s="18">
        <f t="shared" ca="1" si="46"/>
        <v>-0.44480181590850609</v>
      </c>
      <c r="O446" s="18"/>
      <c r="P446" s="30">
        <f t="shared" ca="1" si="42"/>
        <v>1.4979980190500157</v>
      </c>
      <c r="Q446" s="19"/>
      <c r="R446" s="20">
        <f t="shared" ca="1" si="47"/>
        <v>1</v>
      </c>
      <c r="S446" s="21">
        <f t="shared" ca="1" si="48"/>
        <v>0</v>
      </c>
    </row>
    <row r="447" spans="9:19" ht="15" x14ac:dyDescent="0.25">
      <c r="I447" s="14">
        <v>443</v>
      </c>
      <c r="J447" s="15">
        <f t="shared" ca="1" si="43"/>
        <v>0.97014606724365804</v>
      </c>
      <c r="K447" s="16">
        <f t="shared" ca="1" si="45"/>
        <v>23.183845447379255</v>
      </c>
      <c r="L447" s="16"/>
      <c r="M447" s="17">
        <f t="shared" ca="1" si="44"/>
        <v>0.61251331401120168</v>
      </c>
      <c r="N447" s="18">
        <f t="shared" ca="1" si="46"/>
        <v>6.1718072050153072</v>
      </c>
      <c r="O447" s="18"/>
      <c r="P447" s="30">
        <f t="shared" ca="1" si="42"/>
        <v>19.212038242363949</v>
      </c>
      <c r="Q447" s="19"/>
      <c r="R447" s="20">
        <f t="shared" ca="1" si="47"/>
        <v>1</v>
      </c>
      <c r="S447" s="21">
        <f t="shared" ca="1" si="48"/>
        <v>1</v>
      </c>
    </row>
    <row r="448" spans="9:19" ht="15" x14ac:dyDescent="0.25">
      <c r="I448" s="14">
        <v>444</v>
      </c>
      <c r="J448" s="15">
        <f t="shared" ca="1" si="43"/>
        <v>0.45368580334203701</v>
      </c>
      <c r="K448" s="16">
        <f t="shared" ca="1" si="45"/>
        <v>6.4565085419650767</v>
      </c>
      <c r="L448" s="16"/>
      <c r="M448" s="17">
        <f t="shared" ca="1" si="44"/>
        <v>0.33268822029125478</v>
      </c>
      <c r="N448" s="18">
        <f t="shared" ca="1" si="46"/>
        <v>0.16142682886604742</v>
      </c>
      <c r="O448" s="18"/>
      <c r="P448" s="30">
        <f t="shared" ca="1" si="42"/>
        <v>8.4950817130990295</v>
      </c>
      <c r="Q448" s="19"/>
      <c r="R448" s="20">
        <f t="shared" ca="1" si="47"/>
        <v>1</v>
      </c>
      <c r="S448" s="21">
        <f t="shared" ca="1" si="48"/>
        <v>1</v>
      </c>
    </row>
    <row r="449" spans="9:19" ht="15" x14ac:dyDescent="0.25">
      <c r="I449" s="14">
        <v>445</v>
      </c>
      <c r="J449" s="15">
        <f t="shared" ca="1" si="43"/>
        <v>0.97704626208095613</v>
      </c>
      <c r="K449" s="16">
        <f t="shared" ca="1" si="45"/>
        <v>24.13176746079149</v>
      </c>
      <c r="L449" s="16"/>
      <c r="M449" s="17">
        <f t="shared" ca="1" si="44"/>
        <v>0.77901193239524669</v>
      </c>
      <c r="N449" s="18">
        <f t="shared" ca="1" si="46"/>
        <v>10.2127483703376</v>
      </c>
      <c r="O449" s="18"/>
      <c r="P449" s="30">
        <f t="shared" ca="1" si="42"/>
        <v>16.119019090453889</v>
      </c>
      <c r="Q449" s="19"/>
      <c r="R449" s="20">
        <f t="shared" ca="1" si="47"/>
        <v>1</v>
      </c>
      <c r="S449" s="21">
        <f t="shared" ca="1" si="48"/>
        <v>1</v>
      </c>
    </row>
    <row r="450" spans="9:19" ht="15" x14ac:dyDescent="0.25">
      <c r="I450" s="14">
        <v>446</v>
      </c>
      <c r="J450" s="15">
        <f t="shared" ca="1" si="43"/>
        <v>0.17392462608938586</v>
      </c>
      <c r="K450" s="16">
        <f t="shared" ca="1" si="45"/>
        <v>-0.42430669365155627</v>
      </c>
      <c r="L450" s="16"/>
      <c r="M450" s="17">
        <f t="shared" ca="1" si="44"/>
        <v>0.32467404151670543</v>
      </c>
      <c r="N450" s="18">
        <f t="shared" ca="1" si="46"/>
        <v>-2.4025673799498382E-2</v>
      </c>
      <c r="O450" s="18"/>
      <c r="P450" s="30">
        <f t="shared" ca="1" si="42"/>
        <v>1.7997189801479423</v>
      </c>
      <c r="Q450" s="19"/>
      <c r="R450" s="20">
        <f t="shared" ca="1" si="47"/>
        <v>1</v>
      </c>
      <c r="S450" s="21">
        <f t="shared" ca="1" si="48"/>
        <v>0</v>
      </c>
    </row>
    <row r="451" spans="9:19" ht="15" x14ac:dyDescent="0.25">
      <c r="I451" s="14">
        <v>447</v>
      </c>
      <c r="J451" s="15">
        <f t="shared" ca="1" si="43"/>
        <v>0.82651818405319633</v>
      </c>
      <c r="K451" s="16">
        <f t="shared" ca="1" si="45"/>
        <v>15.29874704284004</v>
      </c>
      <c r="L451" s="16"/>
      <c r="M451" s="17">
        <f t="shared" ca="1" si="44"/>
        <v>0.69838971117077198</v>
      </c>
      <c r="N451" s="18">
        <f t="shared" ca="1" si="46"/>
        <v>8.1287475913455278</v>
      </c>
      <c r="O451" s="18"/>
      <c r="P451" s="30">
        <f t="shared" ca="1" si="42"/>
        <v>9.3699994514945111</v>
      </c>
      <c r="Q451" s="19"/>
      <c r="R451" s="20">
        <f t="shared" ca="1" si="47"/>
        <v>1</v>
      </c>
      <c r="S451" s="21">
        <f t="shared" ca="1" si="48"/>
        <v>1</v>
      </c>
    </row>
    <row r="452" spans="9:19" ht="15" x14ac:dyDescent="0.25">
      <c r="I452" s="14">
        <v>448</v>
      </c>
      <c r="J452" s="15">
        <f t="shared" ca="1" si="43"/>
        <v>6.3920581173780522E-2</v>
      </c>
      <c r="K452" s="16">
        <f t="shared" ca="1" si="45"/>
        <v>-5.3095753967015042</v>
      </c>
      <c r="L452" s="16"/>
      <c r="M452" s="17">
        <f t="shared" ca="1" si="44"/>
        <v>0.96538451443811979</v>
      </c>
      <c r="N452" s="18">
        <f t="shared" ca="1" si="46"/>
        <v>18.981355542315569</v>
      </c>
      <c r="O452" s="18"/>
      <c r="P452" s="30">
        <f t="shared" ca="1" si="42"/>
        <v>-22.090930939017074</v>
      </c>
      <c r="Q452" s="19"/>
      <c r="R452" s="20">
        <f t="shared" ca="1" si="47"/>
        <v>0</v>
      </c>
      <c r="S452" s="21">
        <f t="shared" ca="1" si="48"/>
        <v>0</v>
      </c>
    </row>
    <row r="453" spans="9:19" ht="15" x14ac:dyDescent="0.25">
      <c r="I453" s="14">
        <v>449</v>
      </c>
      <c r="J453" s="15">
        <f t="shared" ca="1" si="43"/>
        <v>3.5309855134807222E-2</v>
      </c>
      <c r="K453" s="16">
        <f t="shared" ca="1" si="45"/>
        <v>-7.6961032230576656</v>
      </c>
      <c r="L453" s="16"/>
      <c r="M453" s="17">
        <f t="shared" ca="1" si="44"/>
        <v>0.71874147597950411</v>
      </c>
      <c r="N453" s="18">
        <f t="shared" ca="1" si="46"/>
        <v>8.6251558998761286</v>
      </c>
      <c r="O453" s="18"/>
      <c r="P453" s="30">
        <f t="shared" ref="P453:P516" ca="1" si="49">K453-N453+homefield_adv_simulation</f>
        <v>-14.121259122933797</v>
      </c>
      <c r="Q453" s="19"/>
      <c r="R453" s="20">
        <f t="shared" ca="1" si="47"/>
        <v>0</v>
      </c>
      <c r="S453" s="21">
        <f t="shared" ca="1" si="48"/>
        <v>0</v>
      </c>
    </row>
    <row r="454" spans="9:19" ht="15" x14ac:dyDescent="0.25">
      <c r="I454" s="14">
        <v>450</v>
      </c>
      <c r="J454" s="15">
        <f t="shared" ca="1" si="43"/>
        <v>0.14832805413482153</v>
      </c>
      <c r="K454" s="16">
        <f t="shared" ca="1" si="45"/>
        <v>-1.3016440591730092</v>
      </c>
      <c r="L454" s="16"/>
      <c r="M454" s="17">
        <f t="shared" ca="1" si="44"/>
        <v>0.13944171216428203</v>
      </c>
      <c r="N454" s="18">
        <f t="shared" ca="1" si="46"/>
        <v>-5.2796144840401702</v>
      </c>
      <c r="O454" s="18"/>
      <c r="P454" s="30">
        <f t="shared" ca="1" si="49"/>
        <v>6.1779704248671612</v>
      </c>
      <c r="Q454" s="19"/>
      <c r="R454" s="20">
        <f t="shared" ca="1" si="47"/>
        <v>1</v>
      </c>
      <c r="S454" s="21">
        <f t="shared" ca="1" si="48"/>
        <v>0</v>
      </c>
    </row>
    <row r="455" spans="9:19" ht="15" x14ac:dyDescent="0.25">
      <c r="I455" s="14">
        <v>451</v>
      </c>
      <c r="J455" s="15">
        <f t="shared" ca="1" si="43"/>
        <v>0.80850473555538804</v>
      </c>
      <c r="K455" s="16">
        <f t="shared" ca="1" si="45"/>
        <v>14.729017033812923</v>
      </c>
      <c r="L455" s="16"/>
      <c r="M455" s="17">
        <f t="shared" ca="1" si="44"/>
        <v>0.90500204789823679</v>
      </c>
      <c r="N455" s="18">
        <f t="shared" ca="1" si="46"/>
        <v>14.745192921643046</v>
      </c>
      <c r="O455" s="18"/>
      <c r="P455" s="30">
        <f t="shared" ca="1" si="49"/>
        <v>2.1838241121698774</v>
      </c>
      <c r="Q455" s="19"/>
      <c r="R455" s="20">
        <f t="shared" ca="1" si="47"/>
        <v>1</v>
      </c>
      <c r="S455" s="21">
        <f t="shared" ca="1" si="48"/>
        <v>0</v>
      </c>
    </row>
    <row r="456" spans="9:19" ht="15" x14ac:dyDescent="0.25">
      <c r="I456" s="14">
        <v>452</v>
      </c>
      <c r="J456" s="15">
        <f t="shared" ca="1" si="43"/>
        <v>0.49094845523258634</v>
      </c>
      <c r="K456" s="16">
        <f t="shared" ca="1" si="45"/>
        <v>7.2401551045443098</v>
      </c>
      <c r="L456" s="16"/>
      <c r="M456" s="17">
        <f t="shared" ca="1" si="44"/>
        <v>0.80265944645903875</v>
      </c>
      <c r="N456" s="18">
        <f t="shared" ca="1" si="46"/>
        <v>10.901306025213081</v>
      </c>
      <c r="O456" s="18"/>
      <c r="P456" s="30">
        <f t="shared" ca="1" si="49"/>
        <v>-1.4611509206687714</v>
      </c>
      <c r="Q456" s="19"/>
      <c r="R456" s="20">
        <f t="shared" ca="1" si="47"/>
        <v>0</v>
      </c>
      <c r="S456" s="21">
        <f t="shared" ca="1" si="48"/>
        <v>0</v>
      </c>
    </row>
    <row r="457" spans="9:19" ht="15" x14ac:dyDescent="0.25">
      <c r="I457" s="14">
        <v>453</v>
      </c>
      <c r="J457" s="15">
        <f t="shared" ca="1" si="43"/>
        <v>0.78255241845200352</v>
      </c>
      <c r="K457" s="16">
        <f t="shared" ca="1" si="45"/>
        <v>13.962996656130265</v>
      </c>
      <c r="L457" s="16"/>
      <c r="M457" s="17">
        <f t="shared" ca="1" si="44"/>
        <v>0.57699631551067776</v>
      </c>
      <c r="N457" s="18">
        <f t="shared" ca="1" si="46"/>
        <v>5.4049210786398625</v>
      </c>
      <c r="O457" s="18"/>
      <c r="P457" s="30">
        <f t="shared" ca="1" si="49"/>
        <v>10.758075577490402</v>
      </c>
      <c r="Q457" s="19"/>
      <c r="R457" s="20">
        <f t="shared" ca="1" si="47"/>
        <v>1</v>
      </c>
      <c r="S457" s="21">
        <f t="shared" ca="1" si="48"/>
        <v>1</v>
      </c>
    </row>
    <row r="458" spans="9:19" ht="15" x14ac:dyDescent="0.25">
      <c r="I458" s="14">
        <v>454</v>
      </c>
      <c r="J458" s="15">
        <f t="shared" ref="J458:J521" ca="1" si="50">RAND()</f>
        <v>7.7012541620720798E-2</v>
      </c>
      <c r="K458" s="16">
        <f t="shared" ca="1" si="45"/>
        <v>-4.4962305996763643</v>
      </c>
      <c r="L458" s="16"/>
      <c r="M458" s="17">
        <f t="shared" ref="M458:M521" ca="1" si="51">RAND()</f>
        <v>0.58685723438940618</v>
      </c>
      <c r="N458" s="18">
        <f t="shared" ca="1" si="46"/>
        <v>5.616200740335878</v>
      </c>
      <c r="O458" s="18"/>
      <c r="P458" s="30">
        <f t="shared" ca="1" si="49"/>
        <v>-7.912431340012243</v>
      </c>
      <c r="Q458" s="19"/>
      <c r="R458" s="20">
        <f t="shared" ca="1" si="47"/>
        <v>0</v>
      </c>
      <c r="S458" s="21">
        <f t="shared" ca="1" si="48"/>
        <v>0</v>
      </c>
    </row>
    <row r="459" spans="9:19" ht="15" x14ac:dyDescent="0.25">
      <c r="I459" s="14">
        <v>455</v>
      </c>
      <c r="J459" s="15">
        <f t="shared" ca="1" si="50"/>
        <v>6.4727500961718865E-2</v>
      </c>
      <c r="K459" s="16">
        <f t="shared" ref="K459:K522" ca="1" si="52">NORMINV(J459,mean_HomeTeam_Sim,sd_HomeTeam_Sim)</f>
        <v>-5.2558956340081835</v>
      </c>
      <c r="L459" s="16"/>
      <c r="M459" s="17">
        <f t="shared" ca="1" si="51"/>
        <v>0.90537794132535598</v>
      </c>
      <c r="N459" s="18">
        <f t="shared" ref="N459:N522" ca="1" si="53">NORMINV(M459,mean_AwayTeam_Sim,sd_AwayTeam_Sim)</f>
        <v>14.763827542953038</v>
      </c>
      <c r="O459" s="18"/>
      <c r="P459" s="30">
        <f t="shared" ca="1" si="49"/>
        <v>-17.819723176961222</v>
      </c>
      <c r="Q459" s="19"/>
      <c r="R459" s="20">
        <f t="shared" ref="R459:R522" ca="1" si="54">IF(P459&gt;0,1,0)</f>
        <v>0</v>
      </c>
      <c r="S459" s="21">
        <f t="shared" ref="S459:S522" ca="1" si="55">IF(P459&gt;game_spread,1,0)</f>
        <v>0</v>
      </c>
    </row>
    <row r="460" spans="9:19" ht="15" x14ac:dyDescent="0.25">
      <c r="I460" s="14">
        <v>456</v>
      </c>
      <c r="J460" s="15">
        <f t="shared" ca="1" si="50"/>
        <v>0.34850146436893237</v>
      </c>
      <c r="K460" s="16">
        <f t="shared" ca="1" si="52"/>
        <v>4.1723021454622753</v>
      </c>
      <c r="L460" s="16"/>
      <c r="M460" s="17">
        <f t="shared" ca="1" si="51"/>
        <v>0.83554633141443901</v>
      </c>
      <c r="N460" s="18">
        <f t="shared" ca="1" si="53"/>
        <v>11.948455099925035</v>
      </c>
      <c r="O460" s="18"/>
      <c r="P460" s="30">
        <f t="shared" ca="1" si="49"/>
        <v>-5.576152954462759</v>
      </c>
      <c r="Q460" s="19"/>
      <c r="R460" s="20">
        <f t="shared" ca="1" si="54"/>
        <v>0</v>
      </c>
      <c r="S460" s="21">
        <f t="shared" ca="1" si="55"/>
        <v>0</v>
      </c>
    </row>
    <row r="461" spans="9:19" ht="15" x14ac:dyDescent="0.25">
      <c r="I461" s="14">
        <v>457</v>
      </c>
      <c r="J461" s="15">
        <f t="shared" ca="1" si="50"/>
        <v>0.4414189340987259</v>
      </c>
      <c r="K461" s="16">
        <f t="shared" ca="1" si="52"/>
        <v>6.1969916958351412</v>
      </c>
      <c r="L461" s="16"/>
      <c r="M461" s="17">
        <f t="shared" ca="1" si="51"/>
        <v>0.30723851870633612</v>
      </c>
      <c r="N461" s="18">
        <f t="shared" ca="1" si="53"/>
        <v>-0.43419906762234461</v>
      </c>
      <c r="O461" s="18"/>
      <c r="P461" s="30">
        <f t="shared" ca="1" si="49"/>
        <v>8.8311907634574851</v>
      </c>
      <c r="Q461" s="19"/>
      <c r="R461" s="20">
        <f t="shared" ca="1" si="54"/>
        <v>1</v>
      </c>
      <c r="S461" s="21">
        <f t="shared" ca="1" si="55"/>
        <v>1</v>
      </c>
    </row>
    <row r="462" spans="9:19" ht="15" x14ac:dyDescent="0.25">
      <c r="I462" s="14">
        <v>458</v>
      </c>
      <c r="J462" s="15">
        <f t="shared" ca="1" si="50"/>
        <v>0.99700700638937001</v>
      </c>
      <c r="K462" s="16">
        <f t="shared" ca="1" si="52"/>
        <v>30.426002306180507</v>
      </c>
      <c r="L462" s="16"/>
      <c r="M462" s="17">
        <f t="shared" ca="1" si="51"/>
        <v>0.82050781889706892</v>
      </c>
      <c r="N462" s="18">
        <f t="shared" ca="1" si="53"/>
        <v>11.454699914238264</v>
      </c>
      <c r="O462" s="18"/>
      <c r="P462" s="30">
        <f t="shared" ca="1" si="49"/>
        <v>21.171302391942245</v>
      </c>
      <c r="Q462" s="19"/>
      <c r="R462" s="20">
        <f t="shared" ca="1" si="54"/>
        <v>1</v>
      </c>
      <c r="S462" s="21">
        <f t="shared" ca="1" si="55"/>
        <v>1</v>
      </c>
    </row>
    <row r="463" spans="9:19" ht="15" x14ac:dyDescent="0.25">
      <c r="I463" s="14">
        <v>459</v>
      </c>
      <c r="J463" s="15">
        <f t="shared" ca="1" si="50"/>
        <v>0.91897503343997033</v>
      </c>
      <c r="K463" s="16">
        <f t="shared" ca="1" si="52"/>
        <v>19.128266430810548</v>
      </c>
      <c r="L463" s="16"/>
      <c r="M463" s="17">
        <f t="shared" ca="1" si="51"/>
        <v>8.7254192966368938E-2</v>
      </c>
      <c r="N463" s="18">
        <f t="shared" ca="1" si="53"/>
        <v>-7.5806646122006089</v>
      </c>
      <c r="O463" s="18"/>
      <c r="P463" s="30">
        <f t="shared" ca="1" si="49"/>
        <v>28.908931043011155</v>
      </c>
      <c r="Q463" s="19"/>
      <c r="R463" s="20">
        <f t="shared" ca="1" si="54"/>
        <v>1</v>
      </c>
      <c r="S463" s="21">
        <f t="shared" ca="1" si="55"/>
        <v>1</v>
      </c>
    </row>
    <row r="464" spans="9:19" ht="15" x14ac:dyDescent="0.25">
      <c r="I464" s="14">
        <v>460</v>
      </c>
      <c r="J464" s="15">
        <f t="shared" ca="1" si="50"/>
        <v>0.48410919917911199</v>
      </c>
      <c r="K464" s="16">
        <f t="shared" ca="1" si="52"/>
        <v>7.0966506367161903</v>
      </c>
      <c r="L464" s="16"/>
      <c r="M464" s="17">
        <f t="shared" ca="1" si="51"/>
        <v>0.86714536471512094</v>
      </c>
      <c r="N464" s="18">
        <f t="shared" ca="1" si="53"/>
        <v>13.092009710512368</v>
      </c>
      <c r="O464" s="18"/>
      <c r="P464" s="30">
        <f t="shared" ca="1" si="49"/>
        <v>-3.7953590737961775</v>
      </c>
      <c r="Q464" s="19"/>
      <c r="R464" s="20">
        <f t="shared" ca="1" si="54"/>
        <v>0</v>
      </c>
      <c r="S464" s="21">
        <f t="shared" ca="1" si="55"/>
        <v>0</v>
      </c>
    </row>
    <row r="465" spans="9:19" ht="15" x14ac:dyDescent="0.25">
      <c r="I465" s="14">
        <v>461</v>
      </c>
      <c r="J465" s="15">
        <f t="shared" ca="1" si="50"/>
        <v>0.68690405034777957</v>
      </c>
      <c r="K465" s="16">
        <f t="shared" ca="1" si="52"/>
        <v>11.505318651333965</v>
      </c>
      <c r="L465" s="16"/>
      <c r="M465" s="17">
        <f t="shared" ca="1" si="51"/>
        <v>0.15599888010324203</v>
      </c>
      <c r="N465" s="18">
        <f t="shared" ca="1" si="53"/>
        <v>-4.6789592327905574</v>
      </c>
      <c r="O465" s="18"/>
      <c r="P465" s="30">
        <f t="shared" ca="1" si="49"/>
        <v>18.384277884124522</v>
      </c>
      <c r="Q465" s="19"/>
      <c r="R465" s="20">
        <f t="shared" ca="1" si="54"/>
        <v>1</v>
      </c>
      <c r="S465" s="21">
        <f t="shared" ca="1" si="55"/>
        <v>1</v>
      </c>
    </row>
    <row r="466" spans="9:19" ht="15" x14ac:dyDescent="0.25">
      <c r="I466" s="14">
        <v>462</v>
      </c>
      <c r="J466" s="15">
        <f t="shared" ca="1" si="50"/>
        <v>0.95783368067539609</v>
      </c>
      <c r="K466" s="16">
        <f t="shared" ca="1" si="52"/>
        <v>21.87143918754979</v>
      </c>
      <c r="L466" s="16"/>
      <c r="M466" s="17">
        <f t="shared" ca="1" si="51"/>
        <v>0.47893465061962381</v>
      </c>
      <c r="N466" s="18">
        <f t="shared" ca="1" si="53"/>
        <v>3.3380129097699065</v>
      </c>
      <c r="O466" s="18"/>
      <c r="P466" s="30">
        <f t="shared" ca="1" si="49"/>
        <v>20.733426277779881</v>
      </c>
      <c r="Q466" s="19"/>
      <c r="R466" s="20">
        <f t="shared" ca="1" si="54"/>
        <v>1</v>
      </c>
      <c r="S466" s="21">
        <f t="shared" ca="1" si="55"/>
        <v>1</v>
      </c>
    </row>
    <row r="467" spans="9:19" ht="15" x14ac:dyDescent="0.25">
      <c r="I467" s="14">
        <v>463</v>
      </c>
      <c r="J467" s="15">
        <f t="shared" ca="1" si="50"/>
        <v>0.86824709588253168</v>
      </c>
      <c r="K467" s="16">
        <f t="shared" ca="1" si="52"/>
        <v>16.7850577874908</v>
      </c>
      <c r="L467" s="16"/>
      <c r="M467" s="17">
        <f t="shared" ca="1" si="51"/>
        <v>0.9251364518822095</v>
      </c>
      <c r="N467" s="18">
        <f t="shared" ca="1" si="53"/>
        <v>15.832054945461762</v>
      </c>
      <c r="O467" s="18"/>
      <c r="P467" s="30">
        <f t="shared" ca="1" si="49"/>
        <v>3.1530028420290384</v>
      </c>
      <c r="Q467" s="19"/>
      <c r="R467" s="20">
        <f t="shared" ca="1" si="54"/>
        <v>1</v>
      </c>
      <c r="S467" s="21">
        <f t="shared" ca="1" si="55"/>
        <v>0</v>
      </c>
    </row>
    <row r="468" spans="9:19" ht="15" x14ac:dyDescent="0.25">
      <c r="I468" s="14">
        <v>464</v>
      </c>
      <c r="J468" s="15">
        <f t="shared" ca="1" si="50"/>
        <v>0.78662830019323393</v>
      </c>
      <c r="K468" s="16">
        <f t="shared" ca="1" si="52"/>
        <v>14.079579053112015</v>
      </c>
      <c r="L468" s="16"/>
      <c r="M468" s="17">
        <f t="shared" ca="1" si="51"/>
        <v>0.74177863407031575</v>
      </c>
      <c r="N468" s="18">
        <f t="shared" ca="1" si="53"/>
        <v>9.208572853711928</v>
      </c>
      <c r="O468" s="18"/>
      <c r="P468" s="30">
        <f t="shared" ca="1" si="49"/>
        <v>7.0710061994000872</v>
      </c>
      <c r="Q468" s="19"/>
      <c r="R468" s="20">
        <f t="shared" ca="1" si="54"/>
        <v>1</v>
      </c>
      <c r="S468" s="21">
        <f t="shared" ca="1" si="55"/>
        <v>1</v>
      </c>
    </row>
    <row r="469" spans="9:19" ht="15" x14ac:dyDescent="0.25">
      <c r="I469" s="14">
        <v>465</v>
      </c>
      <c r="J469" s="15">
        <f t="shared" ca="1" si="50"/>
        <v>0.31586058904074887</v>
      </c>
      <c r="K469" s="16">
        <f t="shared" ca="1" si="52"/>
        <v>3.4198409248887964</v>
      </c>
      <c r="L469" s="16"/>
      <c r="M469" s="17">
        <f t="shared" ca="1" si="51"/>
        <v>0.99429817027647927</v>
      </c>
      <c r="N469" s="18">
        <f t="shared" ca="1" si="53"/>
        <v>24.948166138210599</v>
      </c>
      <c r="O469" s="18"/>
      <c r="P469" s="30">
        <f t="shared" ca="1" si="49"/>
        <v>-19.328325213321804</v>
      </c>
      <c r="Q469" s="19"/>
      <c r="R469" s="20">
        <f t="shared" ca="1" si="54"/>
        <v>0</v>
      </c>
      <c r="S469" s="21">
        <f t="shared" ca="1" si="55"/>
        <v>0</v>
      </c>
    </row>
    <row r="470" spans="9:19" ht="15" x14ac:dyDescent="0.25">
      <c r="I470" s="14">
        <v>466</v>
      </c>
      <c r="J470" s="15">
        <f t="shared" ca="1" si="50"/>
        <v>0.27704828935956294</v>
      </c>
      <c r="K470" s="16">
        <f t="shared" ca="1" si="52"/>
        <v>2.4800457809419258</v>
      </c>
      <c r="L470" s="16"/>
      <c r="M470" s="17">
        <f t="shared" ca="1" si="51"/>
        <v>0.57064701197047618</v>
      </c>
      <c r="N470" s="18">
        <f t="shared" ca="1" si="53"/>
        <v>5.2694359523242484</v>
      </c>
      <c r="O470" s="18"/>
      <c r="P470" s="30">
        <f t="shared" ca="1" si="49"/>
        <v>-0.58939017138232241</v>
      </c>
      <c r="Q470" s="19"/>
      <c r="R470" s="20">
        <f t="shared" ca="1" si="54"/>
        <v>0</v>
      </c>
      <c r="S470" s="21">
        <f t="shared" ca="1" si="55"/>
        <v>0</v>
      </c>
    </row>
    <row r="471" spans="9:19" ht="15" x14ac:dyDescent="0.25">
      <c r="I471" s="14">
        <v>467</v>
      </c>
      <c r="J471" s="15">
        <f t="shared" ca="1" si="50"/>
        <v>0.46802018512730514</v>
      </c>
      <c r="K471" s="16">
        <f t="shared" ca="1" si="52"/>
        <v>6.7586008017560744</v>
      </c>
      <c r="L471" s="16"/>
      <c r="M471" s="17">
        <f t="shared" ca="1" si="51"/>
        <v>0.53382523517225178</v>
      </c>
      <c r="N471" s="18">
        <f t="shared" ca="1" si="53"/>
        <v>4.490233459058449</v>
      </c>
      <c r="O471" s="18"/>
      <c r="P471" s="30">
        <f t="shared" ca="1" si="49"/>
        <v>4.4683673426976256</v>
      </c>
      <c r="Q471" s="19"/>
      <c r="R471" s="20">
        <f t="shared" ca="1" si="54"/>
        <v>1</v>
      </c>
      <c r="S471" s="21">
        <f t="shared" ca="1" si="55"/>
        <v>0</v>
      </c>
    </row>
    <row r="472" spans="9:19" ht="15" x14ac:dyDescent="0.25">
      <c r="I472" s="14">
        <v>468</v>
      </c>
      <c r="J472" s="15">
        <f t="shared" ca="1" si="50"/>
        <v>0.64254984342552868</v>
      </c>
      <c r="K472" s="16">
        <f t="shared" ca="1" si="52"/>
        <v>10.486175206417839</v>
      </c>
      <c r="L472" s="16"/>
      <c r="M472" s="17">
        <f t="shared" ca="1" si="51"/>
        <v>0.45204820988820016</v>
      </c>
      <c r="N472" s="18">
        <f t="shared" ca="1" si="53"/>
        <v>2.7719233220120278</v>
      </c>
      <c r="O472" s="18"/>
      <c r="P472" s="30">
        <f t="shared" ca="1" si="49"/>
        <v>9.914251884405811</v>
      </c>
      <c r="Q472" s="19"/>
      <c r="R472" s="20">
        <f t="shared" ca="1" si="54"/>
        <v>1</v>
      </c>
      <c r="S472" s="21">
        <f t="shared" ca="1" si="55"/>
        <v>1</v>
      </c>
    </row>
    <row r="473" spans="9:19" ht="15" x14ac:dyDescent="0.25">
      <c r="I473" s="14">
        <v>469</v>
      </c>
      <c r="J473" s="15">
        <f t="shared" ca="1" si="50"/>
        <v>0.57578427055920933</v>
      </c>
      <c r="K473" s="16">
        <f t="shared" ca="1" si="52"/>
        <v>9.0290259224241645</v>
      </c>
      <c r="L473" s="16"/>
      <c r="M473" s="17">
        <f t="shared" ca="1" si="51"/>
        <v>0.41754197265860671</v>
      </c>
      <c r="N473" s="18">
        <f t="shared" ca="1" si="53"/>
        <v>2.0381931627262331</v>
      </c>
      <c r="O473" s="18"/>
      <c r="P473" s="30">
        <f t="shared" ca="1" si="49"/>
        <v>9.1908327596979316</v>
      </c>
      <c r="Q473" s="19"/>
      <c r="R473" s="20">
        <f t="shared" ca="1" si="54"/>
        <v>1</v>
      </c>
      <c r="S473" s="21">
        <f t="shared" ca="1" si="55"/>
        <v>1</v>
      </c>
    </row>
    <row r="474" spans="9:19" ht="15" x14ac:dyDescent="0.25">
      <c r="I474" s="14">
        <v>470</v>
      </c>
      <c r="J474" s="15">
        <f t="shared" ca="1" si="50"/>
        <v>0.82006811022746096</v>
      </c>
      <c r="K474" s="16">
        <f t="shared" ca="1" si="52"/>
        <v>15.090665733186093</v>
      </c>
      <c r="L474" s="16"/>
      <c r="M474" s="17">
        <f t="shared" ca="1" si="51"/>
        <v>0.80691211585775791</v>
      </c>
      <c r="N474" s="18">
        <f t="shared" ca="1" si="53"/>
        <v>11.030273619998063</v>
      </c>
      <c r="O474" s="18"/>
      <c r="P474" s="30">
        <f t="shared" ca="1" si="49"/>
        <v>6.26039211318803</v>
      </c>
      <c r="Q474" s="19"/>
      <c r="R474" s="20">
        <f t="shared" ca="1" si="54"/>
        <v>1</v>
      </c>
      <c r="S474" s="21">
        <f t="shared" ca="1" si="55"/>
        <v>0</v>
      </c>
    </row>
    <row r="475" spans="9:19" ht="15" x14ac:dyDescent="0.25">
      <c r="I475" s="14">
        <v>471</v>
      </c>
      <c r="J475" s="15">
        <f t="shared" ca="1" si="50"/>
        <v>3.5706785876897795E-2</v>
      </c>
      <c r="K475" s="16">
        <f t="shared" ca="1" si="52"/>
        <v>-7.6536296087580844</v>
      </c>
      <c r="L475" s="16"/>
      <c r="M475" s="17">
        <f t="shared" ca="1" si="51"/>
        <v>0.5371432668339704</v>
      </c>
      <c r="N475" s="18">
        <f t="shared" ca="1" si="53"/>
        <v>4.5600958167223338</v>
      </c>
      <c r="O475" s="18"/>
      <c r="P475" s="30">
        <f t="shared" ca="1" si="49"/>
        <v>-10.01372542548042</v>
      </c>
      <c r="Q475" s="19"/>
      <c r="R475" s="20">
        <f t="shared" ca="1" si="54"/>
        <v>0</v>
      </c>
      <c r="S475" s="21">
        <f t="shared" ca="1" si="55"/>
        <v>0</v>
      </c>
    </row>
    <row r="476" spans="9:19" ht="15" x14ac:dyDescent="0.25">
      <c r="I476" s="14">
        <v>472</v>
      </c>
      <c r="J476" s="15">
        <f t="shared" ca="1" si="50"/>
        <v>6.3341095778601031E-2</v>
      </c>
      <c r="K476" s="16">
        <f t="shared" ca="1" si="52"/>
        <v>-5.3484512433567666</v>
      </c>
      <c r="L476" s="16"/>
      <c r="M476" s="17">
        <f t="shared" ca="1" si="51"/>
        <v>0.54944894448701576</v>
      </c>
      <c r="N476" s="18">
        <f t="shared" ca="1" si="53"/>
        <v>4.8197109547219066</v>
      </c>
      <c r="O476" s="18"/>
      <c r="P476" s="30">
        <f t="shared" ca="1" si="49"/>
        <v>-7.9681621980786721</v>
      </c>
      <c r="Q476" s="19"/>
      <c r="R476" s="20">
        <f t="shared" ca="1" si="54"/>
        <v>0</v>
      </c>
      <c r="S476" s="21">
        <f t="shared" ca="1" si="55"/>
        <v>0</v>
      </c>
    </row>
    <row r="477" spans="9:19" ht="15" x14ac:dyDescent="0.25">
      <c r="I477" s="14">
        <v>473</v>
      </c>
      <c r="J477" s="15">
        <f t="shared" ca="1" si="50"/>
        <v>0.52857233721722996</v>
      </c>
      <c r="K477" s="16">
        <f t="shared" ca="1" si="52"/>
        <v>8.0297310201993515</v>
      </c>
      <c r="L477" s="16"/>
      <c r="M477" s="17">
        <f t="shared" ca="1" si="51"/>
        <v>0.17597719407685442</v>
      </c>
      <c r="N477" s="18">
        <f t="shared" ca="1" si="53"/>
        <v>-4.007674244233991</v>
      </c>
      <c r="O477" s="18"/>
      <c r="P477" s="30">
        <f t="shared" ca="1" si="49"/>
        <v>14.237405264433342</v>
      </c>
      <c r="Q477" s="19"/>
      <c r="R477" s="20">
        <f t="shared" ca="1" si="54"/>
        <v>1</v>
      </c>
      <c r="S477" s="21">
        <f t="shared" ca="1" si="55"/>
        <v>1</v>
      </c>
    </row>
    <row r="478" spans="9:19" ht="15" x14ac:dyDescent="0.25">
      <c r="I478" s="14">
        <v>474</v>
      </c>
      <c r="J478" s="15">
        <f t="shared" ca="1" si="50"/>
        <v>0.74841816366665226</v>
      </c>
      <c r="K478" s="16">
        <f t="shared" ca="1" si="52"/>
        <v>13.031608235087631</v>
      </c>
      <c r="L478" s="16"/>
      <c r="M478" s="17">
        <f t="shared" ca="1" si="51"/>
        <v>0.60865350591909406</v>
      </c>
      <c r="N478" s="18">
        <f t="shared" ca="1" si="53"/>
        <v>6.0876030693523298</v>
      </c>
      <c r="O478" s="18"/>
      <c r="P478" s="30">
        <f t="shared" ca="1" si="49"/>
        <v>9.144005165735301</v>
      </c>
      <c r="Q478" s="19"/>
      <c r="R478" s="20">
        <f t="shared" ca="1" si="54"/>
        <v>1</v>
      </c>
      <c r="S478" s="21">
        <f t="shared" ca="1" si="55"/>
        <v>1</v>
      </c>
    </row>
    <row r="479" spans="9:19" ht="15" x14ac:dyDescent="0.25">
      <c r="I479" s="14">
        <v>475</v>
      </c>
      <c r="J479" s="15">
        <f t="shared" ca="1" si="50"/>
        <v>0.40617136312014313</v>
      </c>
      <c r="K479" s="16">
        <f t="shared" ca="1" si="52"/>
        <v>5.4437285052166642</v>
      </c>
      <c r="L479" s="16"/>
      <c r="M479" s="17">
        <f t="shared" ca="1" si="51"/>
        <v>0.58366040356044757</v>
      </c>
      <c r="N479" s="18">
        <f t="shared" ca="1" si="53"/>
        <v>5.5475837401443187</v>
      </c>
      <c r="O479" s="18"/>
      <c r="P479" s="30">
        <f t="shared" ca="1" si="49"/>
        <v>2.0961447650723457</v>
      </c>
      <c r="Q479" s="19"/>
      <c r="R479" s="20">
        <f t="shared" ca="1" si="54"/>
        <v>1</v>
      </c>
      <c r="S479" s="21">
        <f t="shared" ca="1" si="55"/>
        <v>0</v>
      </c>
    </row>
    <row r="480" spans="9:19" ht="15" x14ac:dyDescent="0.25">
      <c r="I480" s="14">
        <v>476</v>
      </c>
      <c r="J480" s="15">
        <f t="shared" ca="1" si="50"/>
        <v>4.372602707344253E-2</v>
      </c>
      <c r="K480" s="16">
        <f t="shared" ca="1" si="52"/>
        <v>-6.8684699585638747</v>
      </c>
      <c r="L480" s="16"/>
      <c r="M480" s="17">
        <f t="shared" ca="1" si="51"/>
        <v>0.22694793658515366</v>
      </c>
      <c r="N480" s="18">
        <f t="shared" ca="1" si="53"/>
        <v>-2.4860468547763537</v>
      </c>
      <c r="O480" s="18"/>
      <c r="P480" s="30">
        <f t="shared" ca="1" si="49"/>
        <v>-2.1824231037875208</v>
      </c>
      <c r="Q480" s="19"/>
      <c r="R480" s="20">
        <f t="shared" ca="1" si="54"/>
        <v>0</v>
      </c>
      <c r="S480" s="21">
        <f t="shared" ca="1" si="55"/>
        <v>0</v>
      </c>
    </row>
    <row r="481" spans="9:19" ht="15" x14ac:dyDescent="0.25">
      <c r="I481" s="14">
        <v>477</v>
      </c>
      <c r="J481" s="15">
        <f t="shared" ca="1" si="50"/>
        <v>0.18291253226868653</v>
      </c>
      <c r="K481" s="16">
        <f t="shared" ca="1" si="52"/>
        <v>-0.13609468681155246</v>
      </c>
      <c r="L481" s="16"/>
      <c r="M481" s="17">
        <f t="shared" ca="1" si="51"/>
        <v>0.11838912697377546</v>
      </c>
      <c r="N481" s="18">
        <f t="shared" ca="1" si="53"/>
        <v>-6.1183403289584284</v>
      </c>
      <c r="O481" s="18"/>
      <c r="P481" s="30">
        <f t="shared" ca="1" si="49"/>
        <v>8.1822456421468761</v>
      </c>
      <c r="Q481" s="19"/>
      <c r="R481" s="20">
        <f t="shared" ca="1" si="54"/>
        <v>1</v>
      </c>
      <c r="S481" s="21">
        <f t="shared" ca="1" si="55"/>
        <v>1</v>
      </c>
    </row>
    <row r="482" spans="9:19" ht="15" x14ac:dyDescent="0.25">
      <c r="I482" s="14">
        <v>478</v>
      </c>
      <c r="J482" s="15">
        <f t="shared" ca="1" si="50"/>
        <v>0.27363628814565366</v>
      </c>
      <c r="K482" s="16">
        <f t="shared" ca="1" si="52"/>
        <v>2.3945438729673176</v>
      </c>
      <c r="L482" s="16"/>
      <c r="M482" s="17">
        <f t="shared" ca="1" si="51"/>
        <v>0.46299467952825335</v>
      </c>
      <c r="N482" s="18">
        <f t="shared" ca="1" si="53"/>
        <v>3.0028097440751518</v>
      </c>
      <c r="O482" s="18"/>
      <c r="P482" s="30">
        <f t="shared" ca="1" si="49"/>
        <v>1.591734128892166</v>
      </c>
      <c r="Q482" s="19"/>
      <c r="R482" s="20">
        <f t="shared" ca="1" si="54"/>
        <v>1</v>
      </c>
      <c r="S482" s="21">
        <f t="shared" ca="1" si="55"/>
        <v>0</v>
      </c>
    </row>
    <row r="483" spans="9:19" ht="15" x14ac:dyDescent="0.25">
      <c r="I483" s="14">
        <v>479</v>
      </c>
      <c r="J483" s="15">
        <f t="shared" ca="1" si="50"/>
        <v>0.74622617975156635</v>
      </c>
      <c r="K483" s="16">
        <f t="shared" ca="1" si="52"/>
        <v>12.974220382083406</v>
      </c>
      <c r="L483" s="16"/>
      <c r="M483" s="17">
        <f t="shared" ca="1" si="51"/>
        <v>0.72882013191223693</v>
      </c>
      <c r="N483" s="18">
        <f t="shared" ca="1" si="53"/>
        <v>8.8773386760045909</v>
      </c>
      <c r="O483" s="18"/>
      <c r="P483" s="30">
        <f t="shared" ca="1" si="49"/>
        <v>6.2968817060788149</v>
      </c>
      <c r="Q483" s="19"/>
      <c r="R483" s="20">
        <f t="shared" ca="1" si="54"/>
        <v>1</v>
      </c>
      <c r="S483" s="21">
        <f t="shared" ca="1" si="55"/>
        <v>0</v>
      </c>
    </row>
    <row r="484" spans="9:19" ht="15" x14ac:dyDescent="0.25">
      <c r="I484" s="14">
        <v>480</v>
      </c>
      <c r="J484" s="15">
        <f t="shared" ca="1" si="50"/>
        <v>4.9018556715530015E-2</v>
      </c>
      <c r="K484" s="16">
        <f t="shared" ca="1" si="52"/>
        <v>-6.412080644011164</v>
      </c>
      <c r="L484" s="16"/>
      <c r="M484" s="17">
        <f t="shared" ca="1" si="51"/>
        <v>0.65544958749718429</v>
      </c>
      <c r="N484" s="18">
        <f t="shared" ca="1" si="53"/>
        <v>7.1272727366495241</v>
      </c>
      <c r="O484" s="18"/>
      <c r="P484" s="30">
        <f t="shared" ca="1" si="49"/>
        <v>-11.33935338066069</v>
      </c>
      <c r="Q484" s="19"/>
      <c r="R484" s="20">
        <f t="shared" ca="1" si="54"/>
        <v>0</v>
      </c>
      <c r="S484" s="21">
        <f t="shared" ca="1" si="55"/>
        <v>0</v>
      </c>
    </row>
    <row r="485" spans="9:19" ht="15" x14ac:dyDescent="0.25">
      <c r="I485" s="14">
        <v>481</v>
      </c>
      <c r="J485" s="15">
        <f t="shared" ca="1" si="50"/>
        <v>0.92474930409014267</v>
      </c>
      <c r="K485" s="16">
        <f t="shared" ca="1" si="52"/>
        <v>19.459185911424612</v>
      </c>
      <c r="L485" s="16"/>
      <c r="M485" s="17">
        <f t="shared" ca="1" si="51"/>
        <v>0.67665982113368939</v>
      </c>
      <c r="N485" s="18">
        <f t="shared" ca="1" si="53"/>
        <v>7.6150717488317294</v>
      </c>
      <c r="O485" s="18"/>
      <c r="P485" s="30">
        <f t="shared" ca="1" si="49"/>
        <v>14.044114162592884</v>
      </c>
      <c r="Q485" s="19"/>
      <c r="R485" s="20">
        <f t="shared" ca="1" si="54"/>
        <v>1</v>
      </c>
      <c r="S485" s="21">
        <f t="shared" ca="1" si="55"/>
        <v>1</v>
      </c>
    </row>
    <row r="486" spans="9:19" ht="15" x14ac:dyDescent="0.25">
      <c r="I486" s="14">
        <v>482</v>
      </c>
      <c r="J486" s="15">
        <f t="shared" ca="1" si="50"/>
        <v>0.54594974828779197</v>
      </c>
      <c r="K486" s="16">
        <f t="shared" ca="1" si="52"/>
        <v>8.3957967595031455</v>
      </c>
      <c r="L486" s="16"/>
      <c r="M486" s="17">
        <f t="shared" ca="1" si="51"/>
        <v>0.66796303242924593</v>
      </c>
      <c r="N486" s="18">
        <f t="shared" ca="1" si="53"/>
        <v>7.4135761087179475</v>
      </c>
      <c r="O486" s="18"/>
      <c r="P486" s="30">
        <f t="shared" ca="1" si="49"/>
        <v>3.1822206507851982</v>
      </c>
      <c r="Q486" s="19"/>
      <c r="R486" s="20">
        <f t="shared" ca="1" si="54"/>
        <v>1</v>
      </c>
      <c r="S486" s="21">
        <f t="shared" ca="1" si="55"/>
        <v>0</v>
      </c>
    </row>
    <row r="487" spans="9:19" ht="15" x14ac:dyDescent="0.25">
      <c r="I487" s="14">
        <v>483</v>
      </c>
      <c r="J487" s="15">
        <f t="shared" ca="1" si="50"/>
        <v>0.2531926796249323</v>
      </c>
      <c r="K487" s="16">
        <f t="shared" ca="1" si="52"/>
        <v>1.8705904049902253</v>
      </c>
      <c r="L487" s="16"/>
      <c r="M487" s="17">
        <f t="shared" ca="1" si="51"/>
        <v>0.41323214582469414</v>
      </c>
      <c r="N487" s="18">
        <f t="shared" ca="1" si="53"/>
        <v>1.9457193805261708</v>
      </c>
      <c r="O487" s="18"/>
      <c r="P487" s="30">
        <f t="shared" ca="1" si="49"/>
        <v>2.1248710244640545</v>
      </c>
      <c r="Q487" s="19"/>
      <c r="R487" s="20">
        <f t="shared" ca="1" si="54"/>
        <v>1</v>
      </c>
      <c r="S487" s="21">
        <f t="shared" ca="1" si="55"/>
        <v>0</v>
      </c>
    </row>
    <row r="488" spans="9:19" ht="15" x14ac:dyDescent="0.25">
      <c r="I488" s="14">
        <v>484</v>
      </c>
      <c r="J488" s="15">
        <f t="shared" ca="1" si="50"/>
        <v>4.385764950044635E-2</v>
      </c>
      <c r="K488" s="16">
        <f t="shared" ca="1" si="52"/>
        <v>-6.8565943592309413</v>
      </c>
      <c r="L488" s="16"/>
      <c r="M488" s="17">
        <f t="shared" ca="1" si="51"/>
        <v>0.90205678287538504</v>
      </c>
      <c r="N488" s="18">
        <f t="shared" ca="1" si="53"/>
        <v>14.601029593606732</v>
      </c>
      <c r="O488" s="18"/>
      <c r="P488" s="30">
        <f t="shared" ca="1" si="49"/>
        <v>-19.257623952837672</v>
      </c>
      <c r="Q488" s="19"/>
      <c r="R488" s="20">
        <f t="shared" ca="1" si="54"/>
        <v>0</v>
      </c>
      <c r="S488" s="21">
        <f t="shared" ca="1" si="55"/>
        <v>0</v>
      </c>
    </row>
    <row r="489" spans="9:19" ht="15" x14ac:dyDescent="0.25">
      <c r="I489" s="14">
        <v>485</v>
      </c>
      <c r="J489" s="15">
        <f t="shared" ca="1" si="50"/>
        <v>0.2548481367792903</v>
      </c>
      <c r="K489" s="16">
        <f t="shared" ca="1" si="52"/>
        <v>1.9138109325574533</v>
      </c>
      <c r="L489" s="16"/>
      <c r="M489" s="17">
        <f t="shared" ca="1" si="51"/>
        <v>0.62645728272840007</v>
      </c>
      <c r="N489" s="18">
        <f t="shared" ca="1" si="53"/>
        <v>6.4781015956913297</v>
      </c>
      <c r="O489" s="18"/>
      <c r="P489" s="30">
        <f t="shared" ca="1" si="49"/>
        <v>-2.3642906631338763</v>
      </c>
      <c r="Q489" s="19"/>
      <c r="R489" s="20">
        <f t="shared" ca="1" si="54"/>
        <v>0</v>
      </c>
      <c r="S489" s="21">
        <f t="shared" ca="1" si="55"/>
        <v>0</v>
      </c>
    </row>
    <row r="490" spans="9:19" ht="15" x14ac:dyDescent="0.25">
      <c r="I490" s="14">
        <v>486</v>
      </c>
      <c r="J490" s="15">
        <f t="shared" ca="1" si="50"/>
        <v>0.72476260367469303</v>
      </c>
      <c r="K490" s="16">
        <f t="shared" ca="1" si="52"/>
        <v>12.4252687395223</v>
      </c>
      <c r="L490" s="16"/>
      <c r="M490" s="17">
        <f t="shared" ca="1" si="51"/>
        <v>0.69141105487817922</v>
      </c>
      <c r="N490" s="18">
        <f t="shared" ca="1" si="53"/>
        <v>7.9620785381690027</v>
      </c>
      <c r="O490" s="18"/>
      <c r="P490" s="30">
        <f t="shared" ca="1" si="49"/>
        <v>6.6631902013532978</v>
      </c>
      <c r="Q490" s="19"/>
      <c r="R490" s="20">
        <f t="shared" ca="1" si="54"/>
        <v>1</v>
      </c>
      <c r="S490" s="21">
        <f t="shared" ca="1" si="55"/>
        <v>0</v>
      </c>
    </row>
    <row r="491" spans="9:19" ht="15" x14ac:dyDescent="0.25">
      <c r="I491" s="14">
        <v>487</v>
      </c>
      <c r="J491" s="15">
        <f t="shared" ca="1" si="50"/>
        <v>0.3445574179913472</v>
      </c>
      <c r="K491" s="16">
        <f t="shared" ca="1" si="52"/>
        <v>4.0828864227981132</v>
      </c>
      <c r="L491" s="16"/>
      <c r="M491" s="17">
        <f t="shared" ca="1" si="51"/>
        <v>0.2747801587774118</v>
      </c>
      <c r="N491" s="18">
        <f t="shared" ca="1" si="53"/>
        <v>-1.2267334873794482</v>
      </c>
      <c r="O491" s="18"/>
      <c r="P491" s="30">
        <f t="shared" ca="1" si="49"/>
        <v>7.5096199101775616</v>
      </c>
      <c r="Q491" s="19"/>
      <c r="R491" s="20">
        <f t="shared" ca="1" si="54"/>
        <v>1</v>
      </c>
      <c r="S491" s="21">
        <f t="shared" ca="1" si="55"/>
        <v>1</v>
      </c>
    </row>
    <row r="492" spans="9:19" ht="15" x14ac:dyDescent="0.25">
      <c r="I492" s="14">
        <v>488</v>
      </c>
      <c r="J492" s="15">
        <f t="shared" ca="1" si="50"/>
        <v>0.33473720568451115</v>
      </c>
      <c r="K492" s="16">
        <f t="shared" ca="1" si="52"/>
        <v>3.8585538688022871</v>
      </c>
      <c r="L492" s="16"/>
      <c r="M492" s="17">
        <f t="shared" ca="1" si="51"/>
        <v>0.68213533923263769</v>
      </c>
      <c r="N492" s="18">
        <f t="shared" ca="1" si="53"/>
        <v>7.7430770893094554</v>
      </c>
      <c r="O492" s="18"/>
      <c r="P492" s="30">
        <f t="shared" ca="1" si="49"/>
        <v>-1.6845232205071681</v>
      </c>
      <c r="Q492" s="19"/>
      <c r="R492" s="20">
        <f t="shared" ca="1" si="54"/>
        <v>0</v>
      </c>
      <c r="S492" s="21">
        <f t="shared" ca="1" si="55"/>
        <v>0</v>
      </c>
    </row>
    <row r="493" spans="9:19" ht="15" x14ac:dyDescent="0.25">
      <c r="I493" s="14">
        <v>489</v>
      </c>
      <c r="J493" s="15">
        <f t="shared" ca="1" si="50"/>
        <v>0.85692916567932054</v>
      </c>
      <c r="K493" s="16">
        <f t="shared" ca="1" si="52"/>
        <v>16.354016452808715</v>
      </c>
      <c r="L493" s="16"/>
      <c r="M493" s="17">
        <f t="shared" ca="1" si="51"/>
        <v>0.95399380968382763</v>
      </c>
      <c r="N493" s="18">
        <f t="shared" ca="1" si="53"/>
        <v>17.876689072675507</v>
      </c>
      <c r="O493" s="18"/>
      <c r="P493" s="30">
        <f t="shared" ca="1" si="49"/>
        <v>0.67732738013320759</v>
      </c>
      <c r="Q493" s="19"/>
      <c r="R493" s="20">
        <f t="shared" ca="1" si="54"/>
        <v>1</v>
      </c>
      <c r="S493" s="21">
        <f t="shared" ca="1" si="55"/>
        <v>0</v>
      </c>
    </row>
    <row r="494" spans="9:19" ht="15" x14ac:dyDescent="0.25">
      <c r="I494" s="14">
        <v>490</v>
      </c>
      <c r="J494" s="15">
        <f t="shared" ca="1" si="50"/>
        <v>5.5287844480219839E-2</v>
      </c>
      <c r="K494" s="16">
        <f t="shared" ca="1" si="52"/>
        <v>-5.9198387091148756</v>
      </c>
      <c r="L494" s="16"/>
      <c r="M494" s="17">
        <f t="shared" ca="1" si="51"/>
        <v>5.5020283372119394E-2</v>
      </c>
      <c r="N494" s="18">
        <f t="shared" ca="1" si="53"/>
        <v>-9.5899178391150777</v>
      </c>
      <c r="O494" s="18"/>
      <c r="P494" s="30">
        <f t="shared" ca="1" si="49"/>
        <v>5.8700791300002022</v>
      </c>
      <c r="Q494" s="19"/>
      <c r="R494" s="20">
        <f t="shared" ca="1" si="54"/>
        <v>1</v>
      </c>
      <c r="S494" s="21">
        <f t="shared" ca="1" si="55"/>
        <v>0</v>
      </c>
    </row>
    <row r="495" spans="9:19" ht="15" x14ac:dyDescent="0.25">
      <c r="I495" s="14">
        <v>491</v>
      </c>
      <c r="J495" s="15">
        <f t="shared" ca="1" si="50"/>
        <v>0.18454069568874498</v>
      </c>
      <c r="K495" s="16">
        <f t="shared" ca="1" si="52"/>
        <v>-8.4841777411860164E-2</v>
      </c>
      <c r="L495" s="16"/>
      <c r="M495" s="17">
        <f t="shared" ca="1" si="51"/>
        <v>0.90873876296731448</v>
      </c>
      <c r="N495" s="18">
        <f t="shared" ca="1" si="53"/>
        <v>14.932916020079601</v>
      </c>
      <c r="O495" s="18"/>
      <c r="P495" s="30">
        <f t="shared" ca="1" si="49"/>
        <v>-12.81775779749146</v>
      </c>
      <c r="Q495" s="19"/>
      <c r="R495" s="20">
        <f t="shared" ca="1" si="54"/>
        <v>0</v>
      </c>
      <c r="S495" s="21">
        <f t="shared" ca="1" si="55"/>
        <v>0</v>
      </c>
    </row>
    <row r="496" spans="9:19" ht="15" x14ac:dyDescent="0.25">
      <c r="I496" s="14">
        <v>492</v>
      </c>
      <c r="J496" s="15">
        <f t="shared" ca="1" si="50"/>
        <v>0.83796346942009103</v>
      </c>
      <c r="K496" s="16">
        <f t="shared" ca="1" si="52"/>
        <v>15.680491791310889</v>
      </c>
      <c r="L496" s="16"/>
      <c r="M496" s="17">
        <f t="shared" ca="1" si="51"/>
        <v>0.45828976536211985</v>
      </c>
      <c r="N496" s="18">
        <f t="shared" ca="1" si="53"/>
        <v>2.9036549761939057</v>
      </c>
      <c r="O496" s="18"/>
      <c r="P496" s="30">
        <f t="shared" ca="1" si="49"/>
        <v>14.976836815116982</v>
      </c>
      <c r="Q496" s="19"/>
      <c r="R496" s="20">
        <f t="shared" ca="1" si="54"/>
        <v>1</v>
      </c>
      <c r="S496" s="21">
        <f t="shared" ca="1" si="55"/>
        <v>1</v>
      </c>
    </row>
    <row r="497" spans="9:19" ht="15" x14ac:dyDescent="0.25">
      <c r="I497" s="14">
        <v>493</v>
      </c>
      <c r="J497" s="15">
        <f t="shared" ca="1" si="50"/>
        <v>0.60633373486418407</v>
      </c>
      <c r="K497" s="16">
        <f t="shared" ca="1" si="52"/>
        <v>9.6871085775408456</v>
      </c>
      <c r="L497" s="16"/>
      <c r="M497" s="17">
        <f t="shared" ca="1" si="51"/>
        <v>0.91700443749854987</v>
      </c>
      <c r="N497" s="18">
        <f t="shared" ca="1" si="53"/>
        <v>15.369420044200549</v>
      </c>
      <c r="O497" s="18"/>
      <c r="P497" s="30">
        <f t="shared" ca="1" si="49"/>
        <v>-3.482311466659703</v>
      </c>
      <c r="Q497" s="19"/>
      <c r="R497" s="20">
        <f t="shared" ca="1" si="54"/>
        <v>0</v>
      </c>
      <c r="S497" s="21">
        <f t="shared" ca="1" si="55"/>
        <v>0</v>
      </c>
    </row>
    <row r="498" spans="9:19" ht="15" x14ac:dyDescent="0.25">
      <c r="I498" s="14">
        <v>494</v>
      </c>
      <c r="J498" s="15">
        <f t="shared" ca="1" si="50"/>
        <v>0.86118962219092121</v>
      </c>
      <c r="K498" s="16">
        <f t="shared" ca="1" si="52"/>
        <v>16.513447485513481</v>
      </c>
      <c r="L498" s="16"/>
      <c r="M498" s="17">
        <f t="shared" ca="1" si="51"/>
        <v>0.95652828538121493</v>
      </c>
      <c r="N498" s="18">
        <f t="shared" ca="1" si="53"/>
        <v>18.101497178335471</v>
      </c>
      <c r="O498" s="18"/>
      <c r="P498" s="30">
        <f t="shared" ca="1" si="49"/>
        <v>0.61195030717801036</v>
      </c>
      <c r="Q498" s="19"/>
      <c r="R498" s="20">
        <f t="shared" ca="1" si="54"/>
        <v>1</v>
      </c>
      <c r="S498" s="21">
        <f t="shared" ca="1" si="55"/>
        <v>0</v>
      </c>
    </row>
    <row r="499" spans="9:19" ht="15" x14ac:dyDescent="0.25">
      <c r="I499" s="14">
        <v>495</v>
      </c>
      <c r="J499" s="15">
        <f t="shared" ca="1" si="50"/>
        <v>0.73256126503512942</v>
      </c>
      <c r="K499" s="16">
        <f t="shared" ca="1" si="52"/>
        <v>12.622126134098085</v>
      </c>
      <c r="L499" s="16"/>
      <c r="M499" s="17">
        <f t="shared" ca="1" si="51"/>
        <v>0.67719663665373886</v>
      </c>
      <c r="N499" s="18">
        <f t="shared" ca="1" si="53"/>
        <v>7.6275811935871687</v>
      </c>
      <c r="O499" s="18"/>
      <c r="P499" s="30">
        <f t="shared" ca="1" si="49"/>
        <v>7.1945449405109168</v>
      </c>
      <c r="Q499" s="19"/>
      <c r="R499" s="20">
        <f t="shared" ca="1" si="54"/>
        <v>1</v>
      </c>
      <c r="S499" s="21">
        <f t="shared" ca="1" si="55"/>
        <v>1</v>
      </c>
    </row>
    <row r="500" spans="9:19" ht="15" x14ac:dyDescent="0.25">
      <c r="I500" s="14">
        <v>496</v>
      </c>
      <c r="J500" s="15">
        <f t="shared" ca="1" si="50"/>
        <v>0.59438412551934161</v>
      </c>
      <c r="K500" s="16">
        <f t="shared" ca="1" si="52"/>
        <v>9.4282561840019934</v>
      </c>
      <c r="L500" s="16"/>
      <c r="M500" s="17">
        <f t="shared" ca="1" si="51"/>
        <v>2.5016314581942534E-2</v>
      </c>
      <c r="N500" s="18">
        <f t="shared" ca="1" si="53"/>
        <v>-12.615900346703686</v>
      </c>
      <c r="O500" s="18"/>
      <c r="P500" s="30">
        <f t="shared" ca="1" si="49"/>
        <v>24.244156530705677</v>
      </c>
      <c r="Q500" s="19"/>
      <c r="R500" s="20">
        <f t="shared" ca="1" si="54"/>
        <v>1</v>
      </c>
      <c r="S500" s="21">
        <f t="shared" ca="1" si="55"/>
        <v>1</v>
      </c>
    </row>
    <row r="501" spans="9:19" ht="15" x14ac:dyDescent="0.25">
      <c r="I501" s="14">
        <v>497</v>
      </c>
      <c r="J501" s="15">
        <f t="shared" ca="1" si="50"/>
        <v>0.54310111007754713</v>
      </c>
      <c r="K501" s="16">
        <f t="shared" ca="1" si="52"/>
        <v>8.3356803001320756</v>
      </c>
      <c r="L501" s="16"/>
      <c r="M501" s="17">
        <f t="shared" ca="1" si="51"/>
        <v>0.84340835924187318</v>
      </c>
      <c r="N501" s="18">
        <f t="shared" ca="1" si="53"/>
        <v>12.218260517535541</v>
      </c>
      <c r="O501" s="18"/>
      <c r="P501" s="30">
        <f t="shared" ca="1" si="49"/>
        <v>-1.6825802174034648</v>
      </c>
      <c r="Q501" s="19"/>
      <c r="R501" s="20">
        <f t="shared" ca="1" si="54"/>
        <v>0</v>
      </c>
      <c r="S501" s="21">
        <f t="shared" ca="1" si="55"/>
        <v>0</v>
      </c>
    </row>
    <row r="502" spans="9:19" ht="15" x14ac:dyDescent="0.25">
      <c r="I502" s="14">
        <v>498</v>
      </c>
      <c r="J502" s="15">
        <f t="shared" ca="1" si="50"/>
        <v>0.55760093287413248</v>
      </c>
      <c r="K502" s="16">
        <f t="shared" ca="1" si="52"/>
        <v>8.6422323435793942</v>
      </c>
      <c r="L502" s="16"/>
      <c r="M502" s="17">
        <f t="shared" ca="1" si="51"/>
        <v>0.2187164921350786</v>
      </c>
      <c r="N502" s="18">
        <f t="shared" ca="1" si="53"/>
        <v>-2.7169604784572554</v>
      </c>
      <c r="O502" s="18"/>
      <c r="P502" s="30">
        <f t="shared" ca="1" si="49"/>
        <v>13.55919282203665</v>
      </c>
      <c r="Q502" s="19"/>
      <c r="R502" s="20">
        <f t="shared" ca="1" si="54"/>
        <v>1</v>
      </c>
      <c r="S502" s="21">
        <f t="shared" ca="1" si="55"/>
        <v>1</v>
      </c>
    </row>
    <row r="503" spans="9:19" ht="15" x14ac:dyDescent="0.25">
      <c r="I503" s="14">
        <v>499</v>
      </c>
      <c r="J503" s="15">
        <f t="shared" ca="1" si="50"/>
        <v>0.13993963375477791</v>
      </c>
      <c r="K503" s="16">
        <f t="shared" ca="1" si="52"/>
        <v>-1.6108695673926796</v>
      </c>
      <c r="L503" s="16"/>
      <c r="M503" s="17">
        <f t="shared" ca="1" si="51"/>
        <v>0.53921289106774017</v>
      </c>
      <c r="N503" s="18">
        <f t="shared" ca="1" si="53"/>
        <v>4.6036997552753371</v>
      </c>
      <c r="O503" s="18"/>
      <c r="P503" s="30">
        <f t="shared" ca="1" si="49"/>
        <v>-4.0145693226680166</v>
      </c>
      <c r="Q503" s="19"/>
      <c r="R503" s="20">
        <f t="shared" ca="1" si="54"/>
        <v>0</v>
      </c>
      <c r="S503" s="21">
        <f t="shared" ca="1" si="55"/>
        <v>0</v>
      </c>
    </row>
    <row r="504" spans="9:19" ht="15" x14ac:dyDescent="0.25">
      <c r="I504" s="14">
        <v>500</v>
      </c>
      <c r="J504" s="15">
        <f t="shared" ca="1" si="50"/>
        <v>0.47647059039423723</v>
      </c>
      <c r="K504" s="16">
        <f t="shared" ca="1" si="52"/>
        <v>6.9362558009988149</v>
      </c>
      <c r="L504" s="16"/>
      <c r="M504" s="17">
        <f t="shared" ca="1" si="51"/>
        <v>0.21026065123539184</v>
      </c>
      <c r="N504" s="18">
        <f t="shared" ca="1" si="53"/>
        <v>-2.959440165048008</v>
      </c>
      <c r="O504" s="18"/>
      <c r="P504" s="30">
        <f t="shared" ca="1" si="49"/>
        <v>12.095695966046822</v>
      </c>
      <c r="Q504" s="19"/>
      <c r="R504" s="20">
        <f t="shared" ca="1" si="54"/>
        <v>1</v>
      </c>
      <c r="S504" s="21">
        <f t="shared" ca="1" si="55"/>
        <v>1</v>
      </c>
    </row>
    <row r="505" spans="9:19" ht="15" x14ac:dyDescent="0.25">
      <c r="I505" s="14">
        <v>501</v>
      </c>
      <c r="J505" s="15">
        <f t="shared" ca="1" si="50"/>
        <v>0.39471717256207939</v>
      </c>
      <c r="K505" s="16">
        <f t="shared" ca="1" si="52"/>
        <v>5.1957393996230916</v>
      </c>
      <c r="L505" s="16"/>
      <c r="M505" s="17">
        <f t="shared" ca="1" si="51"/>
        <v>0.4232184868718889</v>
      </c>
      <c r="N505" s="18">
        <f t="shared" ca="1" si="53"/>
        <v>2.1596692695354682</v>
      </c>
      <c r="O505" s="18"/>
      <c r="P505" s="30">
        <f t="shared" ca="1" si="49"/>
        <v>5.236070130087624</v>
      </c>
      <c r="Q505" s="19"/>
      <c r="R505" s="20">
        <f t="shared" ca="1" si="54"/>
        <v>1</v>
      </c>
      <c r="S505" s="21">
        <f t="shared" ca="1" si="55"/>
        <v>0</v>
      </c>
    </row>
    <row r="506" spans="9:19" ht="15" x14ac:dyDescent="0.25">
      <c r="I506" s="14">
        <v>502</v>
      </c>
      <c r="J506" s="15">
        <f t="shared" ca="1" si="50"/>
        <v>0.98616681646324222</v>
      </c>
      <c r="K506" s="16">
        <f t="shared" ca="1" si="52"/>
        <v>25.853128400903703</v>
      </c>
      <c r="L506" s="16"/>
      <c r="M506" s="17">
        <f t="shared" ca="1" si="51"/>
        <v>8.7654611132241156E-2</v>
      </c>
      <c r="N506" s="18">
        <f t="shared" ca="1" si="53"/>
        <v>-7.559588899182847</v>
      </c>
      <c r="O506" s="18"/>
      <c r="P506" s="30">
        <f t="shared" ca="1" si="49"/>
        <v>35.612717300086551</v>
      </c>
      <c r="Q506" s="19"/>
      <c r="R506" s="20">
        <f t="shared" ca="1" si="54"/>
        <v>1</v>
      </c>
      <c r="S506" s="21">
        <f t="shared" ca="1" si="55"/>
        <v>1</v>
      </c>
    </row>
    <row r="507" spans="9:19" ht="15" x14ac:dyDescent="0.25">
      <c r="I507" s="14">
        <v>503</v>
      </c>
      <c r="J507" s="15">
        <f t="shared" ca="1" si="50"/>
        <v>0.87100234760661399</v>
      </c>
      <c r="K507" s="16">
        <f t="shared" ca="1" si="52"/>
        <v>16.893813441497613</v>
      </c>
      <c r="L507" s="16"/>
      <c r="M507" s="17">
        <f t="shared" ca="1" si="51"/>
        <v>1.5176334570073613E-2</v>
      </c>
      <c r="N507" s="18">
        <f t="shared" ca="1" si="53"/>
        <v>-14.337517030126286</v>
      </c>
      <c r="O507" s="18"/>
      <c r="P507" s="30">
        <f t="shared" ca="1" si="49"/>
        <v>33.431330471623902</v>
      </c>
      <c r="Q507" s="19"/>
      <c r="R507" s="20">
        <f t="shared" ca="1" si="54"/>
        <v>1</v>
      </c>
      <c r="S507" s="21">
        <f t="shared" ca="1" si="55"/>
        <v>1</v>
      </c>
    </row>
    <row r="508" spans="9:19" ht="15" x14ac:dyDescent="0.25">
      <c r="I508" s="14">
        <v>504</v>
      </c>
      <c r="J508" s="15">
        <f t="shared" ca="1" si="50"/>
        <v>8.4957977989372879E-2</v>
      </c>
      <c r="K508" s="16">
        <f t="shared" ca="1" si="52"/>
        <v>-4.0529405639359055</v>
      </c>
      <c r="L508" s="16"/>
      <c r="M508" s="17">
        <f t="shared" ca="1" si="51"/>
        <v>0.71368639601300132</v>
      </c>
      <c r="N508" s="18">
        <f t="shared" ca="1" si="53"/>
        <v>8.5003229994381435</v>
      </c>
      <c r="O508" s="18"/>
      <c r="P508" s="30">
        <f t="shared" ca="1" si="49"/>
        <v>-10.35326356337405</v>
      </c>
      <c r="Q508" s="19"/>
      <c r="R508" s="20">
        <f t="shared" ca="1" si="54"/>
        <v>0</v>
      </c>
      <c r="S508" s="21">
        <f t="shared" ca="1" si="55"/>
        <v>0</v>
      </c>
    </row>
    <row r="509" spans="9:19" ht="15" x14ac:dyDescent="0.25">
      <c r="I509" s="14">
        <v>505</v>
      </c>
      <c r="J509" s="15">
        <f t="shared" ca="1" si="50"/>
        <v>0.16175223248135429</v>
      </c>
      <c r="K509" s="16">
        <f t="shared" ca="1" si="52"/>
        <v>-0.8301929444771492</v>
      </c>
      <c r="L509" s="16"/>
      <c r="M509" s="17">
        <f t="shared" ca="1" si="51"/>
        <v>0.85674430219726794</v>
      </c>
      <c r="N509" s="18">
        <f t="shared" ca="1" si="53"/>
        <v>12.697171882828497</v>
      </c>
      <c r="O509" s="18"/>
      <c r="P509" s="30">
        <f t="shared" ca="1" si="49"/>
        <v>-11.327364827305647</v>
      </c>
      <c r="Q509" s="19"/>
      <c r="R509" s="20">
        <f t="shared" ca="1" si="54"/>
        <v>0</v>
      </c>
      <c r="S509" s="21">
        <f t="shared" ca="1" si="55"/>
        <v>0</v>
      </c>
    </row>
    <row r="510" spans="9:19" ht="15" x14ac:dyDescent="0.25">
      <c r="I510" s="14">
        <v>506</v>
      </c>
      <c r="J510" s="15">
        <f t="shared" ca="1" si="50"/>
        <v>0.16586798033125993</v>
      </c>
      <c r="K510" s="16">
        <f t="shared" ca="1" si="52"/>
        <v>-0.69081612129847869</v>
      </c>
      <c r="L510" s="16"/>
      <c r="M510" s="17">
        <f t="shared" ca="1" si="51"/>
        <v>0.10975165280660837</v>
      </c>
      <c r="N510" s="18">
        <f t="shared" ca="1" si="53"/>
        <v>-6.4929296102101848</v>
      </c>
      <c r="O510" s="18"/>
      <c r="P510" s="30">
        <f t="shared" ca="1" si="49"/>
        <v>8.0021134889117072</v>
      </c>
      <c r="Q510" s="19"/>
      <c r="R510" s="20">
        <f t="shared" ca="1" si="54"/>
        <v>1</v>
      </c>
      <c r="S510" s="21">
        <f t="shared" ca="1" si="55"/>
        <v>1</v>
      </c>
    </row>
    <row r="511" spans="9:19" ht="15" x14ac:dyDescent="0.25">
      <c r="I511" s="14">
        <v>507</v>
      </c>
      <c r="J511" s="15">
        <f t="shared" ca="1" si="50"/>
        <v>0.33547396756522185</v>
      </c>
      <c r="K511" s="16">
        <f t="shared" ca="1" si="52"/>
        <v>3.8754717895442923</v>
      </c>
      <c r="L511" s="16"/>
      <c r="M511" s="17">
        <f t="shared" ca="1" si="51"/>
        <v>0.85359333399319359</v>
      </c>
      <c r="N511" s="18">
        <f t="shared" ca="1" si="53"/>
        <v>12.581412149254206</v>
      </c>
      <c r="O511" s="18"/>
      <c r="P511" s="30">
        <f t="shared" ca="1" si="49"/>
        <v>-6.5059403597099132</v>
      </c>
      <c r="Q511" s="19"/>
      <c r="R511" s="20">
        <f t="shared" ca="1" si="54"/>
        <v>0</v>
      </c>
      <c r="S511" s="21">
        <f t="shared" ca="1" si="55"/>
        <v>0</v>
      </c>
    </row>
    <row r="512" spans="9:19" ht="15" x14ac:dyDescent="0.25">
      <c r="I512" s="14">
        <v>508</v>
      </c>
      <c r="J512" s="15">
        <f t="shared" ca="1" si="50"/>
        <v>0.32862228038156838</v>
      </c>
      <c r="K512" s="16">
        <f t="shared" ca="1" si="52"/>
        <v>3.7175666568399555</v>
      </c>
      <c r="L512" s="16"/>
      <c r="M512" s="17">
        <f t="shared" ca="1" si="51"/>
        <v>0.79107288939740328</v>
      </c>
      <c r="N512" s="18">
        <f t="shared" ca="1" si="53"/>
        <v>10.558197552201273</v>
      </c>
      <c r="O512" s="18"/>
      <c r="P512" s="30">
        <f t="shared" ca="1" si="49"/>
        <v>-4.6406308953613173</v>
      </c>
      <c r="Q512" s="19"/>
      <c r="R512" s="20">
        <f t="shared" ca="1" si="54"/>
        <v>0</v>
      </c>
      <c r="S512" s="21">
        <f t="shared" ca="1" si="55"/>
        <v>0</v>
      </c>
    </row>
    <row r="513" spans="9:19" ht="15" x14ac:dyDescent="0.25">
      <c r="I513" s="14">
        <v>509</v>
      </c>
      <c r="J513" s="15">
        <f t="shared" ca="1" si="50"/>
        <v>0.97344147463345099</v>
      </c>
      <c r="K513" s="16">
        <f t="shared" ca="1" si="52"/>
        <v>23.610737975979401</v>
      </c>
      <c r="L513" s="16"/>
      <c r="M513" s="17">
        <f t="shared" ca="1" si="51"/>
        <v>0.47336496974872144</v>
      </c>
      <c r="N513" s="18">
        <f t="shared" ca="1" si="53"/>
        <v>3.2209956678809943</v>
      </c>
      <c r="O513" s="18"/>
      <c r="P513" s="30">
        <f t="shared" ca="1" si="49"/>
        <v>22.589742308098405</v>
      </c>
      <c r="Q513" s="19"/>
      <c r="R513" s="20">
        <f t="shared" ca="1" si="54"/>
        <v>1</v>
      </c>
      <c r="S513" s="21">
        <f t="shared" ca="1" si="55"/>
        <v>1</v>
      </c>
    </row>
    <row r="514" spans="9:19" ht="15" x14ac:dyDescent="0.25">
      <c r="I514" s="14">
        <v>510</v>
      </c>
      <c r="J514" s="15">
        <f t="shared" ca="1" si="50"/>
        <v>0.36817040996037353</v>
      </c>
      <c r="K514" s="16">
        <f t="shared" ca="1" si="52"/>
        <v>4.612940793907951</v>
      </c>
      <c r="L514" s="16"/>
      <c r="M514" s="17">
        <f t="shared" ca="1" si="51"/>
        <v>0.6716222217187624</v>
      </c>
      <c r="N514" s="18">
        <f t="shared" ca="1" si="53"/>
        <v>7.4980923528955898</v>
      </c>
      <c r="O514" s="18"/>
      <c r="P514" s="30">
        <f t="shared" ca="1" si="49"/>
        <v>-0.68515155898763869</v>
      </c>
      <c r="Q514" s="19"/>
      <c r="R514" s="20">
        <f t="shared" ca="1" si="54"/>
        <v>0</v>
      </c>
      <c r="S514" s="21">
        <f t="shared" ca="1" si="55"/>
        <v>0</v>
      </c>
    </row>
    <row r="515" spans="9:19" ht="15" x14ac:dyDescent="0.25">
      <c r="I515" s="14">
        <v>511</v>
      </c>
      <c r="J515" s="15">
        <f t="shared" ca="1" si="50"/>
        <v>0.62491171231057108</v>
      </c>
      <c r="K515" s="16">
        <f t="shared" ca="1" si="52"/>
        <v>10.093980271266716</v>
      </c>
      <c r="L515" s="16"/>
      <c r="M515" s="17">
        <f t="shared" ca="1" si="51"/>
        <v>0.47146681203457863</v>
      </c>
      <c r="N515" s="18">
        <f t="shared" ca="1" si="53"/>
        <v>3.1810921253725026</v>
      </c>
      <c r="O515" s="18"/>
      <c r="P515" s="30">
        <f t="shared" ca="1" si="49"/>
        <v>9.1128881458942139</v>
      </c>
      <c r="Q515" s="19"/>
      <c r="R515" s="20">
        <f t="shared" ca="1" si="54"/>
        <v>1</v>
      </c>
      <c r="S515" s="21">
        <f t="shared" ca="1" si="55"/>
        <v>1</v>
      </c>
    </row>
    <row r="516" spans="9:19" ht="15" x14ac:dyDescent="0.25">
      <c r="I516" s="14">
        <v>512</v>
      </c>
      <c r="J516" s="15">
        <f t="shared" ca="1" si="50"/>
        <v>0.45155324799286489</v>
      </c>
      <c r="K516" s="16">
        <f t="shared" ca="1" si="52"/>
        <v>6.4114665907231538</v>
      </c>
      <c r="L516" s="16"/>
      <c r="M516" s="17">
        <f t="shared" ca="1" si="51"/>
        <v>0.97966758571745827</v>
      </c>
      <c r="N516" s="18">
        <f t="shared" ca="1" si="53"/>
        <v>20.905856111224352</v>
      </c>
      <c r="O516" s="18"/>
      <c r="P516" s="30">
        <f t="shared" ca="1" si="49"/>
        <v>-12.294389520501198</v>
      </c>
      <c r="Q516" s="19"/>
      <c r="R516" s="20">
        <f t="shared" ca="1" si="54"/>
        <v>0</v>
      </c>
      <c r="S516" s="21">
        <f t="shared" ca="1" si="55"/>
        <v>0</v>
      </c>
    </row>
    <row r="517" spans="9:19" ht="15" x14ac:dyDescent="0.25">
      <c r="I517" s="14">
        <v>513</v>
      </c>
      <c r="J517" s="15">
        <f t="shared" ca="1" si="50"/>
        <v>0.88479021866156571</v>
      </c>
      <c r="K517" s="16">
        <f t="shared" ca="1" si="52"/>
        <v>17.463886174449065</v>
      </c>
      <c r="L517" s="16"/>
      <c r="M517" s="17">
        <f t="shared" ca="1" si="51"/>
        <v>0.92852071904673239</v>
      </c>
      <c r="N517" s="18">
        <f t="shared" ca="1" si="53"/>
        <v>16.035915113357905</v>
      </c>
      <c r="O517" s="18"/>
      <c r="P517" s="30">
        <f t="shared" ref="P517:P580" ca="1" si="56">K517-N517+homefield_adv_simulation</f>
        <v>3.6279710610911602</v>
      </c>
      <c r="Q517" s="19"/>
      <c r="R517" s="20">
        <f t="shared" ca="1" si="54"/>
        <v>1</v>
      </c>
      <c r="S517" s="21">
        <f t="shared" ca="1" si="55"/>
        <v>0</v>
      </c>
    </row>
    <row r="518" spans="9:19" ht="15" x14ac:dyDescent="0.25">
      <c r="I518" s="14">
        <v>514</v>
      </c>
      <c r="J518" s="15">
        <f t="shared" ca="1" si="50"/>
        <v>0.10348055970069669</v>
      </c>
      <c r="K518" s="16">
        <f t="shared" ca="1" si="52"/>
        <v>-3.1283627822386979</v>
      </c>
      <c r="L518" s="16"/>
      <c r="M518" s="17">
        <f t="shared" ca="1" si="51"/>
        <v>0.31428494718852185</v>
      </c>
      <c r="N518" s="18">
        <f t="shared" ca="1" si="53"/>
        <v>-0.26726519061166698</v>
      </c>
      <c r="O518" s="18"/>
      <c r="P518" s="30">
        <f t="shared" ca="1" si="56"/>
        <v>-0.66109759162703075</v>
      </c>
      <c r="Q518" s="19"/>
      <c r="R518" s="20">
        <f t="shared" ca="1" si="54"/>
        <v>0</v>
      </c>
      <c r="S518" s="21">
        <f t="shared" ca="1" si="55"/>
        <v>0</v>
      </c>
    </row>
    <row r="519" spans="9:19" ht="15" x14ac:dyDescent="0.25">
      <c r="I519" s="14">
        <v>515</v>
      </c>
      <c r="J519" s="15">
        <f t="shared" ca="1" si="50"/>
        <v>0.71266394644185938</v>
      </c>
      <c r="K519" s="16">
        <f t="shared" ca="1" si="52"/>
        <v>12.12520222807558</v>
      </c>
      <c r="L519" s="16"/>
      <c r="M519" s="17">
        <f t="shared" ca="1" si="51"/>
        <v>0.35923416503951588</v>
      </c>
      <c r="N519" s="18">
        <f t="shared" ca="1" si="53"/>
        <v>0.76378547631771143</v>
      </c>
      <c r="O519" s="18"/>
      <c r="P519" s="30">
        <f t="shared" ca="1" si="56"/>
        <v>13.561416751757868</v>
      </c>
      <c r="Q519" s="19"/>
      <c r="R519" s="20">
        <f t="shared" ca="1" si="54"/>
        <v>1</v>
      </c>
      <c r="S519" s="21">
        <f t="shared" ca="1" si="55"/>
        <v>1</v>
      </c>
    </row>
    <row r="520" spans="9:19" ht="15" x14ac:dyDescent="0.25">
      <c r="I520" s="14">
        <v>516</v>
      </c>
      <c r="J520" s="15">
        <f t="shared" ca="1" si="50"/>
        <v>0.77915628022567984</v>
      </c>
      <c r="K520" s="16">
        <f t="shared" ca="1" si="52"/>
        <v>13.866817450532348</v>
      </c>
      <c r="L520" s="16"/>
      <c r="M520" s="17">
        <f t="shared" ca="1" si="51"/>
        <v>0.30998078139401208</v>
      </c>
      <c r="N520" s="18">
        <f t="shared" ca="1" si="53"/>
        <v>-0.36903742863403988</v>
      </c>
      <c r="O520" s="18"/>
      <c r="P520" s="30">
        <f t="shared" ca="1" si="56"/>
        <v>16.435854879166389</v>
      </c>
      <c r="Q520" s="19"/>
      <c r="R520" s="20">
        <f t="shared" ca="1" si="54"/>
        <v>1</v>
      </c>
      <c r="S520" s="21">
        <f t="shared" ca="1" si="55"/>
        <v>1</v>
      </c>
    </row>
    <row r="521" spans="9:19" ht="15" x14ac:dyDescent="0.25">
      <c r="I521" s="14">
        <v>517</v>
      </c>
      <c r="J521" s="15">
        <f t="shared" ca="1" si="50"/>
        <v>0.41929091255462314</v>
      </c>
      <c r="K521" s="16">
        <f t="shared" ca="1" si="52"/>
        <v>5.7256580375790911</v>
      </c>
      <c r="L521" s="16"/>
      <c r="M521" s="17">
        <f t="shared" ca="1" si="51"/>
        <v>0.39354413896117402</v>
      </c>
      <c r="N521" s="18">
        <f t="shared" ca="1" si="53"/>
        <v>1.520235165402386</v>
      </c>
      <c r="O521" s="18"/>
      <c r="P521" s="30">
        <f t="shared" ca="1" si="56"/>
        <v>6.4054228721767048</v>
      </c>
      <c r="Q521" s="19"/>
      <c r="R521" s="20">
        <f t="shared" ca="1" si="54"/>
        <v>1</v>
      </c>
      <c r="S521" s="21">
        <f t="shared" ca="1" si="55"/>
        <v>0</v>
      </c>
    </row>
    <row r="522" spans="9:19" ht="15" x14ac:dyDescent="0.25">
      <c r="I522" s="14">
        <v>518</v>
      </c>
      <c r="J522" s="15">
        <f t="shared" ref="J522:J585" ca="1" si="57">RAND()</f>
        <v>0.79485991043529935</v>
      </c>
      <c r="K522" s="16">
        <f t="shared" ca="1" si="52"/>
        <v>14.319064309072061</v>
      </c>
      <c r="L522" s="16"/>
      <c r="M522" s="17">
        <f t="shared" ref="M522:M585" ca="1" si="58">RAND()</f>
        <v>0.89390188612494459</v>
      </c>
      <c r="N522" s="18">
        <f t="shared" ca="1" si="53"/>
        <v>14.217744649798126</v>
      </c>
      <c r="O522" s="18"/>
      <c r="P522" s="30">
        <f t="shared" ca="1" si="56"/>
        <v>2.3013196592739353</v>
      </c>
      <c r="Q522" s="19"/>
      <c r="R522" s="20">
        <f t="shared" ca="1" si="54"/>
        <v>1</v>
      </c>
      <c r="S522" s="21">
        <f t="shared" ca="1" si="55"/>
        <v>0</v>
      </c>
    </row>
    <row r="523" spans="9:19" ht="15" x14ac:dyDescent="0.25">
      <c r="I523" s="14">
        <v>519</v>
      </c>
      <c r="J523" s="15">
        <f t="shared" ca="1" si="57"/>
        <v>0.71568067438966032</v>
      </c>
      <c r="K523" s="16">
        <f t="shared" ref="K523:K586" ca="1" si="59">NORMINV(J523,mean_HomeTeam_Sim,sd_HomeTeam_Sim)</f>
        <v>12.199443825540513</v>
      </c>
      <c r="L523" s="16"/>
      <c r="M523" s="17">
        <f t="shared" ca="1" si="58"/>
        <v>0.34055309363135899</v>
      </c>
      <c r="N523" s="18">
        <f t="shared" ref="N523:N586" ca="1" si="60">NORMINV(M523,mean_AwayTeam_Sim,sd_AwayTeam_Sim)</f>
        <v>0.3417112666171116</v>
      </c>
      <c r="O523" s="18"/>
      <c r="P523" s="30">
        <f t="shared" ca="1" si="56"/>
        <v>14.057732558923401</v>
      </c>
      <c r="Q523" s="19"/>
      <c r="R523" s="20">
        <f t="shared" ref="R523:R586" ca="1" si="61">IF(P523&gt;0,1,0)</f>
        <v>1</v>
      </c>
      <c r="S523" s="21">
        <f t="shared" ref="S523:S586" ca="1" si="62">IF(P523&gt;game_spread,1,0)</f>
        <v>1</v>
      </c>
    </row>
    <row r="524" spans="9:19" ht="15" x14ac:dyDescent="0.25">
      <c r="I524" s="14">
        <v>520</v>
      </c>
      <c r="J524" s="15">
        <f t="shared" ca="1" si="57"/>
        <v>0.29799712141452583</v>
      </c>
      <c r="K524" s="16">
        <f t="shared" ca="1" si="59"/>
        <v>2.9942816342359055</v>
      </c>
      <c r="L524" s="16"/>
      <c r="M524" s="17">
        <f t="shared" ca="1" si="58"/>
        <v>0.34926856309556287</v>
      </c>
      <c r="N524" s="18">
        <f t="shared" ca="1" si="60"/>
        <v>0.53964963263893662</v>
      </c>
      <c r="O524" s="18"/>
      <c r="P524" s="30">
        <f t="shared" ca="1" si="56"/>
        <v>4.6546320015969691</v>
      </c>
      <c r="Q524" s="19"/>
      <c r="R524" s="20">
        <f t="shared" ca="1" si="61"/>
        <v>1</v>
      </c>
      <c r="S524" s="21">
        <f t="shared" ca="1" si="62"/>
        <v>0</v>
      </c>
    </row>
    <row r="525" spans="9:19" ht="15" x14ac:dyDescent="0.25">
      <c r="I525" s="14">
        <v>521</v>
      </c>
      <c r="J525" s="15">
        <f t="shared" ca="1" si="57"/>
        <v>0.44022588345490155</v>
      </c>
      <c r="K525" s="16">
        <f t="shared" ca="1" si="59"/>
        <v>6.1716922261681457</v>
      </c>
      <c r="L525" s="16"/>
      <c r="M525" s="17">
        <f t="shared" ca="1" si="58"/>
        <v>0.88001790991880435</v>
      </c>
      <c r="N525" s="18">
        <f t="shared" ca="1" si="60"/>
        <v>13.611393919706781</v>
      </c>
      <c r="O525" s="18"/>
      <c r="P525" s="30">
        <f t="shared" ca="1" si="56"/>
        <v>-5.2397016935386356</v>
      </c>
      <c r="Q525" s="19"/>
      <c r="R525" s="20">
        <f t="shared" ca="1" si="61"/>
        <v>0</v>
      </c>
      <c r="S525" s="21">
        <f t="shared" ca="1" si="62"/>
        <v>0</v>
      </c>
    </row>
    <row r="526" spans="9:19" ht="15" x14ac:dyDescent="0.25">
      <c r="I526" s="14">
        <v>522</v>
      </c>
      <c r="J526" s="15">
        <f t="shared" ca="1" si="57"/>
        <v>0.5003006929463486</v>
      </c>
      <c r="K526" s="16">
        <f t="shared" ca="1" si="59"/>
        <v>7.4363061200742573</v>
      </c>
      <c r="L526" s="16"/>
      <c r="M526" s="17">
        <f t="shared" ca="1" si="58"/>
        <v>0.65653754775750872</v>
      </c>
      <c r="N526" s="18">
        <f t="shared" ca="1" si="60"/>
        <v>7.1520051274163201</v>
      </c>
      <c r="O526" s="18"/>
      <c r="P526" s="30">
        <f t="shared" ca="1" si="56"/>
        <v>2.4843009926579374</v>
      </c>
      <c r="Q526" s="19"/>
      <c r="R526" s="20">
        <f t="shared" ca="1" si="61"/>
        <v>1</v>
      </c>
      <c r="S526" s="21">
        <f t="shared" ca="1" si="62"/>
        <v>0</v>
      </c>
    </row>
    <row r="527" spans="9:19" ht="15" x14ac:dyDescent="0.25">
      <c r="I527" s="14">
        <v>523</v>
      </c>
      <c r="J527" s="15">
        <f t="shared" ca="1" si="57"/>
        <v>0.77676474207198287</v>
      </c>
      <c r="K527" s="16">
        <f t="shared" ca="1" si="59"/>
        <v>13.799596248374211</v>
      </c>
      <c r="L527" s="16"/>
      <c r="M527" s="17">
        <f t="shared" ca="1" si="58"/>
        <v>0.73035623731300481</v>
      </c>
      <c r="N527" s="18">
        <f t="shared" ca="1" si="60"/>
        <v>8.9161784828978252</v>
      </c>
      <c r="O527" s="18"/>
      <c r="P527" s="30">
        <f t="shared" ca="1" si="56"/>
        <v>7.0834177654763861</v>
      </c>
      <c r="Q527" s="19"/>
      <c r="R527" s="20">
        <f t="shared" ca="1" si="61"/>
        <v>1</v>
      </c>
      <c r="S527" s="21">
        <f t="shared" ca="1" si="62"/>
        <v>1</v>
      </c>
    </row>
    <row r="528" spans="9:19" ht="15" x14ac:dyDescent="0.25">
      <c r="I528" s="14">
        <v>524</v>
      </c>
      <c r="J528" s="15">
        <f t="shared" ca="1" si="57"/>
        <v>0.81446404513349302</v>
      </c>
      <c r="K528" s="16">
        <f t="shared" ca="1" si="59"/>
        <v>14.913650480245479</v>
      </c>
      <c r="L528" s="16"/>
      <c r="M528" s="17">
        <f t="shared" ca="1" si="58"/>
        <v>0.99017807944033309</v>
      </c>
      <c r="N528" s="18">
        <f t="shared" ca="1" si="60"/>
        <v>23.299964619466916</v>
      </c>
      <c r="O528" s="18"/>
      <c r="P528" s="30">
        <f t="shared" ca="1" si="56"/>
        <v>-6.1863141392214365</v>
      </c>
      <c r="Q528" s="19"/>
      <c r="R528" s="20">
        <f t="shared" ca="1" si="61"/>
        <v>0</v>
      </c>
      <c r="S528" s="21">
        <f t="shared" ca="1" si="62"/>
        <v>0</v>
      </c>
    </row>
    <row r="529" spans="9:19" ht="15" x14ac:dyDescent="0.25">
      <c r="I529" s="14">
        <v>525</v>
      </c>
      <c r="J529" s="15">
        <f t="shared" ca="1" si="57"/>
        <v>3.0360499722739243E-2</v>
      </c>
      <c r="K529" s="16">
        <f t="shared" ca="1" si="59"/>
        <v>-8.2617395967810729</v>
      </c>
      <c r="L529" s="16"/>
      <c r="M529" s="17">
        <f t="shared" ca="1" si="58"/>
        <v>0.7099593837959749</v>
      </c>
      <c r="N529" s="18">
        <f t="shared" ca="1" si="60"/>
        <v>8.4089560322898045</v>
      </c>
      <c r="O529" s="18"/>
      <c r="P529" s="30">
        <f t="shared" ca="1" si="56"/>
        <v>-14.470695629070878</v>
      </c>
      <c r="Q529" s="19"/>
      <c r="R529" s="20">
        <f t="shared" ca="1" si="61"/>
        <v>0</v>
      </c>
      <c r="S529" s="21">
        <f t="shared" ca="1" si="62"/>
        <v>0</v>
      </c>
    </row>
    <row r="530" spans="9:19" ht="15" x14ac:dyDescent="0.25">
      <c r="I530" s="14">
        <v>526</v>
      </c>
      <c r="J530" s="15">
        <f t="shared" ca="1" si="57"/>
        <v>0.63985193708561505</v>
      </c>
      <c r="K530" s="16">
        <f t="shared" ca="1" si="59"/>
        <v>10.425770456753854</v>
      </c>
      <c r="L530" s="16"/>
      <c r="M530" s="17">
        <f t="shared" ca="1" si="58"/>
        <v>0.28339166032129726</v>
      </c>
      <c r="N530" s="18">
        <f t="shared" ca="1" si="60"/>
        <v>-1.0123490757491904</v>
      </c>
      <c r="O530" s="18"/>
      <c r="P530" s="30">
        <f t="shared" ca="1" si="56"/>
        <v>13.638119532503044</v>
      </c>
      <c r="Q530" s="19"/>
      <c r="R530" s="20">
        <f t="shared" ca="1" si="61"/>
        <v>1</v>
      </c>
      <c r="S530" s="21">
        <f t="shared" ca="1" si="62"/>
        <v>1</v>
      </c>
    </row>
    <row r="531" spans="9:19" ht="15" x14ac:dyDescent="0.25">
      <c r="I531" s="14">
        <v>527</v>
      </c>
      <c r="J531" s="15">
        <f t="shared" ca="1" si="57"/>
        <v>0.54811606259295254</v>
      </c>
      <c r="K531" s="16">
        <f t="shared" ca="1" si="59"/>
        <v>8.4415469782311838</v>
      </c>
      <c r="L531" s="16"/>
      <c r="M531" s="17">
        <f t="shared" ca="1" si="58"/>
        <v>0.63286738757993566</v>
      </c>
      <c r="N531" s="18">
        <f t="shared" ca="1" si="60"/>
        <v>6.6201039162653865</v>
      </c>
      <c r="O531" s="18"/>
      <c r="P531" s="30">
        <f t="shared" ca="1" si="56"/>
        <v>4.0214430619657975</v>
      </c>
      <c r="Q531" s="19"/>
      <c r="R531" s="20">
        <f t="shared" ca="1" si="61"/>
        <v>1</v>
      </c>
      <c r="S531" s="21">
        <f t="shared" ca="1" si="62"/>
        <v>0</v>
      </c>
    </row>
    <row r="532" spans="9:19" ht="15" x14ac:dyDescent="0.25">
      <c r="I532" s="14">
        <v>528</v>
      </c>
      <c r="J532" s="15">
        <f t="shared" ca="1" si="57"/>
        <v>0.63959940841105978</v>
      </c>
      <c r="K532" s="16">
        <f t="shared" ca="1" si="59"/>
        <v>10.420124500874492</v>
      </c>
      <c r="L532" s="16"/>
      <c r="M532" s="17">
        <f t="shared" ca="1" si="58"/>
        <v>4.4253861540739958E-2</v>
      </c>
      <c r="N532" s="18">
        <f t="shared" ca="1" si="60"/>
        <v>-10.471018887403245</v>
      </c>
      <c r="O532" s="18"/>
      <c r="P532" s="30">
        <f t="shared" ca="1" si="56"/>
        <v>23.091143388277736</v>
      </c>
      <c r="Q532" s="19"/>
      <c r="R532" s="20">
        <f t="shared" ca="1" si="61"/>
        <v>1</v>
      </c>
      <c r="S532" s="21">
        <f t="shared" ca="1" si="62"/>
        <v>1</v>
      </c>
    </row>
    <row r="533" spans="9:19" ht="15" x14ac:dyDescent="0.25">
      <c r="I533" s="14">
        <v>529</v>
      </c>
      <c r="J533" s="15">
        <f t="shared" ca="1" si="57"/>
        <v>0.13584658612292189</v>
      </c>
      <c r="K533" s="16">
        <f t="shared" ca="1" si="59"/>
        <v>-1.7663303900226861</v>
      </c>
      <c r="L533" s="16"/>
      <c r="M533" s="17">
        <f t="shared" ca="1" si="58"/>
        <v>0.83729705564660417</v>
      </c>
      <c r="N533" s="18">
        <f t="shared" ca="1" si="60"/>
        <v>12.007794997531217</v>
      </c>
      <c r="O533" s="18"/>
      <c r="P533" s="30">
        <f t="shared" ca="1" si="56"/>
        <v>-11.574125387553902</v>
      </c>
      <c r="Q533" s="19"/>
      <c r="R533" s="20">
        <f t="shared" ca="1" si="61"/>
        <v>0</v>
      </c>
      <c r="S533" s="21">
        <f t="shared" ca="1" si="62"/>
        <v>0</v>
      </c>
    </row>
    <row r="534" spans="9:19" ht="15" x14ac:dyDescent="0.25">
      <c r="I534" s="14">
        <v>530</v>
      </c>
      <c r="J534" s="15">
        <f t="shared" ca="1" si="57"/>
        <v>1.6275362815348471E-2</v>
      </c>
      <c r="K534" s="16">
        <f t="shared" ca="1" si="59"/>
        <v>-10.454289834100827</v>
      </c>
      <c r="L534" s="16"/>
      <c r="M534" s="17">
        <f t="shared" ca="1" si="58"/>
        <v>0.34348709480308215</v>
      </c>
      <c r="N534" s="18">
        <f t="shared" ca="1" si="60"/>
        <v>0.40855539261676155</v>
      </c>
      <c r="O534" s="18"/>
      <c r="P534" s="30">
        <f t="shared" ca="1" si="56"/>
        <v>-8.6628452267175895</v>
      </c>
      <c r="Q534" s="19"/>
      <c r="R534" s="20">
        <f t="shared" ca="1" si="61"/>
        <v>0</v>
      </c>
      <c r="S534" s="21">
        <f t="shared" ca="1" si="62"/>
        <v>0</v>
      </c>
    </row>
    <row r="535" spans="9:19" ht="15" x14ac:dyDescent="0.25">
      <c r="I535" s="14">
        <v>531</v>
      </c>
      <c r="J535" s="15">
        <f t="shared" ca="1" si="57"/>
        <v>0.7313477218966199</v>
      </c>
      <c r="K535" s="16">
        <f t="shared" ca="1" si="59"/>
        <v>12.591306625464284</v>
      </c>
      <c r="L535" s="16"/>
      <c r="M535" s="17">
        <f t="shared" ca="1" si="58"/>
        <v>0.75115945659501693</v>
      </c>
      <c r="N535" s="18">
        <f t="shared" ca="1" si="60"/>
        <v>9.4537506407714886</v>
      </c>
      <c r="O535" s="18"/>
      <c r="P535" s="30">
        <f t="shared" ca="1" si="56"/>
        <v>5.3375559846927958</v>
      </c>
      <c r="Q535" s="19"/>
      <c r="R535" s="20">
        <f t="shared" ca="1" si="61"/>
        <v>1</v>
      </c>
      <c r="S535" s="21">
        <f t="shared" ca="1" si="62"/>
        <v>0</v>
      </c>
    </row>
    <row r="536" spans="9:19" ht="15" x14ac:dyDescent="0.25">
      <c r="I536" s="14">
        <v>532</v>
      </c>
      <c r="J536" s="15">
        <f t="shared" ca="1" si="57"/>
        <v>0.97429371414730626</v>
      </c>
      <c r="K536" s="16">
        <f t="shared" ca="1" si="59"/>
        <v>23.728304536630873</v>
      </c>
      <c r="L536" s="16"/>
      <c r="M536" s="17">
        <f t="shared" ca="1" si="58"/>
        <v>0.65989621199994652</v>
      </c>
      <c r="N536" s="18">
        <f t="shared" ca="1" si="60"/>
        <v>7.2285443751827447</v>
      </c>
      <c r="O536" s="18"/>
      <c r="P536" s="30">
        <f t="shared" ca="1" si="56"/>
        <v>18.699760161448129</v>
      </c>
      <c r="Q536" s="19"/>
      <c r="R536" s="20">
        <f t="shared" ca="1" si="61"/>
        <v>1</v>
      </c>
      <c r="S536" s="21">
        <f t="shared" ca="1" si="62"/>
        <v>1</v>
      </c>
    </row>
    <row r="537" spans="9:19" ht="15" x14ac:dyDescent="0.25">
      <c r="I537" s="14">
        <v>533</v>
      </c>
      <c r="J537" s="15">
        <f t="shared" ca="1" si="57"/>
        <v>0.97255834749088987</v>
      </c>
      <c r="K537" s="16">
        <f t="shared" ca="1" si="59"/>
        <v>23.492190043271268</v>
      </c>
      <c r="L537" s="16"/>
      <c r="M537" s="17">
        <f t="shared" ca="1" si="58"/>
        <v>0.80454335347476236</v>
      </c>
      <c r="N537" s="18">
        <f t="shared" ca="1" si="60"/>
        <v>10.95822742596245</v>
      </c>
      <c r="O537" s="18"/>
      <c r="P537" s="30">
        <f t="shared" ca="1" si="56"/>
        <v>14.733962617308819</v>
      </c>
      <c r="Q537" s="19"/>
      <c r="R537" s="20">
        <f t="shared" ca="1" si="61"/>
        <v>1</v>
      </c>
      <c r="S537" s="21">
        <f t="shared" ca="1" si="62"/>
        <v>1</v>
      </c>
    </row>
    <row r="538" spans="9:19" ht="15" x14ac:dyDescent="0.25">
      <c r="I538" s="14">
        <v>534</v>
      </c>
      <c r="J538" s="15">
        <f t="shared" ca="1" si="57"/>
        <v>0.11426409098023815</v>
      </c>
      <c r="K538" s="16">
        <f t="shared" ca="1" si="59"/>
        <v>-2.6447158720026867</v>
      </c>
      <c r="L538" s="16"/>
      <c r="M538" s="17">
        <f t="shared" ca="1" si="58"/>
        <v>0.38353328276171894</v>
      </c>
      <c r="N538" s="18">
        <f t="shared" ca="1" si="60"/>
        <v>1.3016948569286506</v>
      </c>
      <c r="O538" s="18"/>
      <c r="P538" s="30">
        <f t="shared" ca="1" si="56"/>
        <v>-1.7464107289313371</v>
      </c>
      <c r="Q538" s="19"/>
      <c r="R538" s="20">
        <f t="shared" ca="1" si="61"/>
        <v>0</v>
      </c>
      <c r="S538" s="21">
        <f t="shared" ca="1" si="62"/>
        <v>0</v>
      </c>
    </row>
    <row r="539" spans="9:19" ht="15" x14ac:dyDescent="0.25">
      <c r="I539" s="14">
        <v>535</v>
      </c>
      <c r="J539" s="15">
        <f t="shared" ca="1" si="57"/>
        <v>0.80948242238607415</v>
      </c>
      <c r="K539" s="16">
        <f t="shared" ca="1" si="59"/>
        <v>14.759063012932913</v>
      </c>
      <c r="L539" s="16"/>
      <c r="M539" s="17">
        <f t="shared" ca="1" si="58"/>
        <v>0.65986489948743454</v>
      </c>
      <c r="N539" s="18">
        <f t="shared" ca="1" si="60"/>
        <v>7.2278294824873743</v>
      </c>
      <c r="O539" s="18"/>
      <c r="P539" s="30">
        <f t="shared" ca="1" si="56"/>
        <v>9.7312335304455395</v>
      </c>
      <c r="Q539" s="19"/>
      <c r="R539" s="20">
        <f t="shared" ca="1" si="61"/>
        <v>1</v>
      </c>
      <c r="S539" s="21">
        <f t="shared" ca="1" si="62"/>
        <v>1</v>
      </c>
    </row>
    <row r="540" spans="9:19" ht="15" x14ac:dyDescent="0.25">
      <c r="I540" s="14">
        <v>536</v>
      </c>
      <c r="J540" s="15">
        <f t="shared" ca="1" si="57"/>
        <v>0.20596544512009884</v>
      </c>
      <c r="K540" s="16">
        <f t="shared" ca="1" si="59"/>
        <v>0.56520097305883876</v>
      </c>
      <c r="L540" s="16"/>
      <c r="M540" s="17">
        <f t="shared" ca="1" si="58"/>
        <v>0.8455503611576517</v>
      </c>
      <c r="N540" s="18">
        <f t="shared" ca="1" si="60"/>
        <v>12.293303556203396</v>
      </c>
      <c r="O540" s="18"/>
      <c r="P540" s="30">
        <f t="shared" ca="1" si="56"/>
        <v>-9.5281025831445589</v>
      </c>
      <c r="Q540" s="19"/>
      <c r="R540" s="20">
        <f t="shared" ca="1" si="61"/>
        <v>0</v>
      </c>
      <c r="S540" s="21">
        <f t="shared" ca="1" si="62"/>
        <v>0</v>
      </c>
    </row>
    <row r="541" spans="9:19" ht="15" x14ac:dyDescent="0.25">
      <c r="I541" s="14">
        <v>537</v>
      </c>
      <c r="J541" s="15">
        <f t="shared" ca="1" si="57"/>
        <v>0.7106075401255848</v>
      </c>
      <c r="K541" s="16">
        <f t="shared" ca="1" si="59"/>
        <v>12.074805549867939</v>
      </c>
      <c r="L541" s="16"/>
      <c r="M541" s="17">
        <f t="shared" ca="1" si="58"/>
        <v>0.67922806941552671</v>
      </c>
      <c r="N541" s="18">
        <f t="shared" ca="1" si="60"/>
        <v>7.6749980464280299</v>
      </c>
      <c r="O541" s="18"/>
      <c r="P541" s="30">
        <f t="shared" ca="1" si="56"/>
        <v>6.5998075034399095</v>
      </c>
      <c r="Q541" s="19"/>
      <c r="R541" s="20">
        <f t="shared" ca="1" si="61"/>
        <v>1</v>
      </c>
      <c r="S541" s="21">
        <f t="shared" ca="1" si="62"/>
        <v>0</v>
      </c>
    </row>
    <row r="542" spans="9:19" ht="15" x14ac:dyDescent="0.25">
      <c r="I542" s="14">
        <v>538</v>
      </c>
      <c r="J542" s="15">
        <f t="shared" ca="1" si="57"/>
        <v>8.8830469012044277E-2</v>
      </c>
      <c r="K542" s="16">
        <f t="shared" ca="1" si="59"/>
        <v>-3.8481106842950386</v>
      </c>
      <c r="L542" s="16"/>
      <c r="M542" s="17">
        <f t="shared" ca="1" si="58"/>
        <v>0.46030849105358174</v>
      </c>
      <c r="N542" s="18">
        <f t="shared" ca="1" si="60"/>
        <v>2.94621332719767</v>
      </c>
      <c r="O542" s="18"/>
      <c r="P542" s="30">
        <f t="shared" ca="1" si="56"/>
        <v>-4.5943240114927084</v>
      </c>
      <c r="Q542" s="19"/>
      <c r="R542" s="20">
        <f t="shared" ca="1" si="61"/>
        <v>0</v>
      </c>
      <c r="S542" s="21">
        <f t="shared" ca="1" si="62"/>
        <v>0</v>
      </c>
    </row>
    <row r="543" spans="9:19" ht="15" x14ac:dyDescent="0.25">
      <c r="I543" s="14">
        <v>539</v>
      </c>
      <c r="J543" s="15">
        <f t="shared" ca="1" si="57"/>
        <v>0.13410045725107045</v>
      </c>
      <c r="K543" s="16">
        <f t="shared" ca="1" si="59"/>
        <v>-1.8336266535775696</v>
      </c>
      <c r="L543" s="16"/>
      <c r="M543" s="17">
        <f t="shared" ca="1" si="58"/>
        <v>0.90007618443905613</v>
      </c>
      <c r="N543" s="18">
        <f t="shared" ca="1" si="60"/>
        <v>14.505862649508966</v>
      </c>
      <c r="O543" s="18"/>
      <c r="P543" s="30">
        <f t="shared" ca="1" si="56"/>
        <v>-14.139489303086538</v>
      </c>
      <c r="Q543" s="19"/>
      <c r="R543" s="20">
        <f t="shared" ca="1" si="61"/>
        <v>0</v>
      </c>
      <c r="S543" s="21">
        <f t="shared" ca="1" si="62"/>
        <v>0</v>
      </c>
    </row>
    <row r="544" spans="9:19" ht="15" x14ac:dyDescent="0.25">
      <c r="I544" s="14">
        <v>540</v>
      </c>
      <c r="J544" s="15">
        <f t="shared" ca="1" si="57"/>
        <v>0.63077574974377848</v>
      </c>
      <c r="K544" s="16">
        <f t="shared" ca="1" si="59"/>
        <v>10.223680108639137</v>
      </c>
      <c r="L544" s="16"/>
      <c r="M544" s="17">
        <f t="shared" ca="1" si="58"/>
        <v>0.938082605633763</v>
      </c>
      <c r="N544" s="18">
        <f t="shared" ca="1" si="60"/>
        <v>16.655152900780941</v>
      </c>
      <c r="O544" s="18"/>
      <c r="P544" s="30">
        <f t="shared" ca="1" si="56"/>
        <v>-4.2314727921418038</v>
      </c>
      <c r="Q544" s="19"/>
      <c r="R544" s="20">
        <f t="shared" ca="1" si="61"/>
        <v>0</v>
      </c>
      <c r="S544" s="21">
        <f t="shared" ca="1" si="62"/>
        <v>0</v>
      </c>
    </row>
    <row r="545" spans="9:19" ht="15" x14ac:dyDescent="0.25">
      <c r="I545" s="14">
        <v>541</v>
      </c>
      <c r="J545" s="15">
        <f t="shared" ca="1" si="57"/>
        <v>0.1725898567001396</v>
      </c>
      <c r="K545" s="16">
        <f t="shared" ca="1" si="59"/>
        <v>-0.46790586012944591</v>
      </c>
      <c r="L545" s="16"/>
      <c r="M545" s="17">
        <f t="shared" ca="1" si="58"/>
        <v>9.0703494268619012E-2</v>
      </c>
      <c r="N545" s="18">
        <f t="shared" ca="1" si="60"/>
        <v>-7.4014211203351312</v>
      </c>
      <c r="O545" s="18"/>
      <c r="P545" s="30">
        <f t="shared" ca="1" si="56"/>
        <v>9.1335152602056855</v>
      </c>
      <c r="Q545" s="19"/>
      <c r="R545" s="20">
        <f t="shared" ca="1" si="61"/>
        <v>1</v>
      </c>
      <c r="S545" s="21">
        <f t="shared" ca="1" si="62"/>
        <v>1</v>
      </c>
    </row>
    <row r="546" spans="9:19" ht="15" x14ac:dyDescent="0.25">
      <c r="I546" s="14">
        <v>542</v>
      </c>
      <c r="J546" s="15">
        <f t="shared" ca="1" si="57"/>
        <v>0.77707337132025589</v>
      </c>
      <c r="K546" s="16">
        <f t="shared" ca="1" si="59"/>
        <v>13.80824801583308</v>
      </c>
      <c r="L546" s="16"/>
      <c r="M546" s="17">
        <f t="shared" ca="1" si="58"/>
        <v>6.2945866595506828E-2</v>
      </c>
      <c r="N546" s="18">
        <f t="shared" ca="1" si="60"/>
        <v>-9.025125014074197</v>
      </c>
      <c r="O546" s="18"/>
      <c r="P546" s="30">
        <f t="shared" ca="1" si="56"/>
        <v>25.033373029907278</v>
      </c>
      <c r="Q546" s="19"/>
      <c r="R546" s="20">
        <f t="shared" ca="1" si="61"/>
        <v>1</v>
      </c>
      <c r="S546" s="21">
        <f t="shared" ca="1" si="62"/>
        <v>1</v>
      </c>
    </row>
    <row r="547" spans="9:19" ht="15" x14ac:dyDescent="0.25">
      <c r="I547" s="14">
        <v>543</v>
      </c>
      <c r="J547" s="15">
        <f t="shared" ca="1" si="57"/>
        <v>0.69482383868358455</v>
      </c>
      <c r="K547" s="16">
        <f t="shared" ca="1" si="59"/>
        <v>11.693373550132465</v>
      </c>
      <c r="L547" s="16"/>
      <c r="M547" s="17">
        <f t="shared" ca="1" si="58"/>
        <v>0.34766957613119998</v>
      </c>
      <c r="N547" s="18">
        <f t="shared" ca="1" si="60"/>
        <v>0.50347363627746811</v>
      </c>
      <c r="O547" s="18"/>
      <c r="P547" s="30">
        <f t="shared" ca="1" si="56"/>
        <v>13.389899913854997</v>
      </c>
      <c r="Q547" s="19"/>
      <c r="R547" s="20">
        <f t="shared" ca="1" si="61"/>
        <v>1</v>
      </c>
      <c r="S547" s="21">
        <f t="shared" ca="1" si="62"/>
        <v>1</v>
      </c>
    </row>
    <row r="548" spans="9:19" ht="15" x14ac:dyDescent="0.25">
      <c r="I548" s="14">
        <v>544</v>
      </c>
      <c r="J548" s="15">
        <f t="shared" ca="1" si="57"/>
        <v>0.27306259124014298</v>
      </c>
      <c r="K548" s="16">
        <f t="shared" ca="1" si="59"/>
        <v>2.3801159637829139</v>
      </c>
      <c r="L548" s="16"/>
      <c r="M548" s="17">
        <f t="shared" ca="1" si="58"/>
        <v>0.21719970723648629</v>
      </c>
      <c r="N548" s="18">
        <f t="shared" ca="1" si="60"/>
        <v>-2.7600502651451873</v>
      </c>
      <c r="O548" s="18"/>
      <c r="P548" s="30">
        <f t="shared" ca="1" si="56"/>
        <v>7.3401662289281013</v>
      </c>
      <c r="Q548" s="19"/>
      <c r="R548" s="20">
        <f t="shared" ca="1" si="61"/>
        <v>1</v>
      </c>
      <c r="S548" s="21">
        <f t="shared" ca="1" si="62"/>
        <v>1</v>
      </c>
    </row>
    <row r="549" spans="9:19" ht="15" x14ac:dyDescent="0.25">
      <c r="I549" s="14">
        <v>545</v>
      </c>
      <c r="J549" s="15">
        <f t="shared" ca="1" si="57"/>
        <v>0.8176535983814105</v>
      </c>
      <c r="K549" s="16">
        <f t="shared" ca="1" si="59"/>
        <v>15.01398253440836</v>
      </c>
      <c r="L549" s="16"/>
      <c r="M549" s="17">
        <f t="shared" ca="1" si="58"/>
        <v>0.62618633829846793</v>
      </c>
      <c r="N549" s="18">
        <f t="shared" ca="1" si="60"/>
        <v>6.4721167677385836</v>
      </c>
      <c r="O549" s="18"/>
      <c r="P549" s="30">
        <f t="shared" ca="1" si="56"/>
        <v>10.741865766669775</v>
      </c>
      <c r="Q549" s="19"/>
      <c r="R549" s="20">
        <f t="shared" ca="1" si="61"/>
        <v>1</v>
      </c>
      <c r="S549" s="21">
        <f t="shared" ca="1" si="62"/>
        <v>1</v>
      </c>
    </row>
    <row r="550" spans="9:19" ht="15" x14ac:dyDescent="0.25">
      <c r="I550" s="14">
        <v>546</v>
      </c>
      <c r="J550" s="15">
        <f t="shared" ca="1" si="57"/>
        <v>0.10163403198010268</v>
      </c>
      <c r="K550" s="16">
        <f t="shared" ca="1" si="59"/>
        <v>-3.2147898207555716</v>
      </c>
      <c r="L550" s="16"/>
      <c r="M550" s="17">
        <f t="shared" ca="1" si="58"/>
        <v>0.17894706970544194</v>
      </c>
      <c r="N550" s="18">
        <f t="shared" ca="1" si="60"/>
        <v>-3.9121282712248426</v>
      </c>
      <c r="O550" s="18"/>
      <c r="P550" s="30">
        <f t="shared" ca="1" si="56"/>
        <v>2.8973384504692712</v>
      </c>
      <c r="Q550" s="19"/>
      <c r="R550" s="20">
        <f t="shared" ca="1" si="61"/>
        <v>1</v>
      </c>
      <c r="S550" s="21">
        <f t="shared" ca="1" si="62"/>
        <v>0</v>
      </c>
    </row>
    <row r="551" spans="9:19" ht="15" x14ac:dyDescent="0.25">
      <c r="I551" s="14">
        <v>547</v>
      </c>
      <c r="J551" s="15">
        <f t="shared" ca="1" si="57"/>
        <v>0.63068849096571655</v>
      </c>
      <c r="K551" s="16">
        <f t="shared" ca="1" si="59"/>
        <v>10.221745281616434</v>
      </c>
      <c r="L551" s="16"/>
      <c r="M551" s="17">
        <f t="shared" ca="1" si="58"/>
        <v>0.27479076600849284</v>
      </c>
      <c r="N551" s="18">
        <f t="shared" ca="1" si="60"/>
        <v>-1.2264674158179369</v>
      </c>
      <c r="O551" s="18"/>
      <c r="P551" s="30">
        <f t="shared" ca="1" si="56"/>
        <v>13.648212697434371</v>
      </c>
      <c r="Q551" s="19"/>
      <c r="R551" s="20">
        <f t="shared" ca="1" si="61"/>
        <v>1</v>
      </c>
      <c r="S551" s="21">
        <f t="shared" ca="1" si="62"/>
        <v>1</v>
      </c>
    </row>
    <row r="552" spans="9:19" ht="15" x14ac:dyDescent="0.25">
      <c r="I552" s="14">
        <v>548</v>
      </c>
      <c r="J552" s="15">
        <f t="shared" ca="1" si="57"/>
        <v>0.5383028774163986</v>
      </c>
      <c r="K552" s="16">
        <f t="shared" ca="1" si="59"/>
        <v>8.2345244201367329</v>
      </c>
      <c r="L552" s="16"/>
      <c r="M552" s="17">
        <f t="shared" ca="1" si="58"/>
        <v>0.93503803316854106</v>
      </c>
      <c r="N552" s="18">
        <f t="shared" ca="1" si="60"/>
        <v>16.450395470988298</v>
      </c>
      <c r="O552" s="18"/>
      <c r="P552" s="30">
        <f t="shared" ca="1" si="56"/>
        <v>-6.0158710508515645</v>
      </c>
      <c r="Q552" s="19"/>
      <c r="R552" s="20">
        <f t="shared" ca="1" si="61"/>
        <v>0</v>
      </c>
      <c r="S552" s="21">
        <f t="shared" ca="1" si="62"/>
        <v>0</v>
      </c>
    </row>
    <row r="553" spans="9:19" ht="15" x14ac:dyDescent="0.25">
      <c r="I553" s="14">
        <v>549</v>
      </c>
      <c r="J553" s="15">
        <f t="shared" ca="1" si="57"/>
        <v>0.66824212938901073</v>
      </c>
      <c r="K553" s="16">
        <f t="shared" ca="1" si="59"/>
        <v>11.070009253096478</v>
      </c>
      <c r="L553" s="16"/>
      <c r="M553" s="17">
        <f t="shared" ca="1" si="58"/>
        <v>6.9014754461489969E-2</v>
      </c>
      <c r="N553" s="18">
        <f t="shared" ca="1" si="60"/>
        <v>-8.6290823489119965</v>
      </c>
      <c r="O553" s="18"/>
      <c r="P553" s="30">
        <f t="shared" ca="1" si="56"/>
        <v>21.899091602008472</v>
      </c>
      <c r="Q553" s="19"/>
      <c r="R553" s="20">
        <f t="shared" ca="1" si="61"/>
        <v>1</v>
      </c>
      <c r="S553" s="21">
        <f t="shared" ca="1" si="62"/>
        <v>1</v>
      </c>
    </row>
    <row r="554" spans="9:19" ht="15" x14ac:dyDescent="0.25">
      <c r="I554" s="14">
        <v>550</v>
      </c>
      <c r="J554" s="15">
        <f t="shared" ca="1" si="57"/>
        <v>0.30926813404593256</v>
      </c>
      <c r="K554" s="16">
        <f t="shared" ca="1" si="59"/>
        <v>3.2640529945312569</v>
      </c>
      <c r="L554" s="16"/>
      <c r="M554" s="17">
        <f t="shared" ca="1" si="58"/>
        <v>0.50854521418737286</v>
      </c>
      <c r="N554" s="18">
        <f t="shared" ca="1" si="60"/>
        <v>3.9592235685351334</v>
      </c>
      <c r="O554" s="18"/>
      <c r="P554" s="30">
        <f t="shared" ca="1" si="56"/>
        <v>1.5048294259961237</v>
      </c>
      <c r="Q554" s="19"/>
      <c r="R554" s="20">
        <f t="shared" ca="1" si="61"/>
        <v>1</v>
      </c>
      <c r="S554" s="21">
        <f t="shared" ca="1" si="62"/>
        <v>0</v>
      </c>
    </row>
    <row r="555" spans="9:19" ht="15" x14ac:dyDescent="0.25">
      <c r="I555" s="14">
        <v>551</v>
      </c>
      <c r="J555" s="15">
        <f t="shared" ca="1" si="57"/>
        <v>0.68710272111815474</v>
      </c>
      <c r="K555" s="16">
        <f t="shared" ca="1" si="59"/>
        <v>11.510010593931653</v>
      </c>
      <c r="L555" s="16"/>
      <c r="M555" s="17">
        <f t="shared" ca="1" si="58"/>
        <v>0.78256347984093844</v>
      </c>
      <c r="N555" s="18">
        <f t="shared" ca="1" si="60"/>
        <v>10.313311324369398</v>
      </c>
      <c r="O555" s="18"/>
      <c r="P555" s="30">
        <f t="shared" ca="1" si="56"/>
        <v>3.396699269562256</v>
      </c>
      <c r="Q555" s="19"/>
      <c r="R555" s="20">
        <f t="shared" ca="1" si="61"/>
        <v>1</v>
      </c>
      <c r="S555" s="21">
        <f t="shared" ca="1" si="62"/>
        <v>0</v>
      </c>
    </row>
    <row r="556" spans="9:19" ht="15" x14ac:dyDescent="0.25">
      <c r="I556" s="14">
        <v>552</v>
      </c>
      <c r="J556" s="15">
        <f t="shared" ca="1" si="57"/>
        <v>0.21155221590044393</v>
      </c>
      <c r="K556" s="16">
        <f t="shared" ca="1" si="59"/>
        <v>0.72795988001096479</v>
      </c>
      <c r="L556" s="16"/>
      <c r="M556" s="17">
        <f t="shared" ca="1" si="58"/>
        <v>0.69243092434046949</v>
      </c>
      <c r="N556" s="18">
        <f t="shared" ca="1" si="60"/>
        <v>7.9863308896274212</v>
      </c>
      <c r="O556" s="18"/>
      <c r="P556" s="30">
        <f t="shared" ca="1" si="56"/>
        <v>-5.0583710096164562</v>
      </c>
      <c r="Q556" s="19"/>
      <c r="R556" s="20">
        <f t="shared" ca="1" si="61"/>
        <v>0</v>
      </c>
      <c r="S556" s="21">
        <f t="shared" ca="1" si="62"/>
        <v>0</v>
      </c>
    </row>
    <row r="557" spans="9:19" ht="15" x14ac:dyDescent="0.25">
      <c r="I557" s="14">
        <v>553</v>
      </c>
      <c r="J557" s="15">
        <f t="shared" ca="1" si="57"/>
        <v>0.88676371341253168</v>
      </c>
      <c r="K557" s="16">
        <f t="shared" ca="1" si="59"/>
        <v>17.549364623811144</v>
      </c>
      <c r="L557" s="16"/>
      <c r="M557" s="17">
        <f t="shared" ca="1" si="58"/>
        <v>0.35106615581868073</v>
      </c>
      <c r="N557" s="18">
        <f t="shared" ca="1" si="60"/>
        <v>0.58024677854579654</v>
      </c>
      <c r="O557" s="18"/>
      <c r="P557" s="30">
        <f t="shared" ca="1" si="56"/>
        <v>19.169117845265347</v>
      </c>
      <c r="Q557" s="19"/>
      <c r="R557" s="20">
        <f t="shared" ca="1" si="61"/>
        <v>1</v>
      </c>
      <c r="S557" s="21">
        <f t="shared" ca="1" si="62"/>
        <v>1</v>
      </c>
    </row>
    <row r="558" spans="9:19" ht="15" x14ac:dyDescent="0.25">
      <c r="I558" s="14">
        <v>554</v>
      </c>
      <c r="J558" s="15">
        <f t="shared" ca="1" si="57"/>
        <v>0.30696195449108343</v>
      </c>
      <c r="K558" s="16">
        <f t="shared" ca="1" si="59"/>
        <v>3.2092150676969942</v>
      </c>
      <c r="L558" s="16"/>
      <c r="M558" s="17">
        <f t="shared" ca="1" si="58"/>
        <v>0.78746642305694325</v>
      </c>
      <c r="N558" s="18">
        <f t="shared" ca="1" si="60"/>
        <v>10.453712000080642</v>
      </c>
      <c r="O558" s="18"/>
      <c r="P558" s="30">
        <f t="shared" ca="1" si="56"/>
        <v>-5.0444969323836482</v>
      </c>
      <c r="Q558" s="19"/>
      <c r="R558" s="20">
        <f t="shared" ca="1" si="61"/>
        <v>0</v>
      </c>
      <c r="S558" s="21">
        <f t="shared" ca="1" si="62"/>
        <v>0</v>
      </c>
    </row>
    <row r="559" spans="9:19" ht="15" x14ac:dyDescent="0.25">
      <c r="I559" s="14">
        <v>555</v>
      </c>
      <c r="J559" s="15">
        <f t="shared" ca="1" si="57"/>
        <v>0.62018556341794784</v>
      </c>
      <c r="K559" s="16">
        <f t="shared" ca="1" si="59"/>
        <v>9.9899134578012578</v>
      </c>
      <c r="L559" s="16"/>
      <c r="M559" s="17">
        <f t="shared" ca="1" si="58"/>
        <v>0.66272005720146143</v>
      </c>
      <c r="N559" s="18">
        <f t="shared" ca="1" si="60"/>
        <v>7.293119671975921</v>
      </c>
      <c r="O559" s="18"/>
      <c r="P559" s="30">
        <f t="shared" ca="1" si="56"/>
        <v>4.896793785825337</v>
      </c>
      <c r="Q559" s="19"/>
      <c r="R559" s="20">
        <f t="shared" ca="1" si="61"/>
        <v>1</v>
      </c>
      <c r="S559" s="21">
        <f t="shared" ca="1" si="62"/>
        <v>0</v>
      </c>
    </row>
    <row r="560" spans="9:19" ht="15" x14ac:dyDescent="0.25">
      <c r="I560" s="14">
        <v>556</v>
      </c>
      <c r="J560" s="15">
        <f t="shared" ca="1" si="57"/>
        <v>2.1525584926556207E-2</v>
      </c>
      <c r="K560" s="16">
        <f t="shared" ca="1" si="59"/>
        <v>-9.497416216420671</v>
      </c>
      <c r="L560" s="16"/>
      <c r="M560" s="17">
        <f t="shared" ca="1" si="58"/>
        <v>0.11504166692102979</v>
      </c>
      <c r="N560" s="18">
        <f t="shared" ca="1" si="60"/>
        <v>-6.2611269585986431</v>
      </c>
      <c r="O560" s="18"/>
      <c r="P560" s="30">
        <f t="shared" ca="1" si="56"/>
        <v>-1.0362892578220277</v>
      </c>
      <c r="Q560" s="19"/>
      <c r="R560" s="20">
        <f t="shared" ca="1" si="61"/>
        <v>0</v>
      </c>
      <c r="S560" s="21">
        <f t="shared" ca="1" si="62"/>
        <v>0</v>
      </c>
    </row>
    <row r="561" spans="9:19" ht="15" x14ac:dyDescent="0.25">
      <c r="I561" s="14">
        <v>557</v>
      </c>
      <c r="J561" s="15">
        <f t="shared" ca="1" si="57"/>
        <v>0.72130827431563027</v>
      </c>
      <c r="K561" s="16">
        <f t="shared" ca="1" si="59"/>
        <v>12.338955361187292</v>
      </c>
      <c r="L561" s="16"/>
      <c r="M561" s="17">
        <f t="shared" ca="1" si="58"/>
        <v>0.11234267472930404</v>
      </c>
      <c r="N561" s="18">
        <f t="shared" ca="1" si="60"/>
        <v>-6.3784194788137629</v>
      </c>
      <c r="O561" s="18"/>
      <c r="P561" s="30">
        <f t="shared" ca="1" si="56"/>
        <v>20.917374840001056</v>
      </c>
      <c r="Q561" s="19"/>
      <c r="R561" s="20">
        <f t="shared" ca="1" si="61"/>
        <v>1</v>
      </c>
      <c r="S561" s="21">
        <f t="shared" ca="1" si="62"/>
        <v>1</v>
      </c>
    </row>
    <row r="562" spans="9:19" ht="15" x14ac:dyDescent="0.25">
      <c r="I562" s="14">
        <v>558</v>
      </c>
      <c r="J562" s="15">
        <f t="shared" ca="1" si="57"/>
        <v>0.22639116075878285</v>
      </c>
      <c r="K562" s="16">
        <f t="shared" ca="1" si="59"/>
        <v>1.1484856800993537</v>
      </c>
      <c r="L562" s="16"/>
      <c r="M562" s="17">
        <f t="shared" ca="1" si="58"/>
        <v>0.48493065569749427</v>
      </c>
      <c r="N562" s="18">
        <f t="shared" ca="1" si="60"/>
        <v>3.4638911711687634</v>
      </c>
      <c r="O562" s="18"/>
      <c r="P562" s="30">
        <f t="shared" ca="1" si="56"/>
        <v>-0.11540549106940956</v>
      </c>
      <c r="Q562" s="19"/>
      <c r="R562" s="20">
        <f t="shared" ca="1" si="61"/>
        <v>0</v>
      </c>
      <c r="S562" s="21">
        <f t="shared" ca="1" si="62"/>
        <v>0</v>
      </c>
    </row>
    <row r="563" spans="9:19" ht="15" x14ac:dyDescent="0.25">
      <c r="I563" s="14">
        <v>559</v>
      </c>
      <c r="J563" s="15">
        <f t="shared" ca="1" si="57"/>
        <v>0.58865551400261018</v>
      </c>
      <c r="K563" s="16">
        <f t="shared" ca="1" si="59"/>
        <v>9.3048531900013707</v>
      </c>
      <c r="L563" s="16"/>
      <c r="M563" s="17">
        <f t="shared" ca="1" si="58"/>
        <v>0.48565138101899885</v>
      </c>
      <c r="N563" s="18">
        <f t="shared" ca="1" si="60"/>
        <v>3.4790164753134891</v>
      </c>
      <c r="O563" s="18"/>
      <c r="P563" s="30">
        <f t="shared" ca="1" si="56"/>
        <v>8.0258367146878804</v>
      </c>
      <c r="Q563" s="19"/>
      <c r="R563" s="20">
        <f t="shared" ca="1" si="61"/>
        <v>1</v>
      </c>
      <c r="S563" s="21">
        <f t="shared" ca="1" si="62"/>
        <v>1</v>
      </c>
    </row>
    <row r="564" spans="9:19" ht="15" x14ac:dyDescent="0.25">
      <c r="I564" s="14">
        <v>560</v>
      </c>
      <c r="J564" s="15">
        <f t="shared" ca="1" si="57"/>
        <v>0.10280111336934883</v>
      </c>
      <c r="K564" s="16">
        <f t="shared" ca="1" si="59"/>
        <v>-3.1600330329361945</v>
      </c>
      <c r="L564" s="16"/>
      <c r="M564" s="17">
        <f t="shared" ca="1" si="58"/>
        <v>0.11988670258138978</v>
      </c>
      <c r="N564" s="18">
        <f t="shared" ca="1" si="60"/>
        <v>-6.0553849958297921</v>
      </c>
      <c r="O564" s="18"/>
      <c r="P564" s="30">
        <f t="shared" ca="1" si="56"/>
        <v>5.0953519628935977</v>
      </c>
      <c r="Q564" s="19"/>
      <c r="R564" s="20">
        <f t="shared" ca="1" si="61"/>
        <v>1</v>
      </c>
      <c r="S564" s="21">
        <f t="shared" ca="1" si="62"/>
        <v>0</v>
      </c>
    </row>
    <row r="565" spans="9:19" ht="15" x14ac:dyDescent="0.25">
      <c r="I565" s="14">
        <v>561</v>
      </c>
      <c r="J565" s="15">
        <f t="shared" ca="1" si="57"/>
        <v>0.74845592607473266</v>
      </c>
      <c r="K565" s="16">
        <f t="shared" ca="1" si="59"/>
        <v>13.0325991895635</v>
      </c>
      <c r="L565" s="16"/>
      <c r="M565" s="17">
        <f t="shared" ca="1" si="58"/>
        <v>0.2343692079087667</v>
      </c>
      <c r="N565" s="18">
        <f t="shared" ca="1" si="60"/>
        <v>-2.2818801623883376</v>
      </c>
      <c r="O565" s="18"/>
      <c r="P565" s="30">
        <f t="shared" ca="1" si="56"/>
        <v>17.514479351951838</v>
      </c>
      <c r="Q565" s="19"/>
      <c r="R565" s="20">
        <f t="shared" ca="1" si="61"/>
        <v>1</v>
      </c>
      <c r="S565" s="21">
        <f t="shared" ca="1" si="62"/>
        <v>1</v>
      </c>
    </row>
    <row r="566" spans="9:19" ht="15" x14ac:dyDescent="0.25">
      <c r="I566" s="14">
        <v>562</v>
      </c>
      <c r="J566" s="15">
        <f t="shared" ca="1" si="57"/>
        <v>0.86984226533439424</v>
      </c>
      <c r="K566" s="16">
        <f t="shared" ca="1" si="59"/>
        <v>16.847828537319906</v>
      </c>
      <c r="L566" s="16"/>
      <c r="M566" s="17">
        <f t="shared" ca="1" si="58"/>
        <v>0.45391117005203541</v>
      </c>
      <c r="N566" s="18">
        <f t="shared" ca="1" si="60"/>
        <v>2.8112668679502359</v>
      </c>
      <c r="O566" s="18"/>
      <c r="P566" s="30">
        <f t="shared" ca="1" si="56"/>
        <v>16.236561669369671</v>
      </c>
      <c r="Q566" s="19"/>
      <c r="R566" s="20">
        <f t="shared" ca="1" si="61"/>
        <v>1</v>
      </c>
      <c r="S566" s="21">
        <f t="shared" ca="1" si="62"/>
        <v>1</v>
      </c>
    </row>
    <row r="567" spans="9:19" ht="15" x14ac:dyDescent="0.25">
      <c r="I567" s="14">
        <v>563</v>
      </c>
      <c r="J567" s="15">
        <f t="shared" ca="1" si="57"/>
        <v>0.82588456400915122</v>
      </c>
      <c r="K567" s="16">
        <f t="shared" ca="1" si="59"/>
        <v>15.278091457492749</v>
      </c>
      <c r="L567" s="16"/>
      <c r="M567" s="17">
        <f t="shared" ca="1" si="58"/>
        <v>0.64989354485703998</v>
      </c>
      <c r="N567" s="18">
        <f t="shared" ca="1" si="60"/>
        <v>7.0014178329035159</v>
      </c>
      <c r="O567" s="18"/>
      <c r="P567" s="30">
        <f t="shared" ca="1" si="56"/>
        <v>10.476673624589232</v>
      </c>
      <c r="Q567" s="19"/>
      <c r="R567" s="20">
        <f t="shared" ca="1" si="61"/>
        <v>1</v>
      </c>
      <c r="S567" s="21">
        <f t="shared" ca="1" si="62"/>
        <v>1</v>
      </c>
    </row>
    <row r="568" spans="9:19" ht="15" x14ac:dyDescent="0.25">
      <c r="I568" s="14">
        <v>564</v>
      </c>
      <c r="J568" s="15">
        <f t="shared" ca="1" si="57"/>
        <v>0.73076911949984824</v>
      </c>
      <c r="K568" s="16">
        <f t="shared" ca="1" si="59"/>
        <v>12.57663690936524</v>
      </c>
      <c r="L568" s="16"/>
      <c r="M568" s="17">
        <f t="shared" ca="1" si="58"/>
        <v>0.82634036285283607</v>
      </c>
      <c r="N568" s="18">
        <f t="shared" ca="1" si="60"/>
        <v>11.642945354452266</v>
      </c>
      <c r="O568" s="18"/>
      <c r="P568" s="30">
        <f t="shared" ca="1" si="56"/>
        <v>3.133691554912974</v>
      </c>
      <c r="Q568" s="19"/>
      <c r="R568" s="20">
        <f t="shared" ca="1" si="61"/>
        <v>1</v>
      </c>
      <c r="S568" s="21">
        <f t="shared" ca="1" si="62"/>
        <v>0</v>
      </c>
    </row>
    <row r="569" spans="9:19" ht="15" x14ac:dyDescent="0.25">
      <c r="I569" s="14">
        <v>565</v>
      </c>
      <c r="J569" s="15">
        <f t="shared" ca="1" si="57"/>
        <v>0.95726208856581441</v>
      </c>
      <c r="K569" s="16">
        <f t="shared" ca="1" si="59"/>
        <v>21.818556134083266</v>
      </c>
      <c r="L569" s="16"/>
      <c r="M569" s="17">
        <f t="shared" ca="1" si="58"/>
        <v>0.68065430487861589</v>
      </c>
      <c r="N569" s="18">
        <f t="shared" ca="1" si="60"/>
        <v>7.7083634558804137</v>
      </c>
      <c r="O569" s="18"/>
      <c r="P569" s="30">
        <f t="shared" ca="1" si="56"/>
        <v>16.310192678202853</v>
      </c>
      <c r="Q569" s="19"/>
      <c r="R569" s="20">
        <f t="shared" ca="1" si="61"/>
        <v>1</v>
      </c>
      <c r="S569" s="21">
        <f t="shared" ca="1" si="62"/>
        <v>1</v>
      </c>
    </row>
    <row r="570" spans="9:19" ht="15" x14ac:dyDescent="0.25">
      <c r="I570" s="14">
        <v>566</v>
      </c>
      <c r="J570" s="15">
        <f t="shared" ca="1" si="57"/>
        <v>0.73057828026624605</v>
      </c>
      <c r="K570" s="16">
        <f t="shared" ca="1" si="59"/>
        <v>12.571801897276686</v>
      </c>
      <c r="L570" s="16"/>
      <c r="M570" s="17">
        <f t="shared" ca="1" si="58"/>
        <v>0.21628891067110856</v>
      </c>
      <c r="N570" s="18">
        <f t="shared" ca="1" si="60"/>
        <v>-2.786008283155665</v>
      </c>
      <c r="O570" s="18"/>
      <c r="P570" s="30">
        <f t="shared" ca="1" si="56"/>
        <v>17.557810180432352</v>
      </c>
      <c r="Q570" s="19"/>
      <c r="R570" s="20">
        <f t="shared" ca="1" si="61"/>
        <v>1</v>
      </c>
      <c r="S570" s="21">
        <f t="shared" ca="1" si="62"/>
        <v>1</v>
      </c>
    </row>
    <row r="571" spans="9:19" ht="15" x14ac:dyDescent="0.25">
      <c r="I571" s="14">
        <v>567</v>
      </c>
      <c r="J571" s="15">
        <f t="shared" ca="1" si="57"/>
        <v>0.15447376327914575</v>
      </c>
      <c r="K571" s="16">
        <f t="shared" ca="1" si="59"/>
        <v>-1.0824545657384768</v>
      </c>
      <c r="L571" s="16"/>
      <c r="M571" s="17">
        <f t="shared" ca="1" si="58"/>
        <v>2.6045833322724254E-3</v>
      </c>
      <c r="N571" s="18">
        <f t="shared" ca="1" si="60"/>
        <v>-19.594660732352626</v>
      </c>
      <c r="O571" s="18"/>
      <c r="P571" s="30">
        <f t="shared" ca="1" si="56"/>
        <v>20.712206166614148</v>
      </c>
      <c r="Q571" s="19"/>
      <c r="R571" s="20">
        <f t="shared" ca="1" si="61"/>
        <v>1</v>
      </c>
      <c r="S571" s="21">
        <f t="shared" ca="1" si="62"/>
        <v>1</v>
      </c>
    </row>
    <row r="572" spans="9:19" ht="15" x14ac:dyDescent="0.25">
      <c r="I572" s="14">
        <v>568</v>
      </c>
      <c r="J572" s="15">
        <f t="shared" ca="1" si="57"/>
        <v>0.97376690159221602</v>
      </c>
      <c r="K572" s="16">
        <f t="shared" ca="1" si="59"/>
        <v>23.655253163496386</v>
      </c>
      <c r="L572" s="16"/>
      <c r="M572" s="17">
        <f t="shared" ca="1" si="58"/>
        <v>0.69088463421362045</v>
      </c>
      <c r="N572" s="18">
        <f t="shared" ca="1" si="60"/>
        <v>7.94957407876114</v>
      </c>
      <c r="O572" s="18"/>
      <c r="P572" s="30">
        <f t="shared" ca="1" si="56"/>
        <v>17.905679084735247</v>
      </c>
      <c r="Q572" s="19"/>
      <c r="R572" s="20">
        <f t="shared" ca="1" si="61"/>
        <v>1</v>
      </c>
      <c r="S572" s="21">
        <f t="shared" ca="1" si="62"/>
        <v>1</v>
      </c>
    </row>
    <row r="573" spans="9:19" ht="15" x14ac:dyDescent="0.25">
      <c r="I573" s="14">
        <v>569</v>
      </c>
      <c r="J573" s="15">
        <f t="shared" ca="1" si="57"/>
        <v>0.40020379782875026</v>
      </c>
      <c r="K573" s="16">
        <f t="shared" ca="1" si="59"/>
        <v>5.3147591930360267</v>
      </c>
      <c r="L573" s="16"/>
      <c r="M573" s="17">
        <f t="shared" ca="1" si="58"/>
        <v>0.1134231843519351</v>
      </c>
      <c r="N573" s="18">
        <f t="shared" ca="1" si="60"/>
        <v>-6.3312241864986074</v>
      </c>
      <c r="O573" s="18"/>
      <c r="P573" s="30">
        <f t="shared" ca="1" si="56"/>
        <v>13.845983379534633</v>
      </c>
      <c r="Q573" s="19"/>
      <c r="R573" s="20">
        <f t="shared" ca="1" si="61"/>
        <v>1</v>
      </c>
      <c r="S573" s="21">
        <f t="shared" ca="1" si="62"/>
        <v>1</v>
      </c>
    </row>
    <row r="574" spans="9:19" ht="15" x14ac:dyDescent="0.25">
      <c r="I574" s="14">
        <v>570</v>
      </c>
      <c r="J574" s="15">
        <f t="shared" ca="1" si="57"/>
        <v>0.78212886818266347</v>
      </c>
      <c r="K574" s="16">
        <f t="shared" ca="1" si="59"/>
        <v>13.950954675733549</v>
      </c>
      <c r="L574" s="16"/>
      <c r="M574" s="17">
        <f t="shared" ca="1" si="58"/>
        <v>0.74835028946688575</v>
      </c>
      <c r="N574" s="18">
        <f t="shared" ca="1" si="60"/>
        <v>9.3798272897901533</v>
      </c>
      <c r="O574" s="18"/>
      <c r="P574" s="30">
        <f t="shared" ca="1" si="56"/>
        <v>6.7711273859433954</v>
      </c>
      <c r="Q574" s="19"/>
      <c r="R574" s="20">
        <f t="shared" ca="1" si="61"/>
        <v>1</v>
      </c>
      <c r="S574" s="21">
        <f t="shared" ca="1" si="62"/>
        <v>0</v>
      </c>
    </row>
    <row r="575" spans="9:19" ht="15" x14ac:dyDescent="0.25">
      <c r="I575" s="14">
        <v>571</v>
      </c>
      <c r="J575" s="15">
        <f t="shared" ca="1" si="57"/>
        <v>0.55592333377641023</v>
      </c>
      <c r="K575" s="16">
        <f t="shared" ca="1" si="59"/>
        <v>8.6066894040190363</v>
      </c>
      <c r="L575" s="16"/>
      <c r="M575" s="17">
        <f t="shared" ca="1" si="58"/>
        <v>0.35703998031118545</v>
      </c>
      <c r="N575" s="18">
        <f t="shared" ca="1" si="60"/>
        <v>0.71462726706034729</v>
      </c>
      <c r="O575" s="18"/>
      <c r="P575" s="30">
        <f t="shared" ca="1" si="56"/>
        <v>10.092062136958688</v>
      </c>
      <c r="Q575" s="19"/>
      <c r="R575" s="20">
        <f t="shared" ca="1" si="61"/>
        <v>1</v>
      </c>
      <c r="S575" s="21">
        <f t="shared" ca="1" si="62"/>
        <v>1</v>
      </c>
    </row>
    <row r="576" spans="9:19" ht="15" x14ac:dyDescent="0.25">
      <c r="I576" s="14">
        <v>572</v>
      </c>
      <c r="J576" s="15">
        <f t="shared" ca="1" si="57"/>
        <v>0.8809522074497923</v>
      </c>
      <c r="K576" s="16">
        <f t="shared" ca="1" si="59"/>
        <v>17.30058238208294</v>
      </c>
      <c r="L576" s="16"/>
      <c r="M576" s="17">
        <f t="shared" ca="1" si="58"/>
        <v>0.53330193285717553</v>
      </c>
      <c r="N576" s="18">
        <f t="shared" ca="1" si="60"/>
        <v>4.4792197837546137</v>
      </c>
      <c r="O576" s="18"/>
      <c r="P576" s="30">
        <f t="shared" ca="1" si="56"/>
        <v>15.021362598328327</v>
      </c>
      <c r="Q576" s="19"/>
      <c r="R576" s="20">
        <f t="shared" ca="1" si="61"/>
        <v>1</v>
      </c>
      <c r="S576" s="21">
        <f t="shared" ca="1" si="62"/>
        <v>1</v>
      </c>
    </row>
    <row r="577" spans="9:19" ht="15" x14ac:dyDescent="0.25">
      <c r="I577" s="14">
        <v>573</v>
      </c>
      <c r="J577" s="15">
        <f t="shared" ca="1" si="57"/>
        <v>0.41575803079699314</v>
      </c>
      <c r="K577" s="16">
        <f t="shared" ca="1" si="59"/>
        <v>5.6499424730978438</v>
      </c>
      <c r="L577" s="16"/>
      <c r="M577" s="17">
        <f t="shared" ca="1" si="58"/>
        <v>0.52974650642541488</v>
      </c>
      <c r="N577" s="18">
        <f t="shared" ca="1" si="60"/>
        <v>4.4044216382994081</v>
      </c>
      <c r="O577" s="18"/>
      <c r="P577" s="30">
        <f t="shared" ca="1" si="56"/>
        <v>3.4455208347984358</v>
      </c>
      <c r="Q577" s="19"/>
      <c r="R577" s="20">
        <f t="shared" ca="1" si="61"/>
        <v>1</v>
      </c>
      <c r="S577" s="21">
        <f t="shared" ca="1" si="62"/>
        <v>0</v>
      </c>
    </row>
    <row r="578" spans="9:19" ht="15" x14ac:dyDescent="0.25">
      <c r="I578" s="14">
        <v>574</v>
      </c>
      <c r="J578" s="15">
        <f t="shared" ca="1" si="57"/>
        <v>0.83202740761637695</v>
      </c>
      <c r="K578" s="16">
        <f t="shared" ca="1" si="59"/>
        <v>15.480408818267074</v>
      </c>
      <c r="L578" s="16"/>
      <c r="M578" s="17">
        <f t="shared" ca="1" si="58"/>
        <v>0.27882107737894091</v>
      </c>
      <c r="N578" s="18">
        <f t="shared" ca="1" si="60"/>
        <v>-1.1257334317586336</v>
      </c>
      <c r="O578" s="18"/>
      <c r="P578" s="30">
        <f t="shared" ca="1" si="56"/>
        <v>18.806142250025708</v>
      </c>
      <c r="Q578" s="19"/>
      <c r="R578" s="20">
        <f t="shared" ca="1" si="61"/>
        <v>1</v>
      </c>
      <c r="S578" s="21">
        <f t="shared" ca="1" si="62"/>
        <v>1</v>
      </c>
    </row>
    <row r="579" spans="9:19" ht="15" x14ac:dyDescent="0.25">
      <c r="I579" s="14">
        <v>575</v>
      </c>
      <c r="J579" s="15">
        <f t="shared" ca="1" si="57"/>
        <v>0.29152060098161225</v>
      </c>
      <c r="K579" s="16">
        <f t="shared" ca="1" si="59"/>
        <v>2.837172320486947</v>
      </c>
      <c r="L579" s="16"/>
      <c r="M579" s="17">
        <f t="shared" ca="1" si="58"/>
        <v>0.54038926207088367</v>
      </c>
      <c r="N579" s="18">
        <f t="shared" ca="1" si="60"/>
        <v>4.628494062187114</v>
      </c>
      <c r="O579" s="18"/>
      <c r="P579" s="30">
        <f t="shared" ca="1" si="56"/>
        <v>0.40867825829983317</v>
      </c>
      <c r="Q579" s="19"/>
      <c r="R579" s="20">
        <f t="shared" ca="1" si="61"/>
        <v>1</v>
      </c>
      <c r="S579" s="21">
        <f t="shared" ca="1" si="62"/>
        <v>0</v>
      </c>
    </row>
    <row r="580" spans="9:19" ht="15" x14ac:dyDescent="0.25">
      <c r="I580" s="14">
        <v>576</v>
      </c>
      <c r="J580" s="15">
        <f t="shared" ca="1" si="57"/>
        <v>3.2375764569191334E-2</v>
      </c>
      <c r="K580" s="16">
        <f t="shared" ca="1" si="59"/>
        <v>-8.0228573373796994</v>
      </c>
      <c r="L580" s="16"/>
      <c r="M580" s="17">
        <f t="shared" ca="1" si="58"/>
        <v>0.30893494909879426</v>
      </c>
      <c r="N580" s="18">
        <f t="shared" ca="1" si="60"/>
        <v>-0.3938585994352275</v>
      </c>
      <c r="O580" s="18"/>
      <c r="P580" s="30">
        <f t="shared" ca="1" si="56"/>
        <v>-5.4289987379444717</v>
      </c>
      <c r="Q580" s="19"/>
      <c r="R580" s="20">
        <f t="shared" ca="1" si="61"/>
        <v>0</v>
      </c>
      <c r="S580" s="21">
        <f t="shared" ca="1" si="62"/>
        <v>0</v>
      </c>
    </row>
    <row r="581" spans="9:19" ht="15" x14ac:dyDescent="0.25">
      <c r="I581" s="14">
        <v>577</v>
      </c>
      <c r="J581" s="15">
        <f t="shared" ca="1" si="57"/>
        <v>0.84392122934623881</v>
      </c>
      <c r="K581" s="16">
        <f t="shared" ca="1" si="59"/>
        <v>15.886166502638638</v>
      </c>
      <c r="L581" s="16"/>
      <c r="M581" s="17">
        <f t="shared" ca="1" si="58"/>
        <v>0.42395655288635092</v>
      </c>
      <c r="N581" s="18">
        <f t="shared" ca="1" si="60"/>
        <v>2.1754381056862777</v>
      </c>
      <c r="O581" s="18"/>
      <c r="P581" s="30">
        <f t="shared" ref="P581:P644" ca="1" si="63">K581-N581+homefield_adv_simulation</f>
        <v>15.910728396952361</v>
      </c>
      <c r="Q581" s="19"/>
      <c r="R581" s="20">
        <f t="shared" ca="1" si="61"/>
        <v>1</v>
      </c>
      <c r="S581" s="21">
        <f t="shared" ca="1" si="62"/>
        <v>1</v>
      </c>
    </row>
    <row r="582" spans="9:19" ht="15" x14ac:dyDescent="0.25">
      <c r="I582" s="14">
        <v>578</v>
      </c>
      <c r="J582" s="15">
        <f t="shared" ca="1" si="57"/>
        <v>0.82176517921274539</v>
      </c>
      <c r="K582" s="16">
        <f t="shared" ca="1" si="59"/>
        <v>15.144950792300907</v>
      </c>
      <c r="L582" s="16"/>
      <c r="M582" s="17">
        <f t="shared" ca="1" si="58"/>
        <v>0.48450931911576245</v>
      </c>
      <c r="N582" s="18">
        <f t="shared" ca="1" si="60"/>
        <v>3.4550484312703746</v>
      </c>
      <c r="O582" s="18"/>
      <c r="P582" s="30">
        <f t="shared" ca="1" si="63"/>
        <v>13.889902361030533</v>
      </c>
      <c r="Q582" s="19"/>
      <c r="R582" s="20">
        <f t="shared" ca="1" si="61"/>
        <v>1</v>
      </c>
      <c r="S582" s="21">
        <f t="shared" ca="1" si="62"/>
        <v>1</v>
      </c>
    </row>
    <row r="583" spans="9:19" ht="15" x14ac:dyDescent="0.25">
      <c r="I583" s="14">
        <v>579</v>
      </c>
      <c r="J583" s="15">
        <f t="shared" ca="1" si="57"/>
        <v>4.580199196767254E-2</v>
      </c>
      <c r="K583" s="16">
        <f t="shared" ca="1" si="59"/>
        <v>-6.6844271494614329</v>
      </c>
      <c r="L583" s="16"/>
      <c r="M583" s="17">
        <f t="shared" ca="1" si="58"/>
        <v>0.44965253854491904</v>
      </c>
      <c r="N583" s="18">
        <f t="shared" ca="1" si="60"/>
        <v>2.721296628369184</v>
      </c>
      <c r="O583" s="18"/>
      <c r="P583" s="30">
        <f t="shared" ca="1" si="63"/>
        <v>-7.2057237778306158</v>
      </c>
      <c r="Q583" s="19"/>
      <c r="R583" s="20">
        <f t="shared" ca="1" si="61"/>
        <v>0</v>
      </c>
      <c r="S583" s="21">
        <f t="shared" ca="1" si="62"/>
        <v>0</v>
      </c>
    </row>
    <row r="584" spans="9:19" ht="15" x14ac:dyDescent="0.25">
      <c r="I584" s="14">
        <v>580</v>
      </c>
      <c r="J584" s="15">
        <f t="shared" ca="1" si="57"/>
        <v>0.40226207050813279</v>
      </c>
      <c r="K584" s="16">
        <f t="shared" ca="1" si="59"/>
        <v>5.3592972436265818</v>
      </c>
      <c r="L584" s="16"/>
      <c r="M584" s="17">
        <f t="shared" ca="1" si="58"/>
        <v>0.53048087163336077</v>
      </c>
      <c r="N584" s="18">
        <f t="shared" ca="1" si="60"/>
        <v>4.4198667384447798</v>
      </c>
      <c r="O584" s="18"/>
      <c r="P584" s="30">
        <f t="shared" ca="1" si="63"/>
        <v>3.1394305051818021</v>
      </c>
      <c r="Q584" s="19"/>
      <c r="R584" s="20">
        <f t="shared" ca="1" si="61"/>
        <v>1</v>
      </c>
      <c r="S584" s="21">
        <f t="shared" ca="1" si="62"/>
        <v>0</v>
      </c>
    </row>
    <row r="585" spans="9:19" ht="15" x14ac:dyDescent="0.25">
      <c r="I585" s="14">
        <v>581</v>
      </c>
      <c r="J585" s="15">
        <f t="shared" ca="1" si="57"/>
        <v>6.063492888906008E-2</v>
      </c>
      <c r="K585" s="16">
        <f t="shared" ca="1" si="59"/>
        <v>-5.5337584982197825</v>
      </c>
      <c r="L585" s="16"/>
      <c r="M585" s="17">
        <f t="shared" ca="1" si="58"/>
        <v>3.3433896684494702E-2</v>
      </c>
      <c r="N585" s="18">
        <f t="shared" ca="1" si="60"/>
        <v>-11.552310355912557</v>
      </c>
      <c r="O585" s="18"/>
      <c r="P585" s="30">
        <f t="shared" ca="1" si="63"/>
        <v>8.2185518576927734</v>
      </c>
      <c r="Q585" s="19"/>
      <c r="R585" s="20">
        <f t="shared" ca="1" si="61"/>
        <v>1</v>
      </c>
      <c r="S585" s="21">
        <f t="shared" ca="1" si="62"/>
        <v>1</v>
      </c>
    </row>
    <row r="586" spans="9:19" ht="15" x14ac:dyDescent="0.25">
      <c r="I586" s="14">
        <v>582</v>
      </c>
      <c r="J586" s="15">
        <f t="shared" ref="J586:J649" ca="1" si="64">RAND()</f>
        <v>0.29862552490520178</v>
      </c>
      <c r="K586" s="16">
        <f t="shared" ca="1" si="59"/>
        <v>3.0094418330682098</v>
      </c>
      <c r="L586" s="16"/>
      <c r="M586" s="17">
        <f t="shared" ref="M586:M649" ca="1" si="65">RAND()</f>
        <v>0.84809908515015719</v>
      </c>
      <c r="N586" s="18">
        <f t="shared" ca="1" si="60"/>
        <v>12.38349784178137</v>
      </c>
      <c r="O586" s="18"/>
      <c r="P586" s="30">
        <f t="shared" ca="1" si="63"/>
        <v>-7.1740560087131611</v>
      </c>
      <c r="Q586" s="19"/>
      <c r="R586" s="20">
        <f t="shared" ca="1" si="61"/>
        <v>0</v>
      </c>
      <c r="S586" s="21">
        <f t="shared" ca="1" si="62"/>
        <v>0</v>
      </c>
    </row>
    <row r="587" spans="9:19" ht="15" x14ac:dyDescent="0.25">
      <c r="I587" s="14">
        <v>583</v>
      </c>
      <c r="J587" s="15">
        <f t="shared" ca="1" si="64"/>
        <v>0.57025890923148226</v>
      </c>
      <c r="K587" s="16">
        <f t="shared" ref="K587:K650" ca="1" si="66">NORMINV(J587,mean_HomeTeam_Sim,sd_HomeTeam_Sim)</f>
        <v>8.9111674035067097</v>
      </c>
      <c r="L587" s="16"/>
      <c r="M587" s="17">
        <f t="shared" ca="1" si="65"/>
        <v>1.5311020597578939E-2</v>
      </c>
      <c r="N587" s="18">
        <f t="shared" ref="N587:N650" ca="1" si="67">NORMINV(M587,mean_AwayTeam_Sim,sd_AwayTeam_Sim)</f>
        <v>-14.308170271292042</v>
      </c>
      <c r="O587" s="18"/>
      <c r="P587" s="30">
        <f t="shared" ca="1" si="63"/>
        <v>25.419337674798751</v>
      </c>
      <c r="Q587" s="19"/>
      <c r="R587" s="20">
        <f t="shared" ref="R587:R650" ca="1" si="68">IF(P587&gt;0,1,0)</f>
        <v>1</v>
      </c>
      <c r="S587" s="21">
        <f t="shared" ref="S587:S650" ca="1" si="69">IF(P587&gt;game_spread,1,0)</f>
        <v>1</v>
      </c>
    </row>
    <row r="588" spans="9:19" ht="15" x14ac:dyDescent="0.25">
      <c r="I588" s="14">
        <v>584</v>
      </c>
      <c r="J588" s="15">
        <f t="shared" ca="1" si="64"/>
        <v>0.36422052522563708</v>
      </c>
      <c r="K588" s="16">
        <f t="shared" ca="1" si="66"/>
        <v>4.5251161607990174</v>
      </c>
      <c r="L588" s="16"/>
      <c r="M588" s="17">
        <f t="shared" ca="1" si="65"/>
        <v>0.67188544093082803</v>
      </c>
      <c r="N588" s="18">
        <f t="shared" ca="1" si="67"/>
        <v>7.5041864728180858</v>
      </c>
      <c r="O588" s="18"/>
      <c r="P588" s="30">
        <f t="shared" ca="1" si="63"/>
        <v>-0.77907031201906829</v>
      </c>
      <c r="Q588" s="19"/>
      <c r="R588" s="20">
        <f t="shared" ca="1" si="68"/>
        <v>0</v>
      </c>
      <c r="S588" s="21">
        <f t="shared" ca="1" si="69"/>
        <v>0</v>
      </c>
    </row>
    <row r="589" spans="9:19" ht="15" x14ac:dyDescent="0.25">
      <c r="I589" s="14">
        <v>585</v>
      </c>
      <c r="J589" s="15">
        <f t="shared" ca="1" si="64"/>
        <v>0.13337665191026105</v>
      </c>
      <c r="K589" s="16">
        <f t="shared" ca="1" si="66"/>
        <v>-1.8616987160540308</v>
      </c>
      <c r="L589" s="16"/>
      <c r="M589" s="17">
        <f t="shared" ca="1" si="65"/>
        <v>0.33283562773874786</v>
      </c>
      <c r="N589" s="18">
        <f t="shared" ca="1" si="67"/>
        <v>0.16482104470726044</v>
      </c>
      <c r="O589" s="18"/>
      <c r="P589" s="30">
        <f t="shared" ca="1" si="63"/>
        <v>0.17348023923870892</v>
      </c>
      <c r="Q589" s="19"/>
      <c r="R589" s="20">
        <f t="shared" ca="1" si="68"/>
        <v>1</v>
      </c>
      <c r="S589" s="21">
        <f t="shared" ca="1" si="69"/>
        <v>0</v>
      </c>
    </row>
    <row r="590" spans="9:19" ht="15" x14ac:dyDescent="0.25">
      <c r="I590" s="14">
        <v>586</v>
      </c>
      <c r="J590" s="15">
        <f t="shared" ca="1" si="64"/>
        <v>0.85180442951489876</v>
      </c>
      <c r="K590" s="16">
        <f t="shared" ca="1" si="66"/>
        <v>16.166435215984109</v>
      </c>
      <c r="L590" s="16"/>
      <c r="M590" s="17">
        <f t="shared" ca="1" si="65"/>
        <v>0.17415573004320883</v>
      </c>
      <c r="N590" s="18">
        <f t="shared" ca="1" si="67"/>
        <v>-4.0667795162320148</v>
      </c>
      <c r="O590" s="18"/>
      <c r="P590" s="30">
        <f t="shared" ca="1" si="63"/>
        <v>22.433214732216122</v>
      </c>
      <c r="Q590" s="19"/>
      <c r="R590" s="20">
        <f t="shared" ca="1" si="68"/>
        <v>1</v>
      </c>
      <c r="S590" s="21">
        <f t="shared" ca="1" si="69"/>
        <v>1</v>
      </c>
    </row>
    <row r="591" spans="9:19" ht="15" x14ac:dyDescent="0.25">
      <c r="I591" s="14">
        <v>587</v>
      </c>
      <c r="J591" s="15">
        <f t="shared" ca="1" si="64"/>
        <v>0.19050596846050016</v>
      </c>
      <c r="K591" s="16">
        <f t="shared" ca="1" si="66"/>
        <v>0.10057965036369154</v>
      </c>
      <c r="L591" s="16"/>
      <c r="M591" s="17">
        <f t="shared" ca="1" si="65"/>
        <v>0.72532413549334052</v>
      </c>
      <c r="N591" s="18">
        <f t="shared" ca="1" si="67"/>
        <v>8.789349872405797</v>
      </c>
      <c r="O591" s="18"/>
      <c r="P591" s="30">
        <f t="shared" ca="1" si="63"/>
        <v>-6.4887702220421053</v>
      </c>
      <c r="Q591" s="19"/>
      <c r="R591" s="20">
        <f t="shared" ca="1" si="68"/>
        <v>0</v>
      </c>
      <c r="S591" s="21">
        <f t="shared" ca="1" si="69"/>
        <v>0</v>
      </c>
    </row>
    <row r="592" spans="9:19" ht="15" x14ac:dyDescent="0.25">
      <c r="I592" s="14">
        <v>588</v>
      </c>
      <c r="J592" s="15">
        <f t="shared" ca="1" si="64"/>
        <v>0.13225375840902753</v>
      </c>
      <c r="K592" s="16">
        <f t="shared" ca="1" si="66"/>
        <v>-1.9054572072765286</v>
      </c>
      <c r="L592" s="16"/>
      <c r="M592" s="17">
        <f t="shared" ca="1" si="65"/>
        <v>0.9023154503057399</v>
      </c>
      <c r="N592" s="18">
        <f t="shared" ca="1" si="67"/>
        <v>14.613562197272138</v>
      </c>
      <c r="O592" s="18"/>
      <c r="P592" s="30">
        <f t="shared" ca="1" si="63"/>
        <v>-14.319019404548666</v>
      </c>
      <c r="Q592" s="19"/>
      <c r="R592" s="20">
        <f t="shared" ca="1" si="68"/>
        <v>0</v>
      </c>
      <c r="S592" s="21">
        <f t="shared" ca="1" si="69"/>
        <v>0</v>
      </c>
    </row>
    <row r="593" spans="9:19" ht="15" x14ac:dyDescent="0.25">
      <c r="I593" s="14">
        <v>589</v>
      </c>
      <c r="J593" s="15">
        <f t="shared" ca="1" si="64"/>
        <v>0.67849012500327144</v>
      </c>
      <c r="K593" s="16">
        <f t="shared" ca="1" si="66"/>
        <v>11.307758865028923</v>
      </c>
      <c r="L593" s="16"/>
      <c r="M593" s="17">
        <f t="shared" ca="1" si="65"/>
        <v>0.62397485791730689</v>
      </c>
      <c r="N593" s="18">
        <f t="shared" ca="1" si="67"/>
        <v>6.4233190628502488</v>
      </c>
      <c r="O593" s="18"/>
      <c r="P593" s="30">
        <f t="shared" ca="1" si="63"/>
        <v>7.0844398021786743</v>
      </c>
      <c r="Q593" s="19"/>
      <c r="R593" s="20">
        <f t="shared" ca="1" si="68"/>
        <v>1</v>
      </c>
      <c r="S593" s="21">
        <f t="shared" ca="1" si="69"/>
        <v>1</v>
      </c>
    </row>
    <row r="594" spans="9:19" ht="15" x14ac:dyDescent="0.25">
      <c r="I594" s="14">
        <v>590</v>
      </c>
      <c r="J594" s="15">
        <f t="shared" ca="1" si="64"/>
        <v>0.51727251308253586</v>
      </c>
      <c r="K594" s="16">
        <f t="shared" ca="1" si="66"/>
        <v>7.7923516430323971</v>
      </c>
      <c r="L594" s="16"/>
      <c r="M594" s="17">
        <f t="shared" ca="1" si="65"/>
        <v>0.7226598273585314</v>
      </c>
      <c r="N594" s="18">
        <f t="shared" ca="1" si="67"/>
        <v>8.722663939799796</v>
      </c>
      <c r="O594" s="18"/>
      <c r="P594" s="30">
        <f t="shared" ca="1" si="63"/>
        <v>1.2696877032326013</v>
      </c>
      <c r="Q594" s="19"/>
      <c r="R594" s="20">
        <f t="shared" ca="1" si="68"/>
        <v>1</v>
      </c>
      <c r="S594" s="21">
        <f t="shared" ca="1" si="69"/>
        <v>0</v>
      </c>
    </row>
    <row r="595" spans="9:19" ht="15" x14ac:dyDescent="0.25">
      <c r="I595" s="14">
        <v>591</v>
      </c>
      <c r="J595" s="15">
        <f t="shared" ca="1" si="64"/>
        <v>0.71450171809675844</v>
      </c>
      <c r="K595" s="16">
        <f t="shared" ca="1" si="66"/>
        <v>12.170385343526249</v>
      </c>
      <c r="L595" s="16"/>
      <c r="M595" s="17">
        <f t="shared" ca="1" si="65"/>
        <v>0.16003182856329434</v>
      </c>
      <c r="N595" s="18">
        <f t="shared" ca="1" si="67"/>
        <v>-4.5391371929108608</v>
      </c>
      <c r="O595" s="18"/>
      <c r="P595" s="30">
        <f t="shared" ca="1" si="63"/>
        <v>18.909522536437109</v>
      </c>
      <c r="Q595" s="19"/>
      <c r="R595" s="20">
        <f t="shared" ca="1" si="68"/>
        <v>1</v>
      </c>
      <c r="S595" s="21">
        <f t="shared" ca="1" si="69"/>
        <v>1</v>
      </c>
    </row>
    <row r="596" spans="9:19" ht="15" x14ac:dyDescent="0.25">
      <c r="I596" s="14">
        <v>592</v>
      </c>
      <c r="J596" s="15">
        <f t="shared" ca="1" si="64"/>
        <v>0.74020814483527819</v>
      </c>
      <c r="K596" s="16">
        <f t="shared" ca="1" si="66"/>
        <v>12.817983787399472</v>
      </c>
      <c r="L596" s="16"/>
      <c r="M596" s="17">
        <f t="shared" ca="1" si="65"/>
        <v>0.61312134074111713</v>
      </c>
      <c r="N596" s="18">
        <f t="shared" ca="1" si="67"/>
        <v>6.1850935864901171</v>
      </c>
      <c r="O596" s="18"/>
      <c r="P596" s="30">
        <f t="shared" ca="1" si="63"/>
        <v>8.832890200909354</v>
      </c>
      <c r="Q596" s="19"/>
      <c r="R596" s="20">
        <f t="shared" ca="1" si="68"/>
        <v>1</v>
      </c>
      <c r="S596" s="21">
        <f t="shared" ca="1" si="69"/>
        <v>1</v>
      </c>
    </row>
    <row r="597" spans="9:19" ht="15" x14ac:dyDescent="0.25">
      <c r="I597" s="14">
        <v>593</v>
      </c>
      <c r="J597" s="15">
        <f t="shared" ca="1" si="64"/>
        <v>0.66433893194594817</v>
      </c>
      <c r="K597" s="16">
        <f t="shared" ca="1" si="66"/>
        <v>10.980234224668296</v>
      </c>
      <c r="L597" s="16"/>
      <c r="M597" s="17">
        <f t="shared" ca="1" si="65"/>
        <v>0.85828053311922359</v>
      </c>
      <c r="N597" s="18">
        <f t="shared" ca="1" si="67"/>
        <v>12.754233360117485</v>
      </c>
      <c r="O597" s="18"/>
      <c r="P597" s="30">
        <f t="shared" ca="1" si="63"/>
        <v>0.42600086455081065</v>
      </c>
      <c r="Q597" s="19"/>
      <c r="R597" s="20">
        <f t="shared" ca="1" si="68"/>
        <v>1</v>
      </c>
      <c r="S597" s="21">
        <f t="shared" ca="1" si="69"/>
        <v>0</v>
      </c>
    </row>
    <row r="598" spans="9:19" ht="15" x14ac:dyDescent="0.25">
      <c r="I598" s="14">
        <v>594</v>
      </c>
      <c r="J598" s="15">
        <f t="shared" ca="1" si="64"/>
        <v>9.5331407510826804E-2</v>
      </c>
      <c r="K598" s="16">
        <f t="shared" ca="1" si="66"/>
        <v>-3.5187075421215575</v>
      </c>
      <c r="L598" s="16"/>
      <c r="M598" s="17">
        <f t="shared" ca="1" si="65"/>
        <v>0.89414348659364873</v>
      </c>
      <c r="N598" s="18">
        <f t="shared" ca="1" si="67"/>
        <v>14.228786902824268</v>
      </c>
      <c r="O598" s="18"/>
      <c r="P598" s="30">
        <f t="shared" ca="1" si="63"/>
        <v>-15.547494444945826</v>
      </c>
      <c r="Q598" s="19"/>
      <c r="R598" s="20">
        <f t="shared" ca="1" si="68"/>
        <v>0</v>
      </c>
      <c r="S598" s="21">
        <f t="shared" ca="1" si="69"/>
        <v>0</v>
      </c>
    </row>
    <row r="599" spans="9:19" ht="15" x14ac:dyDescent="0.25">
      <c r="I599" s="14">
        <v>595</v>
      </c>
      <c r="J599" s="15">
        <f t="shared" ca="1" si="64"/>
        <v>0.8829890303584772</v>
      </c>
      <c r="K599" s="16">
        <f t="shared" ca="1" si="66"/>
        <v>17.386774857047151</v>
      </c>
      <c r="L599" s="16"/>
      <c r="M599" s="17">
        <f t="shared" ca="1" si="65"/>
        <v>0.4001169793154703</v>
      </c>
      <c r="N599" s="18">
        <f t="shared" ca="1" si="67"/>
        <v>1.6628792564298429</v>
      </c>
      <c r="O599" s="18"/>
      <c r="P599" s="30">
        <f t="shared" ca="1" si="63"/>
        <v>17.923895600617307</v>
      </c>
      <c r="Q599" s="19"/>
      <c r="R599" s="20">
        <f t="shared" ca="1" si="68"/>
        <v>1</v>
      </c>
      <c r="S599" s="21">
        <f t="shared" ca="1" si="69"/>
        <v>1</v>
      </c>
    </row>
    <row r="600" spans="9:19" ht="15" x14ac:dyDescent="0.25">
      <c r="I600" s="14">
        <v>596</v>
      </c>
      <c r="J600" s="15">
        <f t="shared" ca="1" si="64"/>
        <v>0.52146418590398536</v>
      </c>
      <c r="K600" s="16">
        <f t="shared" ca="1" si="66"/>
        <v>7.8803633750714122</v>
      </c>
      <c r="L600" s="16"/>
      <c r="M600" s="17">
        <f t="shared" ca="1" si="65"/>
        <v>0.81627832459904215</v>
      </c>
      <c r="N600" s="18">
        <f t="shared" ca="1" si="67"/>
        <v>11.320588323250631</v>
      </c>
      <c r="O600" s="18"/>
      <c r="P600" s="30">
        <f t="shared" ca="1" si="63"/>
        <v>-1.2402249481792182</v>
      </c>
      <c r="Q600" s="19"/>
      <c r="R600" s="20">
        <f t="shared" ca="1" si="68"/>
        <v>0</v>
      </c>
      <c r="S600" s="21">
        <f t="shared" ca="1" si="69"/>
        <v>0</v>
      </c>
    </row>
    <row r="601" spans="9:19" ht="15" x14ac:dyDescent="0.25">
      <c r="I601" s="14">
        <v>597</v>
      </c>
      <c r="J601" s="15">
        <f t="shared" ca="1" si="64"/>
        <v>0.28917041422493295</v>
      </c>
      <c r="K601" s="16">
        <f t="shared" ca="1" si="66"/>
        <v>2.7797608834763876</v>
      </c>
      <c r="L601" s="16"/>
      <c r="M601" s="17">
        <f t="shared" ca="1" si="65"/>
        <v>0.34308193748156601</v>
      </c>
      <c r="N601" s="18">
        <f t="shared" ca="1" si="67"/>
        <v>0.39933775516819958</v>
      </c>
      <c r="O601" s="18"/>
      <c r="P601" s="30">
        <f t="shared" ca="1" si="63"/>
        <v>4.5804231283081887</v>
      </c>
      <c r="Q601" s="19"/>
      <c r="R601" s="20">
        <f t="shared" ca="1" si="68"/>
        <v>1</v>
      </c>
      <c r="S601" s="21">
        <f t="shared" ca="1" si="69"/>
        <v>0</v>
      </c>
    </row>
    <row r="602" spans="9:19" ht="15" x14ac:dyDescent="0.25">
      <c r="I602" s="14">
        <v>598</v>
      </c>
      <c r="J602" s="15">
        <f t="shared" ca="1" si="64"/>
        <v>0.77956939892737553</v>
      </c>
      <c r="K602" s="16">
        <f t="shared" ca="1" si="66"/>
        <v>13.878471447545051</v>
      </c>
      <c r="L602" s="16"/>
      <c r="M602" s="17">
        <f t="shared" ca="1" si="65"/>
        <v>0.49871245564578615</v>
      </c>
      <c r="N602" s="18">
        <f t="shared" ca="1" si="67"/>
        <v>3.7529976285646987</v>
      </c>
      <c r="O602" s="18"/>
      <c r="P602" s="30">
        <f t="shared" ca="1" si="63"/>
        <v>12.325473818980353</v>
      </c>
      <c r="Q602" s="19"/>
      <c r="R602" s="20">
        <f t="shared" ca="1" si="68"/>
        <v>1</v>
      </c>
      <c r="S602" s="21">
        <f t="shared" ca="1" si="69"/>
        <v>1</v>
      </c>
    </row>
    <row r="603" spans="9:19" ht="15" x14ac:dyDescent="0.25">
      <c r="I603" s="14">
        <v>599</v>
      </c>
      <c r="J603" s="15">
        <f t="shared" ca="1" si="64"/>
        <v>0.96157665695871386</v>
      </c>
      <c r="K603" s="16">
        <f t="shared" ca="1" si="66"/>
        <v>22.232882257191633</v>
      </c>
      <c r="L603" s="16"/>
      <c r="M603" s="17">
        <f t="shared" ca="1" si="65"/>
        <v>8.5715167420511107E-2</v>
      </c>
      <c r="N603" s="18">
        <f t="shared" ca="1" si="67"/>
        <v>-7.6623490359250681</v>
      </c>
      <c r="O603" s="18"/>
      <c r="P603" s="30">
        <f t="shared" ca="1" si="63"/>
        <v>32.095231293116704</v>
      </c>
      <c r="Q603" s="19"/>
      <c r="R603" s="20">
        <f t="shared" ca="1" si="68"/>
        <v>1</v>
      </c>
      <c r="S603" s="21">
        <f t="shared" ca="1" si="69"/>
        <v>1</v>
      </c>
    </row>
    <row r="604" spans="9:19" ht="15" x14ac:dyDescent="0.25">
      <c r="I604" s="14">
        <v>600</v>
      </c>
      <c r="J604" s="15">
        <f t="shared" ca="1" si="64"/>
        <v>0.60670217234929869</v>
      </c>
      <c r="K604" s="16">
        <f t="shared" ca="1" si="66"/>
        <v>9.6951228246647077</v>
      </c>
      <c r="L604" s="16"/>
      <c r="M604" s="17">
        <f t="shared" ca="1" si="65"/>
        <v>0.12979858773778197</v>
      </c>
      <c r="N604" s="18">
        <f t="shared" ca="1" si="67"/>
        <v>-5.6520344413824741</v>
      </c>
      <c r="O604" s="18"/>
      <c r="P604" s="30">
        <f t="shared" ca="1" si="63"/>
        <v>17.547157266047183</v>
      </c>
      <c r="Q604" s="19"/>
      <c r="R604" s="20">
        <f t="shared" ca="1" si="68"/>
        <v>1</v>
      </c>
      <c r="S604" s="21">
        <f t="shared" ca="1" si="69"/>
        <v>1</v>
      </c>
    </row>
    <row r="605" spans="9:19" ht="15" x14ac:dyDescent="0.25">
      <c r="I605" s="14">
        <v>601</v>
      </c>
      <c r="J605" s="15">
        <f t="shared" ca="1" si="64"/>
        <v>0.997363446581774</v>
      </c>
      <c r="K605" s="16">
        <f t="shared" ca="1" si="66"/>
        <v>30.771631554827664</v>
      </c>
      <c r="L605" s="16"/>
      <c r="M605" s="17">
        <f t="shared" ca="1" si="65"/>
        <v>0.90646033199457887</v>
      </c>
      <c r="N605" s="18">
        <f t="shared" ca="1" si="67"/>
        <v>14.81779290305273</v>
      </c>
      <c r="O605" s="18"/>
      <c r="P605" s="30">
        <f t="shared" ca="1" si="63"/>
        <v>18.153838651774933</v>
      </c>
      <c r="Q605" s="19"/>
      <c r="R605" s="20">
        <f t="shared" ca="1" si="68"/>
        <v>1</v>
      </c>
      <c r="S605" s="21">
        <f t="shared" ca="1" si="69"/>
        <v>1</v>
      </c>
    </row>
    <row r="606" spans="9:19" ht="15" x14ac:dyDescent="0.25">
      <c r="I606" s="14">
        <v>602</v>
      </c>
      <c r="J606" s="15">
        <f t="shared" ca="1" si="64"/>
        <v>0.1210651091803957</v>
      </c>
      <c r="K606" s="16">
        <f t="shared" ca="1" si="66"/>
        <v>-2.3562356723248126</v>
      </c>
      <c r="L606" s="16"/>
      <c r="M606" s="17">
        <f t="shared" ca="1" si="65"/>
        <v>0.4511478128477634</v>
      </c>
      <c r="N606" s="18">
        <f t="shared" ca="1" si="67"/>
        <v>2.7529000468500402</v>
      </c>
      <c r="O606" s="18"/>
      <c r="P606" s="30">
        <f t="shared" ca="1" si="63"/>
        <v>-2.909135719174853</v>
      </c>
      <c r="Q606" s="19"/>
      <c r="R606" s="20">
        <f t="shared" ca="1" si="68"/>
        <v>0</v>
      </c>
      <c r="S606" s="21">
        <f t="shared" ca="1" si="69"/>
        <v>0</v>
      </c>
    </row>
    <row r="607" spans="9:19" ht="15" x14ac:dyDescent="0.25">
      <c r="I607" s="14">
        <v>603</v>
      </c>
      <c r="J607" s="15">
        <f t="shared" ca="1" si="64"/>
        <v>0.2007149755900729</v>
      </c>
      <c r="K607" s="16">
        <f t="shared" ca="1" si="66"/>
        <v>0.40983554517799092</v>
      </c>
      <c r="L607" s="16"/>
      <c r="M607" s="17">
        <f t="shared" ca="1" si="65"/>
        <v>0.28044178864645897</v>
      </c>
      <c r="N607" s="18">
        <f t="shared" ca="1" si="67"/>
        <v>-1.0854256739242096</v>
      </c>
      <c r="O607" s="18"/>
      <c r="P607" s="30">
        <f t="shared" ca="1" si="63"/>
        <v>3.6952612191022007</v>
      </c>
      <c r="Q607" s="19"/>
      <c r="R607" s="20">
        <f t="shared" ca="1" si="68"/>
        <v>1</v>
      </c>
      <c r="S607" s="21">
        <f t="shared" ca="1" si="69"/>
        <v>0</v>
      </c>
    </row>
    <row r="608" spans="9:19" ht="15" x14ac:dyDescent="0.25">
      <c r="I608" s="14">
        <v>604</v>
      </c>
      <c r="J608" s="15">
        <f t="shared" ca="1" si="64"/>
        <v>0.57079178812417386</v>
      </c>
      <c r="K608" s="16">
        <f t="shared" ca="1" si="66"/>
        <v>8.9225207878816022</v>
      </c>
      <c r="L608" s="16"/>
      <c r="M608" s="17">
        <f t="shared" ca="1" si="65"/>
        <v>0.68130717332118551</v>
      </c>
      <c r="N608" s="18">
        <f t="shared" ca="1" si="67"/>
        <v>7.7236575239422898</v>
      </c>
      <c r="O608" s="18"/>
      <c r="P608" s="30">
        <f t="shared" ca="1" si="63"/>
        <v>3.3988632639393126</v>
      </c>
      <c r="Q608" s="19"/>
      <c r="R608" s="20">
        <f t="shared" ca="1" si="68"/>
        <v>1</v>
      </c>
      <c r="S608" s="21">
        <f t="shared" ca="1" si="69"/>
        <v>0</v>
      </c>
    </row>
    <row r="609" spans="9:19" ht="15" x14ac:dyDescent="0.25">
      <c r="I609" s="14">
        <v>605</v>
      </c>
      <c r="J609" s="15">
        <f t="shared" ca="1" si="64"/>
        <v>0.4697858745244996</v>
      </c>
      <c r="K609" s="16">
        <f t="shared" ca="1" si="66"/>
        <v>6.7957436911337892</v>
      </c>
      <c r="L609" s="16"/>
      <c r="M609" s="17">
        <f t="shared" ca="1" si="65"/>
        <v>0.23162565516953049</v>
      </c>
      <c r="N609" s="18">
        <f t="shared" ca="1" si="67"/>
        <v>-2.3569317247022381</v>
      </c>
      <c r="O609" s="18"/>
      <c r="P609" s="30">
        <f t="shared" ca="1" si="63"/>
        <v>11.352675415836028</v>
      </c>
      <c r="Q609" s="19"/>
      <c r="R609" s="20">
        <f t="shared" ca="1" si="68"/>
        <v>1</v>
      </c>
      <c r="S609" s="21">
        <f t="shared" ca="1" si="69"/>
        <v>1</v>
      </c>
    </row>
    <row r="610" spans="9:19" ht="15" x14ac:dyDescent="0.25">
      <c r="I610" s="14">
        <v>606</v>
      </c>
      <c r="J610" s="15">
        <f t="shared" ca="1" si="64"/>
        <v>0.79221061367527768</v>
      </c>
      <c r="K610" s="16">
        <f t="shared" ca="1" si="66"/>
        <v>14.241379169670687</v>
      </c>
      <c r="L610" s="16"/>
      <c r="M610" s="17">
        <f t="shared" ca="1" si="65"/>
        <v>0.17087768013603644</v>
      </c>
      <c r="N610" s="18">
        <f t="shared" ca="1" si="67"/>
        <v>-4.1741487523949559</v>
      </c>
      <c r="O610" s="18"/>
      <c r="P610" s="30">
        <f t="shared" ca="1" si="63"/>
        <v>20.615527922065642</v>
      </c>
      <c r="Q610" s="19"/>
      <c r="R610" s="20">
        <f t="shared" ca="1" si="68"/>
        <v>1</v>
      </c>
      <c r="S610" s="21">
        <f t="shared" ca="1" si="69"/>
        <v>1</v>
      </c>
    </row>
    <row r="611" spans="9:19" ht="15" x14ac:dyDescent="0.25">
      <c r="I611" s="14">
        <v>607</v>
      </c>
      <c r="J611" s="15">
        <f t="shared" ca="1" si="64"/>
        <v>0.41070685102632198</v>
      </c>
      <c r="K611" s="16">
        <f t="shared" ca="1" si="66"/>
        <v>5.5414318304303407</v>
      </c>
      <c r="L611" s="16"/>
      <c r="M611" s="17">
        <f t="shared" ca="1" si="65"/>
        <v>0.16729322910733457</v>
      </c>
      <c r="N611" s="18">
        <f t="shared" ca="1" si="67"/>
        <v>-4.2930736196934074</v>
      </c>
      <c r="O611" s="18"/>
      <c r="P611" s="30">
        <f t="shared" ca="1" si="63"/>
        <v>12.034505450123749</v>
      </c>
      <c r="Q611" s="19"/>
      <c r="R611" s="20">
        <f t="shared" ca="1" si="68"/>
        <v>1</v>
      </c>
      <c r="S611" s="21">
        <f t="shared" ca="1" si="69"/>
        <v>1</v>
      </c>
    </row>
    <row r="612" spans="9:19" ht="15" x14ac:dyDescent="0.25">
      <c r="I612" s="14">
        <v>608</v>
      </c>
      <c r="J612" s="15">
        <f t="shared" ca="1" si="64"/>
        <v>8.8369825334082996E-2</v>
      </c>
      <c r="K612" s="16">
        <f t="shared" ca="1" si="66"/>
        <v>-3.8721221640616381</v>
      </c>
      <c r="L612" s="16"/>
      <c r="M612" s="17">
        <f t="shared" ca="1" si="65"/>
        <v>0.6659713138319231</v>
      </c>
      <c r="N612" s="18">
        <f t="shared" ca="1" si="67"/>
        <v>7.3677293204219492</v>
      </c>
      <c r="O612" s="18"/>
      <c r="P612" s="30">
        <f t="shared" ca="1" si="63"/>
        <v>-9.039851484483588</v>
      </c>
      <c r="Q612" s="19"/>
      <c r="R612" s="20">
        <f t="shared" ca="1" si="68"/>
        <v>0</v>
      </c>
      <c r="S612" s="21">
        <f t="shared" ca="1" si="69"/>
        <v>0</v>
      </c>
    </row>
    <row r="613" spans="9:19" ht="15" x14ac:dyDescent="0.25">
      <c r="I613" s="14">
        <v>609</v>
      </c>
      <c r="J613" s="15">
        <f t="shared" ca="1" si="64"/>
        <v>4.7347299359385753E-2</v>
      </c>
      <c r="K613" s="16">
        <f t="shared" ca="1" si="66"/>
        <v>-6.5517361934652047</v>
      </c>
      <c r="L613" s="16"/>
      <c r="M613" s="17">
        <f t="shared" ca="1" si="65"/>
        <v>5.0567314995450308E-2</v>
      </c>
      <c r="N613" s="18">
        <f t="shared" ca="1" si="67"/>
        <v>-9.9360176174849997</v>
      </c>
      <c r="O613" s="18"/>
      <c r="P613" s="30">
        <f t="shared" ca="1" si="63"/>
        <v>5.5842814240197951</v>
      </c>
      <c r="Q613" s="19"/>
      <c r="R613" s="20">
        <f t="shared" ca="1" si="68"/>
        <v>1</v>
      </c>
      <c r="S613" s="21">
        <f t="shared" ca="1" si="69"/>
        <v>0</v>
      </c>
    </row>
    <row r="614" spans="9:19" ht="15" x14ac:dyDescent="0.25">
      <c r="I614" s="14">
        <v>610</v>
      </c>
      <c r="J614" s="15">
        <f t="shared" ca="1" si="64"/>
        <v>0.12844739433362651</v>
      </c>
      <c r="K614" s="16">
        <f t="shared" ca="1" si="66"/>
        <v>-2.0557255948299051</v>
      </c>
      <c r="L614" s="16"/>
      <c r="M614" s="17">
        <f t="shared" ca="1" si="65"/>
        <v>0.50337168573141355</v>
      </c>
      <c r="N614" s="18">
        <f t="shared" ca="1" si="67"/>
        <v>3.8507116892815838</v>
      </c>
      <c r="O614" s="18"/>
      <c r="P614" s="30">
        <f t="shared" ca="1" si="63"/>
        <v>-3.7064372841114883</v>
      </c>
      <c r="Q614" s="19"/>
      <c r="R614" s="20">
        <f t="shared" ca="1" si="68"/>
        <v>0</v>
      </c>
      <c r="S614" s="21">
        <f t="shared" ca="1" si="69"/>
        <v>0</v>
      </c>
    </row>
    <row r="615" spans="9:19" ht="15" x14ac:dyDescent="0.25">
      <c r="I615" s="14">
        <v>611</v>
      </c>
      <c r="J615" s="15">
        <f t="shared" ca="1" si="64"/>
        <v>0.21741868331236613</v>
      </c>
      <c r="K615" s="16">
        <f t="shared" ca="1" si="66"/>
        <v>0.89618124347098682</v>
      </c>
      <c r="L615" s="16"/>
      <c r="M615" s="17">
        <f t="shared" ca="1" si="65"/>
        <v>0.16477588179088787</v>
      </c>
      <c r="N615" s="18">
        <f t="shared" ca="1" si="67"/>
        <v>-4.3775785672400751</v>
      </c>
      <c r="O615" s="18"/>
      <c r="P615" s="30">
        <f t="shared" ca="1" si="63"/>
        <v>7.4737598107110621</v>
      </c>
      <c r="Q615" s="19"/>
      <c r="R615" s="20">
        <f t="shared" ca="1" si="68"/>
        <v>1</v>
      </c>
      <c r="S615" s="21">
        <f t="shared" ca="1" si="69"/>
        <v>1</v>
      </c>
    </row>
    <row r="616" spans="9:19" ht="15" x14ac:dyDescent="0.25">
      <c r="I616" s="14">
        <v>612</v>
      </c>
      <c r="J616" s="15">
        <f t="shared" ca="1" si="64"/>
        <v>0.3815344765129679</v>
      </c>
      <c r="K616" s="16">
        <f t="shared" ca="1" si="66"/>
        <v>4.9078618070319138</v>
      </c>
      <c r="L616" s="16"/>
      <c r="M616" s="17">
        <f t="shared" ca="1" si="65"/>
        <v>0.25168553312616915</v>
      </c>
      <c r="N616" s="18">
        <f t="shared" ca="1" si="67"/>
        <v>-1.818887446139648</v>
      </c>
      <c r="O616" s="18"/>
      <c r="P616" s="30">
        <f t="shared" ca="1" si="63"/>
        <v>8.9267492531715611</v>
      </c>
      <c r="Q616" s="19"/>
      <c r="R616" s="20">
        <f t="shared" ca="1" si="68"/>
        <v>1</v>
      </c>
      <c r="S616" s="21">
        <f t="shared" ca="1" si="69"/>
        <v>1</v>
      </c>
    </row>
    <row r="617" spans="9:19" ht="15" x14ac:dyDescent="0.25">
      <c r="I617" s="14">
        <v>613</v>
      </c>
      <c r="J617" s="15">
        <f t="shared" ca="1" si="64"/>
        <v>0.12178701378383394</v>
      </c>
      <c r="K617" s="16">
        <f t="shared" ca="1" si="66"/>
        <v>-2.3262923439083991</v>
      </c>
      <c r="L617" s="16"/>
      <c r="M617" s="17">
        <f t="shared" ca="1" si="65"/>
        <v>0.34981668939888677</v>
      </c>
      <c r="N617" s="18">
        <f t="shared" ca="1" si="67"/>
        <v>0.55203665499998067</v>
      </c>
      <c r="O617" s="18"/>
      <c r="P617" s="30">
        <f t="shared" ca="1" si="63"/>
        <v>-0.67832899890837961</v>
      </c>
      <c r="Q617" s="19"/>
      <c r="R617" s="20">
        <f t="shared" ca="1" si="68"/>
        <v>0</v>
      </c>
      <c r="S617" s="21">
        <f t="shared" ca="1" si="69"/>
        <v>0</v>
      </c>
    </row>
    <row r="618" spans="9:19" ht="15" x14ac:dyDescent="0.25">
      <c r="I618" s="14">
        <v>614</v>
      </c>
      <c r="J618" s="15">
        <f t="shared" ca="1" si="64"/>
        <v>0.96616375486339234</v>
      </c>
      <c r="K618" s="16">
        <f t="shared" ca="1" si="66"/>
        <v>22.717296900222703</v>
      </c>
      <c r="L618" s="16"/>
      <c r="M618" s="17">
        <f t="shared" ca="1" si="65"/>
        <v>0.38555545485232223</v>
      </c>
      <c r="N618" s="18">
        <f t="shared" ca="1" si="67"/>
        <v>1.3459712019614556</v>
      </c>
      <c r="O618" s="18"/>
      <c r="P618" s="30">
        <f t="shared" ca="1" si="63"/>
        <v>23.571325698261248</v>
      </c>
      <c r="Q618" s="19"/>
      <c r="R618" s="20">
        <f t="shared" ca="1" si="68"/>
        <v>1</v>
      </c>
      <c r="S618" s="21">
        <f t="shared" ca="1" si="69"/>
        <v>1</v>
      </c>
    </row>
    <row r="619" spans="9:19" ht="15" x14ac:dyDescent="0.25">
      <c r="I619" s="14">
        <v>615</v>
      </c>
      <c r="J619" s="15">
        <f t="shared" ca="1" si="64"/>
        <v>0.98724142096852974</v>
      </c>
      <c r="K619" s="16">
        <f t="shared" ca="1" si="66"/>
        <v>26.116653376067099</v>
      </c>
      <c r="L619" s="16"/>
      <c r="M619" s="17">
        <f t="shared" ca="1" si="65"/>
        <v>0.53829963437062822</v>
      </c>
      <c r="N619" s="18">
        <f t="shared" ca="1" si="67"/>
        <v>4.5844560919764232</v>
      </c>
      <c r="O619" s="18"/>
      <c r="P619" s="30">
        <f t="shared" ca="1" si="63"/>
        <v>23.732197284090674</v>
      </c>
      <c r="Q619" s="19"/>
      <c r="R619" s="20">
        <f t="shared" ca="1" si="68"/>
        <v>1</v>
      </c>
      <c r="S619" s="21">
        <f t="shared" ca="1" si="69"/>
        <v>1</v>
      </c>
    </row>
    <row r="620" spans="9:19" ht="15" x14ac:dyDescent="0.25">
      <c r="I620" s="14">
        <v>616</v>
      </c>
      <c r="J620" s="15">
        <f t="shared" ca="1" si="64"/>
        <v>0.13773545810277577</v>
      </c>
      <c r="K620" s="16">
        <f t="shared" ca="1" si="66"/>
        <v>-1.6941963875502175</v>
      </c>
      <c r="L620" s="16"/>
      <c r="M620" s="17">
        <f t="shared" ca="1" si="65"/>
        <v>0.60981939536868057</v>
      </c>
      <c r="N620" s="18">
        <f t="shared" ca="1" si="67"/>
        <v>6.1130126603027364</v>
      </c>
      <c r="O620" s="18"/>
      <c r="P620" s="30">
        <f t="shared" ca="1" si="63"/>
        <v>-5.6072090478529537</v>
      </c>
      <c r="Q620" s="19"/>
      <c r="R620" s="20">
        <f t="shared" ca="1" si="68"/>
        <v>0</v>
      </c>
      <c r="S620" s="21">
        <f t="shared" ca="1" si="69"/>
        <v>0</v>
      </c>
    </row>
    <row r="621" spans="9:19" ht="15" x14ac:dyDescent="0.25">
      <c r="I621" s="14">
        <v>617</v>
      </c>
      <c r="J621" s="15">
        <f t="shared" ca="1" si="64"/>
        <v>0.46295917328066993</v>
      </c>
      <c r="K621" s="16">
        <f t="shared" ca="1" si="66"/>
        <v>6.6520618858372051</v>
      </c>
      <c r="L621" s="16"/>
      <c r="M621" s="17">
        <f t="shared" ca="1" si="65"/>
        <v>9.3264336312031126E-2</v>
      </c>
      <c r="N621" s="18">
        <f t="shared" ca="1" si="67"/>
        <v>-7.2715937579514307</v>
      </c>
      <c r="O621" s="18"/>
      <c r="P621" s="30">
        <f t="shared" ca="1" si="63"/>
        <v>16.123655643788634</v>
      </c>
      <c r="Q621" s="19"/>
      <c r="R621" s="20">
        <f t="shared" ca="1" si="68"/>
        <v>1</v>
      </c>
      <c r="S621" s="21">
        <f t="shared" ca="1" si="69"/>
        <v>1</v>
      </c>
    </row>
    <row r="622" spans="9:19" ht="15" x14ac:dyDescent="0.25">
      <c r="I622" s="14">
        <v>618</v>
      </c>
      <c r="J622" s="15">
        <f t="shared" ca="1" si="64"/>
        <v>0.60609901441118663</v>
      </c>
      <c r="K622" s="16">
        <f t="shared" ca="1" si="66"/>
        <v>9.6820040216697318</v>
      </c>
      <c r="L622" s="16"/>
      <c r="M622" s="17">
        <f t="shared" ca="1" si="65"/>
        <v>0.87331572613527719</v>
      </c>
      <c r="N622" s="18">
        <f t="shared" ca="1" si="67"/>
        <v>13.33637810016336</v>
      </c>
      <c r="O622" s="18"/>
      <c r="P622" s="30">
        <f t="shared" ca="1" si="63"/>
        <v>-1.4543740784936281</v>
      </c>
      <c r="Q622" s="19"/>
      <c r="R622" s="20">
        <f t="shared" ca="1" si="68"/>
        <v>0</v>
      </c>
      <c r="S622" s="21">
        <f t="shared" ca="1" si="69"/>
        <v>0</v>
      </c>
    </row>
    <row r="623" spans="9:19" ht="15" x14ac:dyDescent="0.25">
      <c r="I623" s="14">
        <v>619</v>
      </c>
      <c r="J623" s="15">
        <f t="shared" ca="1" si="64"/>
        <v>6.4672188420002108E-2</v>
      </c>
      <c r="K623" s="16">
        <f t="shared" ca="1" si="66"/>
        <v>-5.2595586117076394</v>
      </c>
      <c r="L623" s="16"/>
      <c r="M623" s="17">
        <f t="shared" ca="1" si="65"/>
        <v>0.19904945623021753</v>
      </c>
      <c r="N623" s="18">
        <f t="shared" ca="1" si="67"/>
        <v>-3.2899559459867849</v>
      </c>
      <c r="O623" s="18"/>
      <c r="P623" s="30">
        <f t="shared" ca="1" si="63"/>
        <v>0.23039733427914566</v>
      </c>
      <c r="Q623" s="19"/>
      <c r="R623" s="20">
        <f t="shared" ca="1" si="68"/>
        <v>1</v>
      </c>
      <c r="S623" s="21">
        <f t="shared" ca="1" si="69"/>
        <v>0</v>
      </c>
    </row>
    <row r="624" spans="9:19" ht="15" x14ac:dyDescent="0.25">
      <c r="I624" s="14">
        <v>620</v>
      </c>
      <c r="J624" s="15">
        <f t="shared" ca="1" si="64"/>
        <v>3.2872623717628002E-3</v>
      </c>
      <c r="K624" s="16">
        <f t="shared" ca="1" si="66"/>
        <v>-15.30757958309988</v>
      </c>
      <c r="L624" s="16"/>
      <c r="M624" s="17">
        <f t="shared" ca="1" si="65"/>
        <v>0.82819568859368276</v>
      </c>
      <c r="N624" s="18">
        <f t="shared" ca="1" si="67"/>
        <v>11.703665600631235</v>
      </c>
      <c r="O624" s="18"/>
      <c r="P624" s="30">
        <f t="shared" ca="1" si="63"/>
        <v>-24.811245183731113</v>
      </c>
      <c r="Q624" s="19"/>
      <c r="R624" s="20">
        <f t="shared" ca="1" si="68"/>
        <v>0</v>
      </c>
      <c r="S624" s="21">
        <f t="shared" ca="1" si="69"/>
        <v>0</v>
      </c>
    </row>
    <row r="625" spans="9:19" ht="15" x14ac:dyDescent="0.25">
      <c r="I625" s="14">
        <v>621</v>
      </c>
      <c r="J625" s="15">
        <f t="shared" ca="1" si="64"/>
        <v>0.26318577824166511</v>
      </c>
      <c r="K625" s="16">
        <f t="shared" ca="1" si="66"/>
        <v>2.1293021594745811</v>
      </c>
      <c r="L625" s="16"/>
      <c r="M625" s="17">
        <f t="shared" ca="1" si="65"/>
        <v>0.99636719022733766</v>
      </c>
      <c r="N625" s="18">
        <f t="shared" ca="1" si="67"/>
        <v>26.239452675338342</v>
      </c>
      <c r="O625" s="18"/>
      <c r="P625" s="30">
        <f t="shared" ca="1" si="63"/>
        <v>-21.910150515863762</v>
      </c>
      <c r="Q625" s="19"/>
      <c r="R625" s="20">
        <f t="shared" ca="1" si="68"/>
        <v>0</v>
      </c>
      <c r="S625" s="21">
        <f t="shared" ca="1" si="69"/>
        <v>0</v>
      </c>
    </row>
    <row r="626" spans="9:19" ht="15" x14ac:dyDescent="0.25">
      <c r="I626" s="14">
        <v>622</v>
      </c>
      <c r="J626" s="15">
        <f t="shared" ca="1" si="64"/>
        <v>0.12578169353295177</v>
      </c>
      <c r="K626" s="16">
        <f t="shared" ca="1" si="66"/>
        <v>-2.162811813308922</v>
      </c>
      <c r="L626" s="16"/>
      <c r="M626" s="17">
        <f t="shared" ca="1" si="65"/>
        <v>0.52200703753753519</v>
      </c>
      <c r="N626" s="18">
        <f t="shared" ca="1" si="67"/>
        <v>4.2417649634308354</v>
      </c>
      <c r="O626" s="18"/>
      <c r="P626" s="30">
        <f t="shared" ca="1" si="63"/>
        <v>-4.2045767767397573</v>
      </c>
      <c r="Q626" s="19"/>
      <c r="R626" s="20">
        <f t="shared" ca="1" si="68"/>
        <v>0</v>
      </c>
      <c r="S626" s="21">
        <f t="shared" ca="1" si="69"/>
        <v>0</v>
      </c>
    </row>
    <row r="627" spans="9:19" ht="15" x14ac:dyDescent="0.25">
      <c r="I627" s="14">
        <v>623</v>
      </c>
      <c r="J627" s="15">
        <f t="shared" ca="1" si="64"/>
        <v>0.57668318072745595</v>
      </c>
      <c r="K627" s="16">
        <f t="shared" ca="1" si="66"/>
        <v>9.0482295201508229</v>
      </c>
      <c r="L627" s="16"/>
      <c r="M627" s="17">
        <f t="shared" ca="1" si="65"/>
        <v>0.149024723232838</v>
      </c>
      <c r="N627" s="18">
        <f t="shared" ca="1" si="67"/>
        <v>-4.9264965962595397</v>
      </c>
      <c r="O627" s="18"/>
      <c r="P627" s="30">
        <f t="shared" ca="1" si="63"/>
        <v>16.174726116410362</v>
      </c>
      <c r="Q627" s="19"/>
      <c r="R627" s="20">
        <f t="shared" ca="1" si="68"/>
        <v>1</v>
      </c>
      <c r="S627" s="21">
        <f t="shared" ca="1" si="69"/>
        <v>1</v>
      </c>
    </row>
    <row r="628" spans="9:19" ht="15" x14ac:dyDescent="0.25">
      <c r="I628" s="14">
        <v>624</v>
      </c>
      <c r="J628" s="15">
        <f t="shared" ca="1" si="64"/>
        <v>8.4187562710889119E-2</v>
      </c>
      <c r="K628" s="16">
        <f t="shared" ca="1" si="66"/>
        <v>-4.0945204055357003</v>
      </c>
      <c r="L628" s="16"/>
      <c r="M628" s="17">
        <f t="shared" ca="1" si="65"/>
        <v>0.13441573750599778</v>
      </c>
      <c r="N628" s="18">
        <f t="shared" ca="1" si="67"/>
        <v>-5.4714313756519211</v>
      </c>
      <c r="O628" s="18"/>
      <c r="P628" s="30">
        <f t="shared" ca="1" si="63"/>
        <v>3.5769109701162209</v>
      </c>
      <c r="Q628" s="19"/>
      <c r="R628" s="20">
        <f t="shared" ca="1" si="68"/>
        <v>1</v>
      </c>
      <c r="S628" s="21">
        <f t="shared" ca="1" si="69"/>
        <v>0</v>
      </c>
    </row>
    <row r="629" spans="9:19" ht="15" x14ac:dyDescent="0.25">
      <c r="I629" s="14">
        <v>625</v>
      </c>
      <c r="J629" s="15">
        <f t="shared" ca="1" si="64"/>
        <v>0.29036692203239478</v>
      </c>
      <c r="K629" s="16">
        <f t="shared" ca="1" si="66"/>
        <v>2.8090169142971479</v>
      </c>
      <c r="L629" s="16"/>
      <c r="M629" s="17">
        <f t="shared" ca="1" si="65"/>
        <v>0.2996165354148943</v>
      </c>
      <c r="N629" s="18">
        <f t="shared" ca="1" si="67"/>
        <v>-0.61667952871357201</v>
      </c>
      <c r="O629" s="18"/>
      <c r="P629" s="30">
        <f t="shared" ca="1" si="63"/>
        <v>5.6256964430107201</v>
      </c>
      <c r="Q629" s="19"/>
      <c r="R629" s="20">
        <f t="shared" ca="1" si="68"/>
        <v>1</v>
      </c>
      <c r="S629" s="21">
        <f t="shared" ca="1" si="69"/>
        <v>0</v>
      </c>
    </row>
    <row r="630" spans="9:19" ht="15" x14ac:dyDescent="0.25">
      <c r="I630" s="14">
        <v>626</v>
      </c>
      <c r="J630" s="15">
        <f t="shared" ca="1" si="64"/>
        <v>0.84955005386713645</v>
      </c>
      <c r="K630" s="16">
        <f t="shared" ca="1" si="66"/>
        <v>16.085294253105232</v>
      </c>
      <c r="L630" s="16"/>
      <c r="M630" s="17">
        <f t="shared" ca="1" si="65"/>
        <v>0.54599219090429829</v>
      </c>
      <c r="N630" s="18">
        <f t="shared" ca="1" si="67"/>
        <v>4.7466928199708427</v>
      </c>
      <c r="O630" s="18"/>
      <c r="P630" s="30">
        <f t="shared" ca="1" si="63"/>
        <v>13.538601433134389</v>
      </c>
      <c r="Q630" s="19"/>
      <c r="R630" s="20">
        <f t="shared" ca="1" si="68"/>
        <v>1</v>
      </c>
      <c r="S630" s="21">
        <f t="shared" ca="1" si="69"/>
        <v>1</v>
      </c>
    </row>
    <row r="631" spans="9:19" ht="15" x14ac:dyDescent="0.25">
      <c r="I631" s="14">
        <v>627</v>
      </c>
      <c r="J631" s="15">
        <f t="shared" ca="1" si="64"/>
        <v>0.35636070919457774</v>
      </c>
      <c r="K631" s="16">
        <f t="shared" ca="1" si="66"/>
        <v>4.349387574832857</v>
      </c>
      <c r="L631" s="16"/>
      <c r="M631" s="17">
        <f t="shared" ca="1" si="65"/>
        <v>0.47739877695918476</v>
      </c>
      <c r="N631" s="18">
        <f t="shared" ca="1" si="67"/>
        <v>3.3057542919496603</v>
      </c>
      <c r="O631" s="18"/>
      <c r="P631" s="30">
        <f t="shared" ca="1" si="63"/>
        <v>3.2436332828831969</v>
      </c>
      <c r="Q631" s="19"/>
      <c r="R631" s="20">
        <f t="shared" ca="1" si="68"/>
        <v>1</v>
      </c>
      <c r="S631" s="21">
        <f t="shared" ca="1" si="69"/>
        <v>0</v>
      </c>
    </row>
    <row r="632" spans="9:19" ht="15" x14ac:dyDescent="0.25">
      <c r="I632" s="14">
        <v>628</v>
      </c>
      <c r="J632" s="15">
        <f t="shared" ca="1" si="64"/>
        <v>0.57530851057372223</v>
      </c>
      <c r="K632" s="16">
        <f t="shared" ca="1" si="66"/>
        <v>9.0188655812406324</v>
      </c>
      <c r="L632" s="16"/>
      <c r="M632" s="17">
        <f t="shared" ca="1" si="65"/>
        <v>0.24932690776561905</v>
      </c>
      <c r="N632" s="18">
        <f t="shared" ca="1" si="67"/>
        <v>-1.8809203580970459</v>
      </c>
      <c r="O632" s="18"/>
      <c r="P632" s="30">
        <f t="shared" ca="1" si="63"/>
        <v>13.099785939337679</v>
      </c>
      <c r="Q632" s="19"/>
      <c r="R632" s="20">
        <f t="shared" ca="1" si="68"/>
        <v>1</v>
      </c>
      <c r="S632" s="21">
        <f t="shared" ca="1" si="69"/>
        <v>1</v>
      </c>
    </row>
    <row r="633" spans="9:19" ht="15" x14ac:dyDescent="0.25">
      <c r="I633" s="14">
        <v>629</v>
      </c>
      <c r="J633" s="15">
        <f t="shared" ca="1" si="64"/>
        <v>0.74180699635378722</v>
      </c>
      <c r="K633" s="16">
        <f t="shared" ca="1" si="66"/>
        <v>12.85930704571366</v>
      </c>
      <c r="L633" s="16"/>
      <c r="M633" s="17">
        <f t="shared" ca="1" si="65"/>
        <v>0.32335415301871084</v>
      </c>
      <c r="N633" s="18">
        <f t="shared" ca="1" si="67"/>
        <v>-5.474622289497777E-2</v>
      </c>
      <c r="O633" s="18"/>
      <c r="P633" s="30">
        <f t="shared" ca="1" si="63"/>
        <v>15.114053268608636</v>
      </c>
      <c r="Q633" s="19"/>
      <c r="R633" s="20">
        <f t="shared" ca="1" si="68"/>
        <v>1</v>
      </c>
      <c r="S633" s="21">
        <f t="shared" ca="1" si="69"/>
        <v>1</v>
      </c>
    </row>
    <row r="634" spans="9:19" ht="15" x14ac:dyDescent="0.25">
      <c r="I634" s="14">
        <v>630</v>
      </c>
      <c r="J634" s="15">
        <f t="shared" ca="1" si="64"/>
        <v>0.8777462001887314</v>
      </c>
      <c r="K634" s="16">
        <f t="shared" ca="1" si="66"/>
        <v>17.166997220958258</v>
      </c>
      <c r="L634" s="16"/>
      <c r="M634" s="17">
        <f t="shared" ca="1" si="65"/>
        <v>0.19334132689080896</v>
      </c>
      <c r="N634" s="18">
        <f t="shared" ca="1" si="67"/>
        <v>-3.4625394886189653</v>
      </c>
      <c r="O634" s="18"/>
      <c r="P634" s="30">
        <f t="shared" ca="1" si="63"/>
        <v>22.829536709577223</v>
      </c>
      <c r="Q634" s="19"/>
      <c r="R634" s="20">
        <f t="shared" ca="1" si="68"/>
        <v>1</v>
      </c>
      <c r="S634" s="21">
        <f t="shared" ca="1" si="69"/>
        <v>1</v>
      </c>
    </row>
    <row r="635" spans="9:19" ht="15" x14ac:dyDescent="0.25">
      <c r="I635" s="14">
        <v>631</v>
      </c>
      <c r="J635" s="15">
        <f t="shared" ca="1" si="64"/>
        <v>0.10970114883308768</v>
      </c>
      <c r="K635" s="16">
        <f t="shared" ca="1" si="66"/>
        <v>-2.8451807931320197</v>
      </c>
      <c r="L635" s="16"/>
      <c r="M635" s="17">
        <f t="shared" ca="1" si="65"/>
        <v>0.98934842332985895</v>
      </c>
      <c r="N635" s="18">
        <f t="shared" ca="1" si="67"/>
        <v>23.044667229080964</v>
      </c>
      <c r="O635" s="18"/>
      <c r="P635" s="30">
        <f t="shared" ca="1" si="63"/>
        <v>-23.689848022212985</v>
      </c>
      <c r="Q635" s="19"/>
      <c r="R635" s="20">
        <f t="shared" ca="1" si="68"/>
        <v>0</v>
      </c>
      <c r="S635" s="21">
        <f t="shared" ca="1" si="69"/>
        <v>0</v>
      </c>
    </row>
    <row r="636" spans="9:19" ht="15" x14ac:dyDescent="0.25">
      <c r="I636" s="14">
        <v>632</v>
      </c>
      <c r="J636" s="15">
        <f t="shared" ca="1" si="64"/>
        <v>0.84277709416423896</v>
      </c>
      <c r="K636" s="16">
        <f t="shared" ca="1" si="66"/>
        <v>15.84627389696848</v>
      </c>
      <c r="L636" s="16"/>
      <c r="M636" s="17">
        <f t="shared" ca="1" si="65"/>
        <v>0.69806035369556396</v>
      </c>
      <c r="N636" s="18">
        <f t="shared" ca="1" si="67"/>
        <v>8.1208432504070824</v>
      </c>
      <c r="O636" s="18"/>
      <c r="P636" s="30">
        <f t="shared" ca="1" si="63"/>
        <v>9.9254306465613986</v>
      </c>
      <c r="Q636" s="19"/>
      <c r="R636" s="20">
        <f t="shared" ca="1" si="68"/>
        <v>1</v>
      </c>
      <c r="S636" s="21">
        <f t="shared" ca="1" si="69"/>
        <v>1</v>
      </c>
    </row>
    <row r="637" spans="9:19" ht="15" x14ac:dyDescent="0.25">
      <c r="I637" s="14">
        <v>633</v>
      </c>
      <c r="J637" s="15">
        <f t="shared" ca="1" si="64"/>
        <v>0.94545986113871883</v>
      </c>
      <c r="K637" s="16">
        <f t="shared" ca="1" si="66"/>
        <v>20.836144598821491</v>
      </c>
      <c r="L637" s="16"/>
      <c r="M637" s="17">
        <f t="shared" ca="1" si="65"/>
        <v>0.84903384452898967</v>
      </c>
      <c r="N637" s="18">
        <f t="shared" ca="1" si="67"/>
        <v>12.416828772172295</v>
      </c>
      <c r="O637" s="18"/>
      <c r="P637" s="30">
        <f t="shared" ca="1" si="63"/>
        <v>10.619315826649196</v>
      </c>
      <c r="Q637" s="19"/>
      <c r="R637" s="20">
        <f t="shared" ca="1" si="68"/>
        <v>1</v>
      </c>
      <c r="S637" s="21">
        <f t="shared" ca="1" si="69"/>
        <v>1</v>
      </c>
    </row>
    <row r="638" spans="9:19" ht="15" x14ac:dyDescent="0.25">
      <c r="I638" s="14">
        <v>634</v>
      </c>
      <c r="J638" s="15">
        <f t="shared" ca="1" si="64"/>
        <v>0.77067265926944584</v>
      </c>
      <c r="K638" s="16">
        <f t="shared" ca="1" si="66"/>
        <v>13.630185633815389</v>
      </c>
      <c r="L638" s="16"/>
      <c r="M638" s="17">
        <f t="shared" ca="1" si="65"/>
        <v>0.35772304857427384</v>
      </c>
      <c r="N638" s="18">
        <f t="shared" ca="1" si="67"/>
        <v>0.72994190075940946</v>
      </c>
      <c r="O638" s="18"/>
      <c r="P638" s="30">
        <f t="shared" ca="1" si="63"/>
        <v>15.100243733055979</v>
      </c>
      <c r="Q638" s="19"/>
      <c r="R638" s="20">
        <f t="shared" ca="1" si="68"/>
        <v>1</v>
      </c>
      <c r="S638" s="21">
        <f t="shared" ca="1" si="69"/>
        <v>1</v>
      </c>
    </row>
    <row r="639" spans="9:19" ht="15" x14ac:dyDescent="0.25">
      <c r="I639" s="14">
        <v>635</v>
      </c>
      <c r="J639" s="15">
        <f t="shared" ca="1" si="64"/>
        <v>0.81295295948023849</v>
      </c>
      <c r="K639" s="16">
        <f t="shared" ca="1" si="66"/>
        <v>14.866491060839484</v>
      </c>
      <c r="L639" s="16"/>
      <c r="M639" s="17">
        <f t="shared" ca="1" si="65"/>
        <v>0.41528233105395751</v>
      </c>
      <c r="N639" s="18">
        <f t="shared" ca="1" si="67"/>
        <v>1.9897364235037724</v>
      </c>
      <c r="O639" s="18"/>
      <c r="P639" s="30">
        <f t="shared" ca="1" si="63"/>
        <v>15.076754637335711</v>
      </c>
      <c r="Q639" s="19"/>
      <c r="R639" s="20">
        <f t="shared" ca="1" si="68"/>
        <v>1</v>
      </c>
      <c r="S639" s="21">
        <f t="shared" ca="1" si="69"/>
        <v>1</v>
      </c>
    </row>
    <row r="640" spans="9:19" ht="15" x14ac:dyDescent="0.25">
      <c r="I640" s="14">
        <v>636</v>
      </c>
      <c r="J640" s="15">
        <f t="shared" ca="1" si="64"/>
        <v>0.64026840774801153</v>
      </c>
      <c r="K640" s="16">
        <f t="shared" ca="1" si="66"/>
        <v>10.435084757954947</v>
      </c>
      <c r="L640" s="16"/>
      <c r="M640" s="17">
        <f t="shared" ca="1" si="65"/>
        <v>0.846589527896493</v>
      </c>
      <c r="N640" s="18">
        <f t="shared" ca="1" si="67"/>
        <v>12.329957635811603</v>
      </c>
      <c r="O640" s="18"/>
      <c r="P640" s="30">
        <f t="shared" ca="1" si="63"/>
        <v>0.30512712214334403</v>
      </c>
      <c r="Q640" s="19"/>
      <c r="R640" s="20">
        <f t="shared" ca="1" si="68"/>
        <v>1</v>
      </c>
      <c r="S640" s="21">
        <f t="shared" ca="1" si="69"/>
        <v>0</v>
      </c>
    </row>
    <row r="641" spans="9:19" ht="15" x14ac:dyDescent="0.25">
      <c r="I641" s="14">
        <v>637</v>
      </c>
      <c r="J641" s="15">
        <f t="shared" ca="1" si="64"/>
        <v>0.52087331462894715</v>
      </c>
      <c r="K641" s="16">
        <f t="shared" ca="1" si="66"/>
        <v>7.8679541733322873</v>
      </c>
      <c r="L641" s="16"/>
      <c r="M641" s="17">
        <f t="shared" ca="1" si="65"/>
        <v>0.47726695584201462</v>
      </c>
      <c r="N641" s="18">
        <f t="shared" ca="1" si="67"/>
        <v>3.302985274359215</v>
      </c>
      <c r="O641" s="18"/>
      <c r="P641" s="30">
        <f t="shared" ca="1" si="63"/>
        <v>6.7649688989730725</v>
      </c>
      <c r="Q641" s="19"/>
      <c r="R641" s="20">
        <f t="shared" ca="1" si="68"/>
        <v>1</v>
      </c>
      <c r="S641" s="21">
        <f t="shared" ca="1" si="69"/>
        <v>0</v>
      </c>
    </row>
    <row r="642" spans="9:19" ht="15" x14ac:dyDescent="0.25">
      <c r="I642" s="14">
        <v>638</v>
      </c>
      <c r="J642" s="15">
        <f t="shared" ca="1" si="64"/>
        <v>0.62462300458373254</v>
      </c>
      <c r="K642" s="16">
        <f t="shared" ca="1" si="66"/>
        <v>10.087611439895506</v>
      </c>
      <c r="L642" s="16"/>
      <c r="M642" s="17">
        <f t="shared" ca="1" si="65"/>
        <v>0.47574210771106873</v>
      </c>
      <c r="N642" s="18">
        <f t="shared" ca="1" si="67"/>
        <v>3.2709506326145918</v>
      </c>
      <c r="O642" s="18"/>
      <c r="P642" s="30">
        <f t="shared" ca="1" si="63"/>
        <v>9.016660807280914</v>
      </c>
      <c r="Q642" s="19"/>
      <c r="R642" s="20">
        <f t="shared" ca="1" si="68"/>
        <v>1</v>
      </c>
      <c r="S642" s="21">
        <f t="shared" ca="1" si="69"/>
        <v>1</v>
      </c>
    </row>
    <row r="643" spans="9:19" ht="15" x14ac:dyDescent="0.25">
      <c r="I643" s="14">
        <v>639</v>
      </c>
      <c r="J643" s="15">
        <f t="shared" ca="1" si="64"/>
        <v>0.57789702833720902</v>
      </c>
      <c r="K643" s="16">
        <f t="shared" ca="1" si="66"/>
        <v>9.0741747444258749</v>
      </c>
      <c r="L643" s="16"/>
      <c r="M643" s="17">
        <f t="shared" ca="1" si="65"/>
        <v>0.70438724607229131</v>
      </c>
      <c r="N643" s="18">
        <f t="shared" ca="1" si="67"/>
        <v>8.2733743547654335</v>
      </c>
      <c r="O643" s="18"/>
      <c r="P643" s="30">
        <f t="shared" ca="1" si="63"/>
        <v>3.0008003896604416</v>
      </c>
      <c r="Q643" s="19"/>
      <c r="R643" s="20">
        <f t="shared" ca="1" si="68"/>
        <v>1</v>
      </c>
      <c r="S643" s="21">
        <f t="shared" ca="1" si="69"/>
        <v>0</v>
      </c>
    </row>
    <row r="644" spans="9:19" ht="15" x14ac:dyDescent="0.25">
      <c r="I644" s="14">
        <v>640</v>
      </c>
      <c r="J644" s="15">
        <f t="shared" ca="1" si="64"/>
        <v>0.51329749553769066</v>
      </c>
      <c r="K644" s="16">
        <f t="shared" ca="1" si="66"/>
        <v>7.7089261608077253</v>
      </c>
      <c r="L644" s="16"/>
      <c r="M644" s="17">
        <f t="shared" ca="1" si="65"/>
        <v>0.57955848293619339</v>
      </c>
      <c r="N644" s="18">
        <f t="shared" ca="1" si="67"/>
        <v>5.4597129858873945</v>
      </c>
      <c r="O644" s="18"/>
      <c r="P644" s="30">
        <f t="shared" ca="1" si="63"/>
        <v>4.449213174920331</v>
      </c>
      <c r="Q644" s="19"/>
      <c r="R644" s="20">
        <f t="shared" ca="1" si="68"/>
        <v>1</v>
      </c>
      <c r="S644" s="21">
        <f t="shared" ca="1" si="69"/>
        <v>0</v>
      </c>
    </row>
    <row r="645" spans="9:19" ht="15" x14ac:dyDescent="0.25">
      <c r="I645" s="14">
        <v>641</v>
      </c>
      <c r="J645" s="15">
        <f t="shared" ca="1" si="64"/>
        <v>7.9526736979672163E-2</v>
      </c>
      <c r="K645" s="16">
        <f t="shared" ca="1" si="66"/>
        <v>-4.3523660553156649</v>
      </c>
      <c r="L645" s="16"/>
      <c r="M645" s="17">
        <f t="shared" ca="1" si="65"/>
        <v>0.51757180105016465</v>
      </c>
      <c r="N645" s="18">
        <f t="shared" ca="1" si="67"/>
        <v>4.1486342894160382</v>
      </c>
      <c r="O645" s="18"/>
      <c r="P645" s="30">
        <f t="shared" ref="P645:P708" ca="1" si="70">K645-N645+homefield_adv_simulation</f>
        <v>-6.3010003447317038</v>
      </c>
      <c r="Q645" s="19"/>
      <c r="R645" s="20">
        <f t="shared" ca="1" si="68"/>
        <v>0</v>
      </c>
      <c r="S645" s="21">
        <f t="shared" ca="1" si="69"/>
        <v>0</v>
      </c>
    </row>
    <row r="646" spans="9:19" ht="15" x14ac:dyDescent="0.25">
      <c r="I646" s="14">
        <v>642</v>
      </c>
      <c r="J646" s="15">
        <f t="shared" ca="1" si="64"/>
        <v>0.84740008835469638</v>
      </c>
      <c r="K646" s="16">
        <f t="shared" ca="1" si="66"/>
        <v>16.008662506934176</v>
      </c>
      <c r="L646" s="16"/>
      <c r="M646" s="17">
        <f t="shared" ca="1" si="65"/>
        <v>0.4640363983737259</v>
      </c>
      <c r="N646" s="18">
        <f t="shared" ca="1" si="67"/>
        <v>3.0247484408862908</v>
      </c>
      <c r="O646" s="18"/>
      <c r="P646" s="30">
        <f t="shared" ca="1" si="70"/>
        <v>15.183914066047883</v>
      </c>
      <c r="Q646" s="19"/>
      <c r="R646" s="20">
        <f t="shared" ca="1" si="68"/>
        <v>1</v>
      </c>
      <c r="S646" s="21">
        <f t="shared" ca="1" si="69"/>
        <v>1</v>
      </c>
    </row>
    <row r="647" spans="9:19" ht="15" x14ac:dyDescent="0.25">
      <c r="I647" s="14">
        <v>643</v>
      </c>
      <c r="J647" s="15">
        <f t="shared" ca="1" si="64"/>
        <v>0.48912128154955847</v>
      </c>
      <c r="K647" s="16">
        <f t="shared" ca="1" si="66"/>
        <v>7.2018237045105051</v>
      </c>
      <c r="L647" s="16"/>
      <c r="M647" s="17">
        <f t="shared" ca="1" si="65"/>
        <v>0.8111779402828434</v>
      </c>
      <c r="N647" s="18">
        <f t="shared" ca="1" si="67"/>
        <v>11.161394538838465</v>
      </c>
      <c r="O647" s="18"/>
      <c r="P647" s="30">
        <f t="shared" ca="1" si="70"/>
        <v>-1.7595708343279597</v>
      </c>
      <c r="Q647" s="19"/>
      <c r="R647" s="20">
        <f t="shared" ca="1" si="68"/>
        <v>0</v>
      </c>
      <c r="S647" s="21">
        <f t="shared" ca="1" si="69"/>
        <v>0</v>
      </c>
    </row>
    <row r="648" spans="9:19" ht="15" x14ac:dyDescent="0.25">
      <c r="I648" s="14">
        <v>644</v>
      </c>
      <c r="J648" s="15">
        <f t="shared" ca="1" si="64"/>
        <v>4.8285092953516795E-2</v>
      </c>
      <c r="K648" s="16">
        <f t="shared" ca="1" si="66"/>
        <v>-6.4728945741677393</v>
      </c>
      <c r="L648" s="16"/>
      <c r="M648" s="17">
        <f t="shared" ca="1" si="65"/>
        <v>0.32750419064964853</v>
      </c>
      <c r="N648" s="18">
        <f t="shared" ca="1" si="67"/>
        <v>4.1674504988455929E-2</v>
      </c>
      <c r="O648" s="18"/>
      <c r="P648" s="30">
        <f t="shared" ca="1" si="70"/>
        <v>-4.314569079156195</v>
      </c>
      <c r="Q648" s="19"/>
      <c r="R648" s="20">
        <f t="shared" ca="1" si="68"/>
        <v>0</v>
      </c>
      <c r="S648" s="21">
        <f t="shared" ca="1" si="69"/>
        <v>0</v>
      </c>
    </row>
    <row r="649" spans="9:19" ht="15" x14ac:dyDescent="0.25">
      <c r="I649" s="14">
        <v>645</v>
      </c>
      <c r="J649" s="15">
        <f t="shared" ca="1" si="64"/>
        <v>4.2444364373883881E-2</v>
      </c>
      <c r="K649" s="16">
        <f t="shared" ca="1" si="66"/>
        <v>-6.9856428323461675</v>
      </c>
      <c r="L649" s="16"/>
      <c r="M649" s="17">
        <f t="shared" ca="1" si="65"/>
        <v>0.21091526845395592</v>
      </c>
      <c r="N649" s="18">
        <f t="shared" ca="1" si="67"/>
        <v>-2.9404675259577555</v>
      </c>
      <c r="O649" s="18"/>
      <c r="P649" s="30">
        <f t="shared" ca="1" si="70"/>
        <v>-1.8451753063884118</v>
      </c>
      <c r="Q649" s="19"/>
      <c r="R649" s="20">
        <f t="shared" ca="1" si="68"/>
        <v>0</v>
      </c>
      <c r="S649" s="21">
        <f t="shared" ca="1" si="69"/>
        <v>0</v>
      </c>
    </row>
    <row r="650" spans="9:19" ht="15" x14ac:dyDescent="0.25">
      <c r="I650" s="14">
        <v>646</v>
      </c>
      <c r="J650" s="15">
        <f t="shared" ref="J650:J713" ca="1" si="71">RAND()</f>
        <v>0.75571969730224597</v>
      </c>
      <c r="K650" s="16">
        <f t="shared" ca="1" si="66"/>
        <v>13.224707409544697</v>
      </c>
      <c r="L650" s="16"/>
      <c r="M650" s="17">
        <f t="shared" ref="M650:M713" ca="1" si="72">RAND()</f>
        <v>0.51440750857546169</v>
      </c>
      <c r="N650" s="18">
        <f t="shared" ca="1" si="67"/>
        <v>4.0822193574255552</v>
      </c>
      <c r="O650" s="18"/>
      <c r="P650" s="30">
        <f t="shared" ca="1" si="70"/>
        <v>11.34248805211914</v>
      </c>
      <c r="Q650" s="19"/>
      <c r="R650" s="20">
        <f t="shared" ca="1" si="68"/>
        <v>1</v>
      </c>
      <c r="S650" s="21">
        <f t="shared" ca="1" si="69"/>
        <v>1</v>
      </c>
    </row>
    <row r="651" spans="9:19" ht="15" x14ac:dyDescent="0.25">
      <c r="I651" s="14">
        <v>647</v>
      </c>
      <c r="J651" s="15">
        <f t="shared" ca="1" si="71"/>
        <v>0.99116961052185437</v>
      </c>
      <c r="K651" s="16">
        <f t="shared" ref="K651:K714" ca="1" si="73">NORMINV(J651,mean_HomeTeam_Sim,sd_HomeTeam_Sim)</f>
        <v>27.281051120828888</v>
      </c>
      <c r="L651" s="16"/>
      <c r="M651" s="17">
        <f t="shared" ca="1" si="72"/>
        <v>0.99215012109950151</v>
      </c>
      <c r="N651" s="18">
        <f t="shared" ref="N651:N714" ca="1" si="74">NORMINV(M651,mean_AwayTeam_Sim,sd_AwayTeam_Sim)</f>
        <v>23.992212392496466</v>
      </c>
      <c r="O651" s="18"/>
      <c r="P651" s="30">
        <f t="shared" ca="1" si="70"/>
        <v>5.4888387283324223</v>
      </c>
      <c r="Q651" s="19"/>
      <c r="R651" s="20">
        <f t="shared" ref="R651:R714" ca="1" si="75">IF(P651&gt;0,1,0)</f>
        <v>1</v>
      </c>
      <c r="S651" s="21">
        <f t="shared" ref="S651:S714" ca="1" si="76">IF(P651&gt;game_spread,1,0)</f>
        <v>0</v>
      </c>
    </row>
    <row r="652" spans="9:19" ht="15" x14ac:dyDescent="0.25">
      <c r="I652" s="14">
        <v>648</v>
      </c>
      <c r="J652" s="15">
        <f t="shared" ca="1" si="71"/>
        <v>0.38771673448984401</v>
      </c>
      <c r="K652" s="16">
        <f t="shared" ca="1" si="73"/>
        <v>5.0432181579373259</v>
      </c>
      <c r="L652" s="16"/>
      <c r="M652" s="17">
        <f t="shared" ca="1" si="72"/>
        <v>0.58041299135822533</v>
      </c>
      <c r="N652" s="18">
        <f t="shared" ca="1" si="74"/>
        <v>5.4780025489315403</v>
      </c>
      <c r="O652" s="18"/>
      <c r="P652" s="30">
        <f t="shared" ca="1" si="70"/>
        <v>1.7652156090057858</v>
      </c>
      <c r="Q652" s="19"/>
      <c r="R652" s="20">
        <f t="shared" ca="1" si="75"/>
        <v>1</v>
      </c>
      <c r="S652" s="21">
        <f t="shared" ca="1" si="76"/>
        <v>0</v>
      </c>
    </row>
    <row r="653" spans="9:19" ht="15" x14ac:dyDescent="0.25">
      <c r="I653" s="14">
        <v>649</v>
      </c>
      <c r="J653" s="15">
        <f t="shared" ca="1" si="71"/>
        <v>0.16795832088754925</v>
      </c>
      <c r="K653" s="16">
        <f t="shared" ca="1" si="73"/>
        <v>-0.62088433391030939</v>
      </c>
      <c r="L653" s="16"/>
      <c r="M653" s="17">
        <f t="shared" ca="1" si="72"/>
        <v>7.1895830883642153E-2</v>
      </c>
      <c r="N653" s="18">
        <f t="shared" ca="1" si="74"/>
        <v>-8.45042942002617</v>
      </c>
      <c r="O653" s="18"/>
      <c r="P653" s="30">
        <f t="shared" ca="1" si="70"/>
        <v>10.02954508611586</v>
      </c>
      <c r="Q653" s="19"/>
      <c r="R653" s="20">
        <f t="shared" ca="1" si="75"/>
        <v>1</v>
      </c>
      <c r="S653" s="21">
        <f t="shared" ca="1" si="76"/>
        <v>1</v>
      </c>
    </row>
    <row r="654" spans="9:19" ht="15" x14ac:dyDescent="0.25">
      <c r="I654" s="14">
        <v>650</v>
      </c>
      <c r="J654" s="15">
        <f t="shared" ca="1" si="71"/>
        <v>0.95938468653281206</v>
      </c>
      <c r="K654" s="16">
        <f t="shared" ca="1" si="73"/>
        <v>22.017919662127298</v>
      </c>
      <c r="L654" s="16"/>
      <c r="M654" s="17">
        <f t="shared" ca="1" si="72"/>
        <v>0.53063328272500698</v>
      </c>
      <c r="N654" s="18">
        <f t="shared" ca="1" si="74"/>
        <v>4.4230725057419766</v>
      </c>
      <c r="O654" s="18"/>
      <c r="P654" s="30">
        <f t="shared" ca="1" si="70"/>
        <v>19.79484715638532</v>
      </c>
      <c r="Q654" s="19"/>
      <c r="R654" s="20">
        <f t="shared" ca="1" si="75"/>
        <v>1</v>
      </c>
      <c r="S654" s="21">
        <f t="shared" ca="1" si="76"/>
        <v>1</v>
      </c>
    </row>
    <row r="655" spans="9:19" ht="15" x14ac:dyDescent="0.25">
      <c r="I655" s="14">
        <v>651</v>
      </c>
      <c r="J655" s="15">
        <f t="shared" ca="1" si="71"/>
        <v>0.30607047884496319</v>
      </c>
      <c r="K655" s="16">
        <f t="shared" ca="1" si="73"/>
        <v>3.187968385804127</v>
      </c>
      <c r="L655" s="16"/>
      <c r="M655" s="17">
        <f t="shared" ca="1" si="72"/>
        <v>0.34844399734428233</v>
      </c>
      <c r="N655" s="18">
        <f t="shared" ca="1" si="74"/>
        <v>0.52100199930899826</v>
      </c>
      <c r="O655" s="18"/>
      <c r="P655" s="30">
        <f t="shared" ca="1" si="70"/>
        <v>4.8669663864951289</v>
      </c>
      <c r="Q655" s="19"/>
      <c r="R655" s="20">
        <f t="shared" ca="1" si="75"/>
        <v>1</v>
      </c>
      <c r="S655" s="21">
        <f t="shared" ca="1" si="76"/>
        <v>0</v>
      </c>
    </row>
    <row r="656" spans="9:19" ht="15" x14ac:dyDescent="0.25">
      <c r="I656" s="14">
        <v>652</v>
      </c>
      <c r="J656" s="15">
        <f t="shared" ca="1" si="71"/>
        <v>0.82267055644024645</v>
      </c>
      <c r="K656" s="16">
        <f t="shared" ca="1" si="73"/>
        <v>15.174044839999297</v>
      </c>
      <c r="L656" s="16"/>
      <c r="M656" s="17">
        <f t="shared" ca="1" si="72"/>
        <v>0.30034512253165613</v>
      </c>
      <c r="N656" s="18">
        <f t="shared" ca="1" si="74"/>
        <v>-0.59914687223871699</v>
      </c>
      <c r="O656" s="18"/>
      <c r="P656" s="30">
        <f t="shared" ca="1" si="70"/>
        <v>17.973191712238012</v>
      </c>
      <c r="Q656" s="19"/>
      <c r="R656" s="20">
        <f t="shared" ca="1" si="75"/>
        <v>1</v>
      </c>
      <c r="S656" s="21">
        <f t="shared" ca="1" si="76"/>
        <v>1</v>
      </c>
    </row>
    <row r="657" spans="9:19" ht="15" x14ac:dyDescent="0.25">
      <c r="I657" s="14">
        <v>653</v>
      </c>
      <c r="J657" s="15">
        <f t="shared" ca="1" si="71"/>
        <v>0.39411346252484591</v>
      </c>
      <c r="K657" s="16">
        <f t="shared" ca="1" si="73"/>
        <v>5.1826160730713209</v>
      </c>
      <c r="L657" s="16"/>
      <c r="M657" s="17">
        <f t="shared" ca="1" si="72"/>
        <v>0.90017602116455264</v>
      </c>
      <c r="N657" s="18">
        <f t="shared" ca="1" si="74"/>
        <v>14.510626592942927</v>
      </c>
      <c r="O657" s="18"/>
      <c r="P657" s="30">
        <f t="shared" ca="1" si="70"/>
        <v>-7.1280105198716059</v>
      </c>
      <c r="Q657" s="19"/>
      <c r="R657" s="20">
        <f t="shared" ca="1" si="75"/>
        <v>0</v>
      </c>
      <c r="S657" s="21">
        <f t="shared" ca="1" si="76"/>
        <v>0</v>
      </c>
    </row>
    <row r="658" spans="9:19" ht="15" x14ac:dyDescent="0.25">
      <c r="I658" s="14">
        <v>654</v>
      </c>
      <c r="J658" s="15">
        <f t="shared" ca="1" si="71"/>
        <v>0.26565836764017758</v>
      </c>
      <c r="K658" s="16">
        <f t="shared" ca="1" si="73"/>
        <v>2.1925311169725328</v>
      </c>
      <c r="L658" s="16"/>
      <c r="M658" s="17">
        <f t="shared" ca="1" si="72"/>
        <v>7.2481907567397696E-2</v>
      </c>
      <c r="N658" s="18">
        <f t="shared" ca="1" si="74"/>
        <v>-8.414762631673705</v>
      </c>
      <c r="O658" s="18"/>
      <c r="P658" s="30">
        <f t="shared" ca="1" si="70"/>
        <v>12.807293748646238</v>
      </c>
      <c r="Q658" s="19"/>
      <c r="R658" s="20">
        <f t="shared" ca="1" si="75"/>
        <v>1</v>
      </c>
      <c r="S658" s="21">
        <f t="shared" ca="1" si="76"/>
        <v>1</v>
      </c>
    </row>
    <row r="659" spans="9:19" ht="15" x14ac:dyDescent="0.25">
      <c r="I659" s="14">
        <v>655</v>
      </c>
      <c r="J659" s="15">
        <f t="shared" ca="1" si="71"/>
        <v>8.4712615259621815E-2</v>
      </c>
      <c r="K659" s="16">
        <f t="shared" ca="1" si="73"/>
        <v>-4.0661521566817456</v>
      </c>
      <c r="L659" s="16"/>
      <c r="M659" s="17">
        <f t="shared" ca="1" si="72"/>
        <v>0.71067623082659548</v>
      </c>
      <c r="N659" s="18">
        <f t="shared" ca="1" si="74"/>
        <v>8.4264862358569772</v>
      </c>
      <c r="O659" s="18"/>
      <c r="P659" s="30">
        <f t="shared" ca="1" si="70"/>
        <v>-10.292638392538723</v>
      </c>
      <c r="Q659" s="19"/>
      <c r="R659" s="20">
        <f t="shared" ca="1" si="75"/>
        <v>0</v>
      </c>
      <c r="S659" s="21">
        <f t="shared" ca="1" si="76"/>
        <v>0</v>
      </c>
    </row>
    <row r="660" spans="9:19" ht="15" x14ac:dyDescent="0.25">
      <c r="I660" s="14">
        <v>656</v>
      </c>
      <c r="J660" s="15">
        <f t="shared" ca="1" si="71"/>
        <v>0.53858013233418944</v>
      </c>
      <c r="K660" s="16">
        <f t="shared" ca="1" si="73"/>
        <v>8.2403661395443581</v>
      </c>
      <c r="L660" s="16"/>
      <c r="M660" s="17">
        <f t="shared" ca="1" si="72"/>
        <v>0.28050607163994157</v>
      </c>
      <c r="N660" s="18">
        <f t="shared" ca="1" si="74"/>
        <v>-1.0838292615500391</v>
      </c>
      <c r="O660" s="18"/>
      <c r="P660" s="30">
        <f t="shared" ca="1" si="70"/>
        <v>11.524195401094396</v>
      </c>
      <c r="Q660" s="19"/>
      <c r="R660" s="20">
        <f t="shared" ca="1" si="75"/>
        <v>1</v>
      </c>
      <c r="S660" s="21">
        <f t="shared" ca="1" si="76"/>
        <v>1</v>
      </c>
    </row>
    <row r="661" spans="9:19" ht="15" x14ac:dyDescent="0.25">
      <c r="I661" s="14">
        <v>657</v>
      </c>
      <c r="J661" s="15">
        <f t="shared" ca="1" si="71"/>
        <v>0.35999174974376258</v>
      </c>
      <c r="K661" s="16">
        <f t="shared" ca="1" si="73"/>
        <v>4.4307340595041067</v>
      </c>
      <c r="L661" s="16"/>
      <c r="M661" s="17">
        <f t="shared" ca="1" si="72"/>
        <v>0.48379480571753575</v>
      </c>
      <c r="N661" s="18">
        <f t="shared" ca="1" si="74"/>
        <v>3.4400518507870186</v>
      </c>
      <c r="O661" s="18"/>
      <c r="P661" s="30">
        <f t="shared" ca="1" si="70"/>
        <v>3.1906822087170883</v>
      </c>
      <c r="Q661" s="19"/>
      <c r="R661" s="20">
        <f t="shared" ca="1" si="75"/>
        <v>1</v>
      </c>
      <c r="S661" s="21">
        <f t="shared" ca="1" si="76"/>
        <v>0</v>
      </c>
    </row>
    <row r="662" spans="9:19" ht="15" x14ac:dyDescent="0.25">
      <c r="I662" s="14">
        <v>658</v>
      </c>
      <c r="J662" s="15">
        <f t="shared" ca="1" si="71"/>
        <v>0.28208339506925584</v>
      </c>
      <c r="K662" s="16">
        <f t="shared" ca="1" si="73"/>
        <v>2.6052869618723156</v>
      </c>
      <c r="L662" s="16"/>
      <c r="M662" s="17">
        <f t="shared" ca="1" si="72"/>
        <v>0.98180607246302298</v>
      </c>
      <c r="N662" s="18">
        <f t="shared" ca="1" si="74"/>
        <v>21.287668799199775</v>
      </c>
      <c r="O662" s="18"/>
      <c r="P662" s="30">
        <f t="shared" ca="1" si="70"/>
        <v>-16.482381837327459</v>
      </c>
      <c r="Q662" s="19"/>
      <c r="R662" s="20">
        <f t="shared" ca="1" si="75"/>
        <v>0</v>
      </c>
      <c r="S662" s="21">
        <f t="shared" ca="1" si="76"/>
        <v>0</v>
      </c>
    </row>
    <row r="663" spans="9:19" ht="15" x14ac:dyDescent="0.25">
      <c r="I663" s="14">
        <v>659</v>
      </c>
      <c r="J663" s="15">
        <f t="shared" ca="1" si="71"/>
        <v>0.75016448194660768</v>
      </c>
      <c r="K663" s="16">
        <f t="shared" ca="1" si="73"/>
        <v>13.07751745243424</v>
      </c>
      <c r="L663" s="16"/>
      <c r="M663" s="17">
        <f t="shared" ca="1" si="72"/>
        <v>0.38044358480674478</v>
      </c>
      <c r="N663" s="18">
        <f t="shared" ca="1" si="74"/>
        <v>1.2339098163415336</v>
      </c>
      <c r="O663" s="18"/>
      <c r="P663" s="30">
        <f t="shared" ca="1" si="70"/>
        <v>14.043607636092705</v>
      </c>
      <c r="Q663" s="19"/>
      <c r="R663" s="20">
        <f t="shared" ca="1" si="75"/>
        <v>1</v>
      </c>
      <c r="S663" s="21">
        <f t="shared" ca="1" si="76"/>
        <v>1</v>
      </c>
    </row>
    <row r="664" spans="9:19" ht="15" x14ac:dyDescent="0.25">
      <c r="I664" s="14">
        <v>660</v>
      </c>
      <c r="J664" s="15">
        <f t="shared" ca="1" si="71"/>
        <v>0.99552768276403669</v>
      </c>
      <c r="K664" s="16">
        <f t="shared" ca="1" si="73"/>
        <v>29.301657086943266</v>
      </c>
      <c r="L664" s="16"/>
      <c r="M664" s="17">
        <f t="shared" ca="1" si="72"/>
        <v>5.4727428758274965E-2</v>
      </c>
      <c r="N664" s="18">
        <f t="shared" ca="1" si="74"/>
        <v>-9.6119837554330729</v>
      </c>
      <c r="O664" s="18"/>
      <c r="P664" s="30">
        <f t="shared" ca="1" si="70"/>
        <v>41.113640842376341</v>
      </c>
      <c r="Q664" s="19"/>
      <c r="R664" s="20">
        <f t="shared" ca="1" si="75"/>
        <v>1</v>
      </c>
      <c r="S664" s="21">
        <f t="shared" ca="1" si="76"/>
        <v>1</v>
      </c>
    </row>
    <row r="665" spans="9:19" ht="15" x14ac:dyDescent="0.25">
      <c r="I665" s="14">
        <v>661</v>
      </c>
      <c r="J665" s="15">
        <f t="shared" ca="1" si="71"/>
        <v>7.9246892670244429E-2</v>
      </c>
      <c r="K665" s="16">
        <f t="shared" ca="1" si="73"/>
        <v>-4.3682070127465806</v>
      </c>
      <c r="L665" s="16"/>
      <c r="M665" s="17">
        <f t="shared" ca="1" si="72"/>
        <v>0.50710869219640964</v>
      </c>
      <c r="N665" s="18">
        <f t="shared" ca="1" si="74"/>
        <v>3.9290910757044335</v>
      </c>
      <c r="O665" s="18"/>
      <c r="P665" s="30">
        <f t="shared" ca="1" si="70"/>
        <v>-6.0972980884510148</v>
      </c>
      <c r="Q665" s="19"/>
      <c r="R665" s="20">
        <f t="shared" ca="1" si="75"/>
        <v>0</v>
      </c>
      <c r="S665" s="21">
        <f t="shared" ca="1" si="76"/>
        <v>0</v>
      </c>
    </row>
    <row r="666" spans="9:19" ht="15" x14ac:dyDescent="0.25">
      <c r="I666" s="14">
        <v>662</v>
      </c>
      <c r="J666" s="15">
        <f t="shared" ca="1" si="71"/>
        <v>0.57582813791226939</v>
      </c>
      <c r="K666" s="16">
        <f t="shared" ca="1" si="73"/>
        <v>9.0299628731480208</v>
      </c>
      <c r="L666" s="16"/>
      <c r="M666" s="17">
        <f t="shared" ca="1" si="72"/>
        <v>0.22563101577839151</v>
      </c>
      <c r="N666" s="18">
        <f t="shared" ca="1" si="74"/>
        <v>-2.5226661988324048</v>
      </c>
      <c r="O666" s="18"/>
      <c r="P666" s="30">
        <f t="shared" ca="1" si="70"/>
        <v>13.752629071980426</v>
      </c>
      <c r="Q666" s="19"/>
      <c r="R666" s="20">
        <f t="shared" ca="1" si="75"/>
        <v>1</v>
      </c>
      <c r="S666" s="21">
        <f t="shared" ca="1" si="76"/>
        <v>1</v>
      </c>
    </row>
    <row r="667" spans="9:19" ht="15" x14ac:dyDescent="0.25">
      <c r="I667" s="14">
        <v>663</v>
      </c>
      <c r="J667" s="15">
        <f t="shared" ca="1" si="71"/>
        <v>0.56839701827503686</v>
      </c>
      <c r="K667" s="16">
        <f t="shared" ca="1" si="73"/>
        <v>8.8715196842085717</v>
      </c>
      <c r="L667" s="16"/>
      <c r="M667" s="17">
        <f t="shared" ca="1" si="72"/>
        <v>0.12282253389035513</v>
      </c>
      <c r="N667" s="18">
        <f t="shared" ca="1" si="74"/>
        <v>-5.9335577248941647</v>
      </c>
      <c r="O667" s="18"/>
      <c r="P667" s="30">
        <f t="shared" ca="1" si="70"/>
        <v>17.005077409102736</v>
      </c>
      <c r="Q667" s="19"/>
      <c r="R667" s="20">
        <f t="shared" ca="1" si="75"/>
        <v>1</v>
      </c>
      <c r="S667" s="21">
        <f t="shared" ca="1" si="76"/>
        <v>1</v>
      </c>
    </row>
    <row r="668" spans="9:19" ht="15" x14ac:dyDescent="0.25">
      <c r="I668" s="14">
        <v>664</v>
      </c>
      <c r="J668" s="15">
        <f t="shared" ca="1" si="71"/>
        <v>0.42122061751402828</v>
      </c>
      <c r="K668" s="16">
        <f t="shared" ca="1" si="73"/>
        <v>5.7669555795917704</v>
      </c>
      <c r="L668" s="16"/>
      <c r="M668" s="17">
        <f t="shared" ca="1" si="72"/>
        <v>0.14611656376981341</v>
      </c>
      <c r="N668" s="18">
        <f t="shared" ca="1" si="74"/>
        <v>-5.0319993993946994</v>
      </c>
      <c r="O668" s="18"/>
      <c r="P668" s="30">
        <f t="shared" ca="1" si="70"/>
        <v>12.998954978986468</v>
      </c>
      <c r="Q668" s="19"/>
      <c r="R668" s="20">
        <f t="shared" ca="1" si="75"/>
        <v>1</v>
      </c>
      <c r="S668" s="21">
        <f t="shared" ca="1" si="76"/>
        <v>1</v>
      </c>
    </row>
    <row r="669" spans="9:19" ht="15" x14ac:dyDescent="0.25">
      <c r="I669" s="14">
        <v>665</v>
      </c>
      <c r="J669" s="15">
        <f t="shared" ca="1" si="71"/>
        <v>0.75522527518510985</v>
      </c>
      <c r="K669" s="16">
        <f t="shared" ca="1" si="73"/>
        <v>13.211535018528723</v>
      </c>
      <c r="L669" s="16"/>
      <c r="M669" s="17">
        <f t="shared" ca="1" si="72"/>
        <v>0.24784152136523097</v>
      </c>
      <c r="N669" s="18">
        <f t="shared" ca="1" si="74"/>
        <v>-1.9201467820574631</v>
      </c>
      <c r="O669" s="18"/>
      <c r="P669" s="30">
        <f t="shared" ca="1" si="70"/>
        <v>17.331681800586185</v>
      </c>
      <c r="Q669" s="19"/>
      <c r="R669" s="20">
        <f t="shared" ca="1" si="75"/>
        <v>1</v>
      </c>
      <c r="S669" s="21">
        <f t="shared" ca="1" si="76"/>
        <v>1</v>
      </c>
    </row>
    <row r="670" spans="9:19" ht="15" x14ac:dyDescent="0.25">
      <c r="I670" s="14">
        <v>666</v>
      </c>
      <c r="J670" s="15">
        <f t="shared" ca="1" si="71"/>
        <v>0.75610289156999633</v>
      </c>
      <c r="K670" s="16">
        <f t="shared" ca="1" si="73"/>
        <v>13.23492635644657</v>
      </c>
      <c r="L670" s="16"/>
      <c r="M670" s="17">
        <f t="shared" ca="1" si="72"/>
        <v>0.66869265559751112</v>
      </c>
      <c r="N670" s="18">
        <f t="shared" ca="1" si="74"/>
        <v>7.4303983613134141</v>
      </c>
      <c r="O670" s="18"/>
      <c r="P670" s="30">
        <f t="shared" ca="1" si="70"/>
        <v>8.0045279951331558</v>
      </c>
      <c r="Q670" s="19"/>
      <c r="R670" s="20">
        <f t="shared" ca="1" si="75"/>
        <v>1</v>
      </c>
      <c r="S670" s="21">
        <f t="shared" ca="1" si="76"/>
        <v>1</v>
      </c>
    </row>
    <row r="671" spans="9:19" ht="15" x14ac:dyDescent="0.25">
      <c r="I671" s="14">
        <v>667</v>
      </c>
      <c r="J671" s="15">
        <f t="shared" ca="1" si="71"/>
        <v>6.0592961239542276E-2</v>
      </c>
      <c r="K671" s="16">
        <f t="shared" ca="1" si="73"/>
        <v>-5.5366827025091645</v>
      </c>
      <c r="L671" s="16"/>
      <c r="M671" s="17">
        <f t="shared" ca="1" si="72"/>
        <v>0.22094526397366776</v>
      </c>
      <c r="N671" s="18">
        <f t="shared" ca="1" si="74"/>
        <v>-2.653954820714632</v>
      </c>
      <c r="O671" s="18"/>
      <c r="P671" s="30">
        <f t="shared" ca="1" si="70"/>
        <v>-0.68272788179453237</v>
      </c>
      <c r="Q671" s="19"/>
      <c r="R671" s="20">
        <f t="shared" ca="1" si="75"/>
        <v>0</v>
      </c>
      <c r="S671" s="21">
        <f t="shared" ca="1" si="76"/>
        <v>0</v>
      </c>
    </row>
    <row r="672" spans="9:19" ht="15" x14ac:dyDescent="0.25">
      <c r="I672" s="14">
        <v>668</v>
      </c>
      <c r="J672" s="15">
        <f t="shared" ca="1" si="71"/>
        <v>0.51996023942281089</v>
      </c>
      <c r="K672" s="16">
        <f t="shared" ca="1" si="73"/>
        <v>7.8487800803107453</v>
      </c>
      <c r="L672" s="16"/>
      <c r="M672" s="17">
        <f t="shared" ca="1" si="72"/>
        <v>0.50128156752205255</v>
      </c>
      <c r="N672" s="18">
        <f t="shared" ca="1" si="74"/>
        <v>3.8068770249197055</v>
      </c>
      <c r="O672" s="18"/>
      <c r="P672" s="30">
        <f t="shared" ca="1" si="70"/>
        <v>6.24190305539104</v>
      </c>
      <c r="Q672" s="19"/>
      <c r="R672" s="20">
        <f t="shared" ca="1" si="75"/>
        <v>1</v>
      </c>
      <c r="S672" s="21">
        <f t="shared" ca="1" si="76"/>
        <v>0</v>
      </c>
    </row>
    <row r="673" spans="9:19" ht="15" x14ac:dyDescent="0.25">
      <c r="I673" s="14">
        <v>669</v>
      </c>
      <c r="J673" s="15">
        <f t="shared" ca="1" si="71"/>
        <v>0.60527445850233719</v>
      </c>
      <c r="K673" s="16">
        <f t="shared" ca="1" si="73"/>
        <v>9.664078716847829</v>
      </c>
      <c r="L673" s="16"/>
      <c r="M673" s="17">
        <f t="shared" ca="1" si="72"/>
        <v>0.20983225003787564</v>
      </c>
      <c r="N673" s="18">
        <f t="shared" ca="1" si="74"/>
        <v>-2.9718752123567134</v>
      </c>
      <c r="O673" s="18"/>
      <c r="P673" s="30">
        <f t="shared" ca="1" si="70"/>
        <v>14.835953929204543</v>
      </c>
      <c r="Q673" s="19"/>
      <c r="R673" s="20">
        <f t="shared" ca="1" si="75"/>
        <v>1</v>
      </c>
      <c r="S673" s="21">
        <f t="shared" ca="1" si="76"/>
        <v>1</v>
      </c>
    </row>
    <row r="674" spans="9:19" ht="15" x14ac:dyDescent="0.25">
      <c r="I674" s="14">
        <v>670</v>
      </c>
      <c r="J674" s="15">
        <f t="shared" ca="1" si="71"/>
        <v>0.99801434184472504</v>
      </c>
      <c r="K674" s="16">
        <f t="shared" ca="1" si="73"/>
        <v>31.529416345480758</v>
      </c>
      <c r="L674" s="16"/>
      <c r="M674" s="17">
        <f t="shared" ca="1" si="72"/>
        <v>6.3056278954068623E-2</v>
      </c>
      <c r="N674" s="18">
        <f t="shared" ca="1" si="74"/>
        <v>-9.017660254054622</v>
      </c>
      <c r="O674" s="18"/>
      <c r="P674" s="30">
        <f t="shared" ca="1" si="70"/>
        <v>42.747076599535383</v>
      </c>
      <c r="Q674" s="19"/>
      <c r="R674" s="20">
        <f t="shared" ca="1" si="75"/>
        <v>1</v>
      </c>
      <c r="S674" s="21">
        <f t="shared" ca="1" si="76"/>
        <v>1</v>
      </c>
    </row>
    <row r="675" spans="9:19" ht="15" x14ac:dyDescent="0.25">
      <c r="I675" s="14">
        <v>671</v>
      </c>
      <c r="J675" s="15">
        <f t="shared" ca="1" si="71"/>
        <v>0.77937789506464272</v>
      </c>
      <c r="K675" s="16">
        <f t="shared" ca="1" si="73"/>
        <v>13.873067607091254</v>
      </c>
      <c r="L675" s="16"/>
      <c r="M675" s="17">
        <f t="shared" ca="1" si="72"/>
        <v>0.60699652289179462</v>
      </c>
      <c r="N675" s="18">
        <f t="shared" ca="1" si="74"/>
        <v>6.0515270270957018</v>
      </c>
      <c r="O675" s="18"/>
      <c r="P675" s="30">
        <f t="shared" ca="1" si="70"/>
        <v>10.021540579995552</v>
      </c>
      <c r="Q675" s="19"/>
      <c r="R675" s="20">
        <f t="shared" ca="1" si="75"/>
        <v>1</v>
      </c>
      <c r="S675" s="21">
        <f t="shared" ca="1" si="76"/>
        <v>1</v>
      </c>
    </row>
    <row r="676" spans="9:19" ht="15" x14ac:dyDescent="0.25">
      <c r="I676" s="14">
        <v>672</v>
      </c>
      <c r="J676" s="15">
        <f t="shared" ca="1" si="71"/>
        <v>0.3582952414965267</v>
      </c>
      <c r="K676" s="16">
        <f t="shared" ca="1" si="73"/>
        <v>4.3927628065950195</v>
      </c>
      <c r="L676" s="16"/>
      <c r="M676" s="17">
        <f t="shared" ca="1" si="72"/>
        <v>0.36218964963131428</v>
      </c>
      <c r="N676" s="18">
        <f t="shared" ca="1" si="74"/>
        <v>0.82983589195594565</v>
      </c>
      <c r="O676" s="18"/>
      <c r="P676" s="30">
        <f t="shared" ca="1" si="70"/>
        <v>5.762926914639074</v>
      </c>
      <c r="Q676" s="19"/>
      <c r="R676" s="20">
        <f t="shared" ca="1" si="75"/>
        <v>1</v>
      </c>
      <c r="S676" s="21">
        <f t="shared" ca="1" si="76"/>
        <v>0</v>
      </c>
    </row>
    <row r="677" spans="9:19" ht="15" x14ac:dyDescent="0.25">
      <c r="I677" s="14">
        <v>673</v>
      </c>
      <c r="J677" s="15">
        <f t="shared" ca="1" si="71"/>
        <v>0.48691249097578337</v>
      </c>
      <c r="K677" s="16">
        <f t="shared" ca="1" si="73"/>
        <v>7.1554800767454596</v>
      </c>
      <c r="L677" s="16"/>
      <c r="M677" s="17">
        <f t="shared" ca="1" si="72"/>
        <v>0.90421228679718346</v>
      </c>
      <c r="N677" s="18">
        <f t="shared" ca="1" si="74"/>
        <v>14.706217335741206</v>
      </c>
      <c r="O677" s="18"/>
      <c r="P677" s="30">
        <f t="shared" ca="1" si="70"/>
        <v>-5.3507372589957463</v>
      </c>
      <c r="Q677" s="19"/>
      <c r="R677" s="20">
        <f t="shared" ca="1" si="75"/>
        <v>0</v>
      </c>
      <c r="S677" s="21">
        <f t="shared" ca="1" si="76"/>
        <v>0</v>
      </c>
    </row>
    <row r="678" spans="9:19" ht="15" x14ac:dyDescent="0.25">
      <c r="I678" s="14">
        <v>674</v>
      </c>
      <c r="J678" s="15">
        <f t="shared" ca="1" si="71"/>
        <v>2.5158338894610388E-2</v>
      </c>
      <c r="K678" s="16">
        <f t="shared" ca="1" si="73"/>
        <v>-8.9456284091670319</v>
      </c>
      <c r="L678" s="16"/>
      <c r="M678" s="17">
        <f t="shared" ca="1" si="72"/>
        <v>0.50348897534777393</v>
      </c>
      <c r="N678" s="18">
        <f t="shared" ca="1" si="74"/>
        <v>3.8531715729930669</v>
      </c>
      <c r="O678" s="18"/>
      <c r="P678" s="30">
        <f t="shared" ca="1" si="70"/>
        <v>-10.598799982160099</v>
      </c>
      <c r="Q678" s="19"/>
      <c r="R678" s="20">
        <f t="shared" ca="1" si="75"/>
        <v>0</v>
      </c>
      <c r="S678" s="21">
        <f t="shared" ca="1" si="76"/>
        <v>0</v>
      </c>
    </row>
    <row r="679" spans="9:19" ht="15" x14ac:dyDescent="0.25">
      <c r="I679" s="14">
        <v>675</v>
      </c>
      <c r="J679" s="15">
        <f t="shared" ca="1" si="71"/>
        <v>6.0736204445084763E-2</v>
      </c>
      <c r="K679" s="16">
        <f t="shared" ca="1" si="73"/>
        <v>-5.5267083767451641</v>
      </c>
      <c r="L679" s="16"/>
      <c r="M679" s="17">
        <f t="shared" ca="1" si="72"/>
        <v>0.56244535027657572</v>
      </c>
      <c r="N679" s="18">
        <f t="shared" ca="1" si="74"/>
        <v>5.0949952473068238</v>
      </c>
      <c r="O679" s="18"/>
      <c r="P679" s="30">
        <f t="shared" ca="1" si="70"/>
        <v>-8.4217036240519896</v>
      </c>
      <c r="Q679" s="19"/>
      <c r="R679" s="20">
        <f t="shared" ca="1" si="75"/>
        <v>0</v>
      </c>
      <c r="S679" s="21">
        <f t="shared" ca="1" si="76"/>
        <v>0</v>
      </c>
    </row>
    <row r="680" spans="9:19" ht="15" x14ac:dyDescent="0.25">
      <c r="I680" s="14">
        <v>676</v>
      </c>
      <c r="J680" s="15">
        <f t="shared" ca="1" si="71"/>
        <v>0.63218550280582575</v>
      </c>
      <c r="K680" s="16">
        <f t="shared" ca="1" si="73"/>
        <v>10.254959975172902</v>
      </c>
      <c r="L680" s="16"/>
      <c r="M680" s="17">
        <f t="shared" ca="1" si="72"/>
        <v>0.71596838383592298</v>
      </c>
      <c r="N680" s="18">
        <f t="shared" ca="1" si="74"/>
        <v>8.556543910771012</v>
      </c>
      <c r="O680" s="18"/>
      <c r="P680" s="30">
        <f t="shared" ca="1" si="70"/>
        <v>3.8984160644018901</v>
      </c>
      <c r="Q680" s="19"/>
      <c r="R680" s="20">
        <f t="shared" ca="1" si="75"/>
        <v>1</v>
      </c>
      <c r="S680" s="21">
        <f t="shared" ca="1" si="76"/>
        <v>0</v>
      </c>
    </row>
    <row r="681" spans="9:19" ht="15" x14ac:dyDescent="0.25">
      <c r="I681" s="14">
        <v>677</v>
      </c>
      <c r="J681" s="15">
        <f t="shared" ca="1" si="71"/>
        <v>0.73739212422551825</v>
      </c>
      <c r="K681" s="16">
        <f t="shared" ca="1" si="73"/>
        <v>12.745519555552335</v>
      </c>
      <c r="L681" s="16"/>
      <c r="M681" s="17">
        <f t="shared" ca="1" si="72"/>
        <v>0.94611335578135458</v>
      </c>
      <c r="N681" s="18">
        <f t="shared" ca="1" si="74"/>
        <v>17.235858058948022</v>
      </c>
      <c r="O681" s="18"/>
      <c r="P681" s="30">
        <f t="shared" ca="1" si="70"/>
        <v>-2.2903385033956871</v>
      </c>
      <c r="Q681" s="19"/>
      <c r="R681" s="20">
        <f t="shared" ca="1" si="75"/>
        <v>0</v>
      </c>
      <c r="S681" s="21">
        <f t="shared" ca="1" si="76"/>
        <v>0</v>
      </c>
    </row>
    <row r="682" spans="9:19" ht="15" x14ac:dyDescent="0.25">
      <c r="I682" s="14">
        <v>678</v>
      </c>
      <c r="J682" s="15">
        <f t="shared" ca="1" si="71"/>
        <v>0.76796294819350486</v>
      </c>
      <c r="K682" s="16">
        <f t="shared" ca="1" si="73"/>
        <v>13.555646345229588</v>
      </c>
      <c r="L682" s="16"/>
      <c r="M682" s="17">
        <f t="shared" ca="1" si="72"/>
        <v>0.7515930814048335</v>
      </c>
      <c r="N682" s="18">
        <f t="shared" ca="1" si="74"/>
        <v>9.4652009159576131</v>
      </c>
      <c r="O682" s="18"/>
      <c r="P682" s="30">
        <f t="shared" ca="1" si="70"/>
        <v>6.2904454292719754</v>
      </c>
      <c r="Q682" s="19"/>
      <c r="R682" s="20">
        <f t="shared" ca="1" si="75"/>
        <v>1</v>
      </c>
      <c r="S682" s="21">
        <f t="shared" ca="1" si="76"/>
        <v>0</v>
      </c>
    </row>
    <row r="683" spans="9:19" ht="15" x14ac:dyDescent="0.25">
      <c r="I683" s="14">
        <v>679</v>
      </c>
      <c r="J683" s="15">
        <f t="shared" ca="1" si="71"/>
        <v>0.35321338198188246</v>
      </c>
      <c r="K683" s="16">
        <f t="shared" ca="1" si="73"/>
        <v>4.2786416513985461</v>
      </c>
      <c r="L683" s="16"/>
      <c r="M683" s="17">
        <f t="shared" ca="1" si="72"/>
        <v>0.39803221911745346</v>
      </c>
      <c r="N683" s="18">
        <f t="shared" ca="1" si="74"/>
        <v>1.6177042655383072</v>
      </c>
      <c r="O683" s="18"/>
      <c r="P683" s="30">
        <f t="shared" ca="1" si="70"/>
        <v>4.8609373858602396</v>
      </c>
      <c r="Q683" s="19"/>
      <c r="R683" s="20">
        <f t="shared" ca="1" si="75"/>
        <v>1</v>
      </c>
      <c r="S683" s="21">
        <f t="shared" ca="1" si="76"/>
        <v>0</v>
      </c>
    </row>
    <row r="684" spans="9:19" ht="15" x14ac:dyDescent="0.25">
      <c r="I684" s="14">
        <v>680</v>
      </c>
      <c r="J684" s="15">
        <f t="shared" ca="1" si="71"/>
        <v>0.26080375015340584</v>
      </c>
      <c r="K684" s="16">
        <f t="shared" ca="1" si="73"/>
        <v>2.0681014172642058</v>
      </c>
      <c r="L684" s="16"/>
      <c r="M684" s="17">
        <f t="shared" ca="1" si="72"/>
        <v>7.0407604767722787E-2</v>
      </c>
      <c r="N684" s="18">
        <f t="shared" ca="1" si="74"/>
        <v>-8.5420113296707854</v>
      </c>
      <c r="O684" s="18"/>
      <c r="P684" s="30">
        <f t="shared" ca="1" si="70"/>
        <v>12.81011274693499</v>
      </c>
      <c r="Q684" s="19"/>
      <c r="R684" s="20">
        <f t="shared" ca="1" si="75"/>
        <v>1</v>
      </c>
      <c r="S684" s="21">
        <f t="shared" ca="1" si="76"/>
        <v>1</v>
      </c>
    </row>
    <row r="685" spans="9:19" ht="15" x14ac:dyDescent="0.25">
      <c r="I685" s="14">
        <v>681</v>
      </c>
      <c r="J685" s="15">
        <f t="shared" ca="1" si="71"/>
        <v>0.46700102482864325</v>
      </c>
      <c r="K685" s="16">
        <f t="shared" ca="1" si="73"/>
        <v>6.7371558562339837</v>
      </c>
      <c r="L685" s="16"/>
      <c r="M685" s="17">
        <f t="shared" ca="1" si="72"/>
        <v>0.60982087215184355</v>
      </c>
      <c r="N685" s="18">
        <f t="shared" ca="1" si="74"/>
        <v>6.1130448591636011</v>
      </c>
      <c r="O685" s="18"/>
      <c r="P685" s="30">
        <f t="shared" ca="1" si="70"/>
        <v>2.8241109970703828</v>
      </c>
      <c r="Q685" s="19"/>
      <c r="R685" s="20">
        <f t="shared" ca="1" si="75"/>
        <v>1</v>
      </c>
      <c r="S685" s="21">
        <f t="shared" ca="1" si="76"/>
        <v>0</v>
      </c>
    </row>
    <row r="686" spans="9:19" ht="15" x14ac:dyDescent="0.25">
      <c r="I686" s="14">
        <v>682</v>
      </c>
      <c r="J686" s="15">
        <f t="shared" ca="1" si="71"/>
        <v>1.6536262448521355E-2</v>
      </c>
      <c r="K686" s="16">
        <f t="shared" ca="1" si="73"/>
        <v>-10.400913128718795</v>
      </c>
      <c r="L686" s="16"/>
      <c r="M686" s="17">
        <f t="shared" ca="1" si="72"/>
        <v>0.46474715445010617</v>
      </c>
      <c r="N686" s="18">
        <f t="shared" ca="1" si="74"/>
        <v>3.0397140417802824</v>
      </c>
      <c r="O686" s="18"/>
      <c r="P686" s="30">
        <f t="shared" ca="1" si="70"/>
        <v>-11.240627170499078</v>
      </c>
      <c r="Q686" s="19"/>
      <c r="R686" s="20">
        <f t="shared" ca="1" si="75"/>
        <v>0</v>
      </c>
      <c r="S686" s="21">
        <f t="shared" ca="1" si="76"/>
        <v>0</v>
      </c>
    </row>
    <row r="687" spans="9:19" ht="15" x14ac:dyDescent="0.25">
      <c r="I687" s="14">
        <v>683</v>
      </c>
      <c r="J687" s="15">
        <f t="shared" ca="1" si="71"/>
        <v>0.38656104860586205</v>
      </c>
      <c r="K687" s="16">
        <f t="shared" ca="1" si="73"/>
        <v>5.0179636894791688</v>
      </c>
      <c r="L687" s="16"/>
      <c r="M687" s="17">
        <f t="shared" ca="1" si="72"/>
        <v>3.6285284456647471E-2</v>
      </c>
      <c r="N687" s="18">
        <f t="shared" ca="1" si="74"/>
        <v>-11.242414940914863</v>
      </c>
      <c r="O687" s="18"/>
      <c r="P687" s="30">
        <f t="shared" ca="1" si="70"/>
        <v>18.460378630394029</v>
      </c>
      <c r="Q687" s="19"/>
      <c r="R687" s="20">
        <f t="shared" ca="1" si="75"/>
        <v>1</v>
      </c>
      <c r="S687" s="21">
        <f t="shared" ca="1" si="76"/>
        <v>1</v>
      </c>
    </row>
    <row r="688" spans="9:19" ht="15" x14ac:dyDescent="0.25">
      <c r="I688" s="14">
        <v>684</v>
      </c>
      <c r="J688" s="15">
        <f t="shared" ca="1" si="71"/>
        <v>0.92986109548632601</v>
      </c>
      <c r="K688" s="16">
        <f t="shared" ca="1" si="73"/>
        <v>19.768704687705164</v>
      </c>
      <c r="L688" s="16"/>
      <c r="M688" s="17">
        <f t="shared" ca="1" si="72"/>
        <v>0.39878152146399848</v>
      </c>
      <c r="N688" s="18">
        <f t="shared" ca="1" si="74"/>
        <v>1.6339482031110131</v>
      </c>
      <c r="O688" s="18"/>
      <c r="P688" s="30">
        <f t="shared" ca="1" si="70"/>
        <v>20.334756484594148</v>
      </c>
      <c r="Q688" s="19"/>
      <c r="R688" s="20">
        <f t="shared" ca="1" si="75"/>
        <v>1</v>
      </c>
      <c r="S688" s="21">
        <f t="shared" ca="1" si="76"/>
        <v>1</v>
      </c>
    </row>
    <row r="689" spans="9:19" ht="15" x14ac:dyDescent="0.25">
      <c r="I689" s="14">
        <v>685</v>
      </c>
      <c r="J689" s="15">
        <f t="shared" ca="1" si="71"/>
        <v>0.69983547303604854</v>
      </c>
      <c r="K689" s="16">
        <f t="shared" ca="1" si="73"/>
        <v>11.813490912922131</v>
      </c>
      <c r="L689" s="16"/>
      <c r="M689" s="17">
        <f t="shared" ca="1" si="72"/>
        <v>0.70252752891542658</v>
      </c>
      <c r="N689" s="18">
        <f t="shared" ca="1" si="74"/>
        <v>8.2283866883613221</v>
      </c>
      <c r="O689" s="18"/>
      <c r="P689" s="30">
        <f t="shared" ca="1" si="70"/>
        <v>5.7851042245608086</v>
      </c>
      <c r="Q689" s="19"/>
      <c r="R689" s="20">
        <f t="shared" ca="1" si="75"/>
        <v>1</v>
      </c>
      <c r="S689" s="21">
        <f t="shared" ca="1" si="76"/>
        <v>0</v>
      </c>
    </row>
    <row r="690" spans="9:19" ht="15" x14ac:dyDescent="0.25">
      <c r="I690" s="14">
        <v>686</v>
      </c>
      <c r="J690" s="15">
        <f t="shared" ca="1" si="71"/>
        <v>0.39464772164665463</v>
      </c>
      <c r="K690" s="16">
        <f t="shared" ca="1" si="73"/>
        <v>5.194229970078748</v>
      </c>
      <c r="L690" s="16"/>
      <c r="M690" s="17">
        <f t="shared" ca="1" si="72"/>
        <v>0.84511708158965437</v>
      </c>
      <c r="N690" s="18">
        <f t="shared" ca="1" si="74"/>
        <v>12.278068849346184</v>
      </c>
      <c r="O690" s="18"/>
      <c r="P690" s="30">
        <f t="shared" ca="1" si="70"/>
        <v>-4.8838388792674357</v>
      </c>
      <c r="Q690" s="19"/>
      <c r="R690" s="20">
        <f t="shared" ca="1" si="75"/>
        <v>0</v>
      </c>
      <c r="S690" s="21">
        <f t="shared" ca="1" si="76"/>
        <v>0</v>
      </c>
    </row>
    <row r="691" spans="9:19" ht="15" x14ac:dyDescent="0.25">
      <c r="I691" s="14">
        <v>687</v>
      </c>
      <c r="J691" s="15">
        <f t="shared" ca="1" si="71"/>
        <v>7.2753380070162632E-2</v>
      </c>
      <c r="K691" s="16">
        <f t="shared" ca="1" si="73"/>
        <v>-4.748316509082521</v>
      </c>
      <c r="L691" s="16"/>
      <c r="M691" s="17">
        <f t="shared" ca="1" si="72"/>
        <v>0.21530623768465196</v>
      </c>
      <c r="N691" s="18">
        <f t="shared" ca="1" si="74"/>
        <v>-2.8140858767048602</v>
      </c>
      <c r="O691" s="18"/>
      <c r="P691" s="30">
        <f t="shared" ca="1" si="70"/>
        <v>0.26576936762233938</v>
      </c>
      <c r="Q691" s="19"/>
      <c r="R691" s="20">
        <f t="shared" ca="1" si="75"/>
        <v>1</v>
      </c>
      <c r="S691" s="21">
        <f t="shared" ca="1" si="76"/>
        <v>0</v>
      </c>
    </row>
    <row r="692" spans="9:19" ht="15" x14ac:dyDescent="0.25">
      <c r="I692" s="14">
        <v>688</v>
      </c>
      <c r="J692" s="15">
        <f t="shared" ca="1" si="71"/>
        <v>0.52828288937084389</v>
      </c>
      <c r="K692" s="16">
        <f t="shared" ca="1" si="73"/>
        <v>8.0236452752251068</v>
      </c>
      <c r="L692" s="16"/>
      <c r="M692" s="17">
        <f t="shared" ca="1" si="72"/>
        <v>0.65272931112992905</v>
      </c>
      <c r="N692" s="18">
        <f t="shared" ca="1" si="74"/>
        <v>7.0655604460728885</v>
      </c>
      <c r="O692" s="18"/>
      <c r="P692" s="30">
        <f t="shared" ca="1" si="70"/>
        <v>3.1580848291522186</v>
      </c>
      <c r="Q692" s="19"/>
      <c r="R692" s="20">
        <f t="shared" ca="1" si="75"/>
        <v>1</v>
      </c>
      <c r="S692" s="21">
        <f t="shared" ca="1" si="76"/>
        <v>0</v>
      </c>
    </row>
    <row r="693" spans="9:19" ht="15" x14ac:dyDescent="0.25">
      <c r="I693" s="14">
        <v>689</v>
      </c>
      <c r="J693" s="15">
        <f t="shared" ca="1" si="71"/>
        <v>0.21863790525160087</v>
      </c>
      <c r="K693" s="16">
        <f t="shared" ca="1" si="73"/>
        <v>0.93081121334528483</v>
      </c>
      <c r="L693" s="16"/>
      <c r="M693" s="17">
        <f t="shared" ca="1" si="72"/>
        <v>0.26055571648268461</v>
      </c>
      <c r="N693" s="18">
        <f t="shared" ca="1" si="74"/>
        <v>-1.5882877056428386</v>
      </c>
      <c r="O693" s="18"/>
      <c r="P693" s="30">
        <f t="shared" ca="1" si="70"/>
        <v>4.7190989189881236</v>
      </c>
      <c r="Q693" s="19"/>
      <c r="R693" s="20">
        <f t="shared" ca="1" si="75"/>
        <v>1</v>
      </c>
      <c r="S693" s="21">
        <f t="shared" ca="1" si="76"/>
        <v>0</v>
      </c>
    </row>
    <row r="694" spans="9:19" ht="15" x14ac:dyDescent="0.25">
      <c r="I694" s="14">
        <v>690</v>
      </c>
      <c r="J694" s="15">
        <f t="shared" ca="1" si="71"/>
        <v>0.19613727898755084</v>
      </c>
      <c r="K694" s="16">
        <f t="shared" ca="1" si="73"/>
        <v>0.27237579464132722</v>
      </c>
      <c r="L694" s="16"/>
      <c r="M694" s="17">
        <f t="shared" ca="1" si="72"/>
        <v>0.91585727340955014</v>
      </c>
      <c r="N694" s="18">
        <f t="shared" ca="1" si="74"/>
        <v>15.306949018698916</v>
      </c>
      <c r="O694" s="18"/>
      <c r="P694" s="30">
        <f t="shared" ca="1" si="70"/>
        <v>-12.834573224057589</v>
      </c>
      <c r="Q694" s="19"/>
      <c r="R694" s="20">
        <f t="shared" ca="1" si="75"/>
        <v>0</v>
      </c>
      <c r="S694" s="21">
        <f t="shared" ca="1" si="76"/>
        <v>0</v>
      </c>
    </row>
    <row r="695" spans="9:19" ht="15" x14ac:dyDescent="0.25">
      <c r="I695" s="14">
        <v>691</v>
      </c>
      <c r="J695" s="15">
        <f t="shared" ca="1" si="71"/>
        <v>0.28582960511392841</v>
      </c>
      <c r="K695" s="16">
        <f t="shared" ca="1" si="73"/>
        <v>2.6977706917360402</v>
      </c>
      <c r="L695" s="16"/>
      <c r="M695" s="17">
        <f t="shared" ca="1" si="72"/>
        <v>0.18673028633283384</v>
      </c>
      <c r="N695" s="18">
        <f t="shared" ca="1" si="74"/>
        <v>-3.6663570277809985</v>
      </c>
      <c r="O695" s="18"/>
      <c r="P695" s="30">
        <f t="shared" ca="1" si="70"/>
        <v>8.5641277195170389</v>
      </c>
      <c r="Q695" s="19"/>
      <c r="R695" s="20">
        <f t="shared" ca="1" si="75"/>
        <v>1</v>
      </c>
      <c r="S695" s="21">
        <f t="shared" ca="1" si="76"/>
        <v>1</v>
      </c>
    </row>
    <row r="696" spans="9:19" ht="15" x14ac:dyDescent="0.25">
      <c r="I696" s="14">
        <v>692</v>
      </c>
      <c r="J696" s="15">
        <f t="shared" ca="1" si="71"/>
        <v>0.46817367796812703</v>
      </c>
      <c r="K696" s="16">
        <f t="shared" ca="1" si="73"/>
        <v>6.7618301785453196</v>
      </c>
      <c r="L696" s="16"/>
      <c r="M696" s="17">
        <f t="shared" ca="1" si="72"/>
        <v>0.41909602814923808</v>
      </c>
      <c r="N696" s="18">
        <f t="shared" ca="1" si="74"/>
        <v>2.0714850311290061</v>
      </c>
      <c r="O696" s="18"/>
      <c r="P696" s="30">
        <f t="shared" ca="1" si="70"/>
        <v>6.8903451474163138</v>
      </c>
      <c r="Q696" s="19"/>
      <c r="R696" s="20">
        <f t="shared" ca="1" si="75"/>
        <v>1</v>
      </c>
      <c r="S696" s="21">
        <f t="shared" ca="1" si="76"/>
        <v>0</v>
      </c>
    </row>
    <row r="697" spans="9:19" ht="15" x14ac:dyDescent="0.25">
      <c r="I697" s="14">
        <v>693</v>
      </c>
      <c r="J697" s="15">
        <f t="shared" ca="1" si="71"/>
        <v>5.7246323656610199E-2</v>
      </c>
      <c r="K697" s="16">
        <f t="shared" ca="1" si="73"/>
        <v>-5.7751530801398658</v>
      </c>
      <c r="L697" s="16"/>
      <c r="M697" s="17">
        <f t="shared" ca="1" si="72"/>
        <v>0.18134604528476972</v>
      </c>
      <c r="N697" s="18">
        <f t="shared" ca="1" si="74"/>
        <v>-3.8356755204278645</v>
      </c>
      <c r="O697" s="18"/>
      <c r="P697" s="30">
        <f t="shared" ca="1" si="70"/>
        <v>0.26052244028799887</v>
      </c>
      <c r="Q697" s="19"/>
      <c r="R697" s="20">
        <f t="shared" ca="1" si="75"/>
        <v>1</v>
      </c>
      <c r="S697" s="21">
        <f t="shared" ca="1" si="76"/>
        <v>0</v>
      </c>
    </row>
    <row r="698" spans="9:19" ht="15" x14ac:dyDescent="0.25">
      <c r="I698" s="14">
        <v>694</v>
      </c>
      <c r="J698" s="15">
        <f t="shared" ca="1" si="71"/>
        <v>0.86758418431535911</v>
      </c>
      <c r="K698" s="16">
        <f t="shared" ca="1" si="73"/>
        <v>16.759126170317245</v>
      </c>
      <c r="L698" s="16"/>
      <c r="M698" s="17">
        <f t="shared" ca="1" si="72"/>
        <v>0.21372554366741292</v>
      </c>
      <c r="N698" s="18">
        <f t="shared" ca="1" si="74"/>
        <v>-2.8594070546237678</v>
      </c>
      <c r="O698" s="18"/>
      <c r="P698" s="30">
        <f t="shared" ca="1" si="70"/>
        <v>21.81853322494101</v>
      </c>
      <c r="Q698" s="19"/>
      <c r="R698" s="20">
        <f t="shared" ca="1" si="75"/>
        <v>1</v>
      </c>
      <c r="S698" s="21">
        <f t="shared" ca="1" si="76"/>
        <v>1</v>
      </c>
    </row>
    <row r="699" spans="9:19" ht="15" x14ac:dyDescent="0.25">
      <c r="I699" s="14">
        <v>695</v>
      </c>
      <c r="J699" s="15">
        <f t="shared" ca="1" si="71"/>
        <v>0.9647261063341267</v>
      </c>
      <c r="K699" s="16">
        <f t="shared" ca="1" si="73"/>
        <v>22.559970595599502</v>
      </c>
      <c r="L699" s="16"/>
      <c r="M699" s="17">
        <f t="shared" ca="1" si="72"/>
        <v>0.10055366639854424</v>
      </c>
      <c r="N699" s="18">
        <f t="shared" ca="1" si="74"/>
        <v>-6.9158876865443766</v>
      </c>
      <c r="O699" s="18"/>
      <c r="P699" s="30">
        <f t="shared" ca="1" si="70"/>
        <v>31.675858282143878</v>
      </c>
      <c r="Q699" s="19"/>
      <c r="R699" s="20">
        <f t="shared" ca="1" si="75"/>
        <v>1</v>
      </c>
      <c r="S699" s="21">
        <f t="shared" ca="1" si="76"/>
        <v>1</v>
      </c>
    </row>
    <row r="700" spans="9:19" ht="15" x14ac:dyDescent="0.25">
      <c r="I700" s="14">
        <v>696</v>
      </c>
      <c r="J700" s="15">
        <f t="shared" ca="1" si="71"/>
        <v>0.34307844154023903</v>
      </c>
      <c r="K700" s="16">
        <f t="shared" ca="1" si="73"/>
        <v>4.0492582019994625</v>
      </c>
      <c r="L700" s="16"/>
      <c r="M700" s="17">
        <f t="shared" ca="1" si="72"/>
        <v>0.99233065066251658</v>
      </c>
      <c r="N700" s="18">
        <f t="shared" ca="1" si="74"/>
        <v>24.062996595315273</v>
      </c>
      <c r="O700" s="18"/>
      <c r="P700" s="30">
        <f t="shared" ca="1" si="70"/>
        <v>-17.813738393315813</v>
      </c>
      <c r="Q700" s="19"/>
      <c r="R700" s="20">
        <f t="shared" ca="1" si="75"/>
        <v>0</v>
      </c>
      <c r="S700" s="21">
        <f t="shared" ca="1" si="76"/>
        <v>0</v>
      </c>
    </row>
    <row r="701" spans="9:19" ht="15" x14ac:dyDescent="0.25">
      <c r="I701" s="14">
        <v>697</v>
      </c>
      <c r="J701" s="15">
        <f t="shared" ca="1" si="71"/>
        <v>0.59596010548811429</v>
      </c>
      <c r="K701" s="16">
        <f t="shared" ca="1" si="73"/>
        <v>9.4622804309368345</v>
      </c>
      <c r="L701" s="16"/>
      <c r="M701" s="17">
        <f t="shared" ca="1" si="72"/>
        <v>0.445861510068011</v>
      </c>
      <c r="N701" s="18">
        <f t="shared" ca="1" si="74"/>
        <v>2.6411024212199115</v>
      </c>
      <c r="O701" s="18"/>
      <c r="P701" s="30">
        <f t="shared" ca="1" si="70"/>
        <v>9.0211780097169232</v>
      </c>
      <c r="Q701" s="19"/>
      <c r="R701" s="20">
        <f t="shared" ca="1" si="75"/>
        <v>1</v>
      </c>
      <c r="S701" s="21">
        <f t="shared" ca="1" si="76"/>
        <v>1</v>
      </c>
    </row>
    <row r="702" spans="9:19" ht="15" x14ac:dyDescent="0.25">
      <c r="I702" s="14">
        <v>698</v>
      </c>
      <c r="J702" s="15">
        <f t="shared" ca="1" si="71"/>
        <v>0.49986695683148663</v>
      </c>
      <c r="K702" s="16">
        <f t="shared" ca="1" si="73"/>
        <v>7.4272098243673286</v>
      </c>
      <c r="L702" s="16"/>
      <c r="M702" s="17">
        <f t="shared" ca="1" si="72"/>
        <v>0.48535713956870041</v>
      </c>
      <c r="N702" s="18">
        <f t="shared" ca="1" si="74"/>
        <v>3.4728415794987364</v>
      </c>
      <c r="O702" s="18"/>
      <c r="P702" s="30">
        <f t="shared" ca="1" si="70"/>
        <v>6.1543682448685928</v>
      </c>
      <c r="Q702" s="19"/>
      <c r="R702" s="20">
        <f t="shared" ca="1" si="75"/>
        <v>1</v>
      </c>
      <c r="S702" s="21">
        <f t="shared" ca="1" si="76"/>
        <v>0</v>
      </c>
    </row>
    <row r="703" spans="9:19" ht="15" x14ac:dyDescent="0.25">
      <c r="I703" s="14">
        <v>699</v>
      </c>
      <c r="J703" s="15">
        <f t="shared" ca="1" si="71"/>
        <v>0.11953550828704473</v>
      </c>
      <c r="K703" s="16">
        <f t="shared" ca="1" si="73"/>
        <v>-2.4200985237397088</v>
      </c>
      <c r="L703" s="16"/>
      <c r="M703" s="17">
        <f t="shared" ca="1" si="72"/>
        <v>0.1568378118119983</v>
      </c>
      <c r="N703" s="18">
        <f t="shared" ca="1" si="74"/>
        <v>-4.6496795887410034</v>
      </c>
      <c r="O703" s="18"/>
      <c r="P703" s="30">
        <f t="shared" ca="1" si="70"/>
        <v>4.4295810650012948</v>
      </c>
      <c r="Q703" s="19"/>
      <c r="R703" s="20">
        <f t="shared" ca="1" si="75"/>
        <v>1</v>
      </c>
      <c r="S703" s="21">
        <f t="shared" ca="1" si="76"/>
        <v>0</v>
      </c>
    </row>
    <row r="704" spans="9:19" ht="15" x14ac:dyDescent="0.25">
      <c r="I704" s="14">
        <v>700</v>
      </c>
      <c r="J704" s="15">
        <f t="shared" ca="1" si="71"/>
        <v>0.80068146358955627</v>
      </c>
      <c r="K704" s="16">
        <f t="shared" ca="1" si="73"/>
        <v>14.491894734391369</v>
      </c>
      <c r="L704" s="16"/>
      <c r="M704" s="17">
        <f t="shared" ca="1" si="72"/>
        <v>0.45090778502441775</v>
      </c>
      <c r="N704" s="18">
        <f t="shared" ca="1" si="74"/>
        <v>2.7478279300776527</v>
      </c>
      <c r="O704" s="18"/>
      <c r="P704" s="30">
        <f t="shared" ca="1" si="70"/>
        <v>13.944066804313717</v>
      </c>
      <c r="Q704" s="19"/>
      <c r="R704" s="20">
        <f t="shared" ca="1" si="75"/>
        <v>1</v>
      </c>
      <c r="S704" s="21">
        <f t="shared" ca="1" si="76"/>
        <v>1</v>
      </c>
    </row>
    <row r="705" spans="9:19" ht="15" x14ac:dyDescent="0.25">
      <c r="I705" s="14">
        <v>701</v>
      </c>
      <c r="J705" s="15">
        <f t="shared" ca="1" si="71"/>
        <v>0.10982452256229058</v>
      </c>
      <c r="K705" s="16">
        <f t="shared" ca="1" si="73"/>
        <v>-2.839682796693463</v>
      </c>
      <c r="L705" s="16"/>
      <c r="M705" s="17">
        <f t="shared" ca="1" si="72"/>
        <v>0.85820094001960101</v>
      </c>
      <c r="N705" s="18">
        <f t="shared" ca="1" si="74"/>
        <v>12.751266715839122</v>
      </c>
      <c r="O705" s="18"/>
      <c r="P705" s="30">
        <f t="shared" ca="1" si="70"/>
        <v>-13.390949512532586</v>
      </c>
      <c r="Q705" s="19"/>
      <c r="R705" s="20">
        <f t="shared" ca="1" si="75"/>
        <v>0</v>
      </c>
      <c r="S705" s="21">
        <f t="shared" ca="1" si="76"/>
        <v>0</v>
      </c>
    </row>
    <row r="706" spans="9:19" ht="15" x14ac:dyDescent="0.25">
      <c r="I706" s="14">
        <v>702</v>
      </c>
      <c r="J706" s="15">
        <f t="shared" ca="1" si="71"/>
        <v>0.18794905784584981</v>
      </c>
      <c r="K706" s="16">
        <f t="shared" ca="1" si="73"/>
        <v>2.1547668544558363E-2</v>
      </c>
      <c r="L706" s="16"/>
      <c r="M706" s="17">
        <f t="shared" ca="1" si="72"/>
        <v>0.27244971304899757</v>
      </c>
      <c r="N706" s="18">
        <f t="shared" ca="1" si="74"/>
        <v>-1.2853139258089419</v>
      </c>
      <c r="O706" s="18"/>
      <c r="P706" s="30">
        <f t="shared" ca="1" si="70"/>
        <v>3.5068615943535004</v>
      </c>
      <c r="Q706" s="19"/>
      <c r="R706" s="20">
        <f t="shared" ca="1" si="75"/>
        <v>1</v>
      </c>
      <c r="S706" s="21">
        <f t="shared" ca="1" si="76"/>
        <v>0</v>
      </c>
    </row>
    <row r="707" spans="9:19" ht="15" x14ac:dyDescent="0.25">
      <c r="I707" s="14">
        <v>703</v>
      </c>
      <c r="J707" s="15">
        <f t="shared" ca="1" si="71"/>
        <v>0.81402281924252862</v>
      </c>
      <c r="K707" s="16">
        <f t="shared" ca="1" si="73"/>
        <v>14.8998557493031</v>
      </c>
      <c r="L707" s="16"/>
      <c r="M707" s="17">
        <f t="shared" ca="1" si="72"/>
        <v>0.64357739198045483</v>
      </c>
      <c r="N707" s="18">
        <f t="shared" ca="1" si="74"/>
        <v>6.8592232801552129</v>
      </c>
      <c r="O707" s="18"/>
      <c r="P707" s="30">
        <f t="shared" ca="1" si="70"/>
        <v>10.240632469147886</v>
      </c>
      <c r="Q707" s="19"/>
      <c r="R707" s="20">
        <f t="shared" ca="1" si="75"/>
        <v>1</v>
      </c>
      <c r="S707" s="21">
        <f t="shared" ca="1" si="76"/>
        <v>1</v>
      </c>
    </row>
    <row r="708" spans="9:19" ht="15" x14ac:dyDescent="0.25">
      <c r="I708" s="14">
        <v>704</v>
      </c>
      <c r="J708" s="15">
        <f t="shared" ca="1" si="71"/>
        <v>0.75183696395614907</v>
      </c>
      <c r="K708" s="16">
        <f t="shared" ca="1" si="73"/>
        <v>13.12164554680264</v>
      </c>
      <c r="L708" s="16"/>
      <c r="M708" s="17">
        <f t="shared" ca="1" si="72"/>
        <v>0.48387633154950749</v>
      </c>
      <c r="N708" s="18">
        <f t="shared" ca="1" si="74"/>
        <v>3.4417630118364091</v>
      </c>
      <c r="O708" s="18"/>
      <c r="P708" s="30">
        <f t="shared" ca="1" si="70"/>
        <v>11.879882534966232</v>
      </c>
      <c r="Q708" s="19"/>
      <c r="R708" s="20">
        <f t="shared" ca="1" si="75"/>
        <v>1</v>
      </c>
      <c r="S708" s="21">
        <f t="shared" ca="1" si="76"/>
        <v>1</v>
      </c>
    </row>
    <row r="709" spans="9:19" ht="15" x14ac:dyDescent="0.25">
      <c r="I709" s="14">
        <v>705</v>
      </c>
      <c r="J709" s="15">
        <f t="shared" ca="1" si="71"/>
        <v>0.43933053591328952</v>
      </c>
      <c r="K709" s="16">
        <f t="shared" ca="1" si="73"/>
        <v>6.1526982105177321</v>
      </c>
      <c r="L709" s="16"/>
      <c r="M709" s="17">
        <f t="shared" ca="1" si="72"/>
        <v>0.44291406671067457</v>
      </c>
      <c r="N709" s="18">
        <f t="shared" ca="1" si="74"/>
        <v>2.5786811420092954</v>
      </c>
      <c r="O709" s="18"/>
      <c r="P709" s="30">
        <f t="shared" ref="P709:P772" ca="1" si="77">K709-N709+homefield_adv_simulation</f>
        <v>5.7740170685084369</v>
      </c>
      <c r="Q709" s="19"/>
      <c r="R709" s="20">
        <f t="shared" ca="1" si="75"/>
        <v>1</v>
      </c>
      <c r="S709" s="21">
        <f t="shared" ca="1" si="76"/>
        <v>0</v>
      </c>
    </row>
    <row r="710" spans="9:19" ht="15" x14ac:dyDescent="0.25">
      <c r="I710" s="14">
        <v>706</v>
      </c>
      <c r="J710" s="15">
        <f t="shared" ca="1" si="71"/>
        <v>0.1837518811055957</v>
      </c>
      <c r="K710" s="16">
        <f t="shared" ca="1" si="73"/>
        <v>-0.10963751541510636</v>
      </c>
      <c r="L710" s="16"/>
      <c r="M710" s="17">
        <f t="shared" ca="1" si="72"/>
        <v>0.36857248086778371</v>
      </c>
      <c r="N710" s="18">
        <f t="shared" ca="1" si="74"/>
        <v>0.97186318910965364</v>
      </c>
      <c r="O710" s="18"/>
      <c r="P710" s="30">
        <f t="shared" ca="1" si="77"/>
        <v>1.1184992954752402</v>
      </c>
      <c r="Q710" s="19"/>
      <c r="R710" s="20">
        <f t="shared" ca="1" si="75"/>
        <v>1</v>
      </c>
      <c r="S710" s="21">
        <f t="shared" ca="1" si="76"/>
        <v>0</v>
      </c>
    </row>
    <row r="711" spans="9:19" ht="15" x14ac:dyDescent="0.25">
      <c r="I711" s="14">
        <v>707</v>
      </c>
      <c r="J711" s="15">
        <f t="shared" ca="1" si="71"/>
        <v>0.52656586854872345</v>
      </c>
      <c r="K711" s="16">
        <f t="shared" ca="1" si="73"/>
        <v>7.9875506432175518</v>
      </c>
      <c r="L711" s="16"/>
      <c r="M711" s="17">
        <f t="shared" ca="1" si="72"/>
        <v>0.87105777602448964</v>
      </c>
      <c r="N711" s="18">
        <f t="shared" ca="1" si="74"/>
        <v>13.24601774919288</v>
      </c>
      <c r="O711" s="18"/>
      <c r="P711" s="30">
        <f t="shared" ca="1" si="77"/>
        <v>-3.0584671059753283</v>
      </c>
      <c r="Q711" s="19"/>
      <c r="R711" s="20">
        <f t="shared" ca="1" si="75"/>
        <v>0</v>
      </c>
      <c r="S711" s="21">
        <f t="shared" ca="1" si="76"/>
        <v>0</v>
      </c>
    </row>
    <row r="712" spans="9:19" ht="15" x14ac:dyDescent="0.25">
      <c r="I712" s="14">
        <v>708</v>
      </c>
      <c r="J712" s="15">
        <f t="shared" ca="1" si="71"/>
        <v>0.90853329203592081</v>
      </c>
      <c r="K712" s="16">
        <f t="shared" ca="1" si="73"/>
        <v>18.572447381151783</v>
      </c>
      <c r="L712" s="16"/>
      <c r="M712" s="17">
        <f t="shared" ca="1" si="72"/>
        <v>0.16793261875965537</v>
      </c>
      <c r="N712" s="18">
        <f t="shared" ca="1" si="74"/>
        <v>-4.2717407753092935</v>
      </c>
      <c r="O712" s="18"/>
      <c r="P712" s="30">
        <f t="shared" ca="1" si="77"/>
        <v>25.044188156461075</v>
      </c>
      <c r="Q712" s="19"/>
      <c r="R712" s="20">
        <f t="shared" ca="1" si="75"/>
        <v>1</v>
      </c>
      <c r="S712" s="21">
        <f t="shared" ca="1" si="76"/>
        <v>1</v>
      </c>
    </row>
    <row r="713" spans="9:19" ht="15" x14ac:dyDescent="0.25">
      <c r="I713" s="14">
        <v>709</v>
      </c>
      <c r="J713" s="15">
        <f t="shared" ca="1" si="71"/>
        <v>0.6409540417713695</v>
      </c>
      <c r="K713" s="16">
        <f t="shared" ca="1" si="73"/>
        <v>10.45042697857382</v>
      </c>
      <c r="L713" s="16"/>
      <c r="M713" s="17">
        <f t="shared" ca="1" si="72"/>
        <v>4.9472135793163008E-2</v>
      </c>
      <c r="N713" s="18">
        <f t="shared" ca="1" si="74"/>
        <v>-10.024835806697402</v>
      </c>
      <c r="O713" s="18"/>
      <c r="P713" s="30">
        <f t="shared" ca="1" si="77"/>
        <v>22.675262785271219</v>
      </c>
      <c r="Q713" s="19"/>
      <c r="R713" s="20">
        <f t="shared" ca="1" si="75"/>
        <v>1</v>
      </c>
      <c r="S713" s="21">
        <f t="shared" ca="1" si="76"/>
        <v>1</v>
      </c>
    </row>
    <row r="714" spans="9:19" ht="15" x14ac:dyDescent="0.25">
      <c r="I714" s="14">
        <v>710</v>
      </c>
      <c r="J714" s="15">
        <f t="shared" ref="J714:J777" ca="1" si="78">RAND()</f>
        <v>0.15653777390036483</v>
      </c>
      <c r="K714" s="16">
        <f t="shared" ca="1" si="73"/>
        <v>-1.0101393700942811</v>
      </c>
      <c r="L714" s="16"/>
      <c r="M714" s="17">
        <f t="shared" ref="M714:M777" ca="1" si="79">RAND()</f>
        <v>0.63219399364785089</v>
      </c>
      <c r="N714" s="18">
        <f t="shared" ca="1" si="74"/>
        <v>6.6051484908141926</v>
      </c>
      <c r="O714" s="18"/>
      <c r="P714" s="30">
        <f t="shared" ca="1" si="77"/>
        <v>-5.4152878609084736</v>
      </c>
      <c r="Q714" s="19"/>
      <c r="R714" s="20">
        <f t="shared" ca="1" si="75"/>
        <v>0</v>
      </c>
      <c r="S714" s="21">
        <f t="shared" ca="1" si="76"/>
        <v>0</v>
      </c>
    </row>
    <row r="715" spans="9:19" ht="15" x14ac:dyDescent="0.25">
      <c r="I715" s="14">
        <v>711</v>
      </c>
      <c r="J715" s="15">
        <f t="shared" ca="1" si="78"/>
        <v>0.9211579756011532</v>
      </c>
      <c r="K715" s="16">
        <f t="shared" ref="K715:K778" ca="1" si="80">NORMINV(J715,mean_HomeTeam_Sim,sd_HomeTeam_Sim)</f>
        <v>19.251200250858055</v>
      </c>
      <c r="L715" s="16"/>
      <c r="M715" s="17">
        <f t="shared" ca="1" si="79"/>
        <v>0.24430597781269991</v>
      </c>
      <c r="N715" s="18">
        <f t="shared" ref="N715:N778" ca="1" si="81">NORMINV(M715,mean_AwayTeam_Sim,sd_AwayTeam_Sim)</f>
        <v>-2.0140230198763307</v>
      </c>
      <c r="O715" s="18"/>
      <c r="P715" s="30">
        <f t="shared" ca="1" si="77"/>
        <v>23.465223270734384</v>
      </c>
      <c r="Q715" s="19"/>
      <c r="R715" s="20">
        <f t="shared" ref="R715:R778" ca="1" si="82">IF(P715&gt;0,1,0)</f>
        <v>1</v>
      </c>
      <c r="S715" s="21">
        <f t="shared" ref="S715:S778" ca="1" si="83">IF(P715&gt;game_spread,1,0)</f>
        <v>1</v>
      </c>
    </row>
    <row r="716" spans="9:19" ht="15" x14ac:dyDescent="0.25">
      <c r="I716" s="14">
        <v>712</v>
      </c>
      <c r="J716" s="15">
        <f t="shared" ca="1" si="78"/>
        <v>0.54090236535691705</v>
      </c>
      <c r="K716" s="16">
        <f t="shared" ca="1" si="80"/>
        <v>8.2893110334882891</v>
      </c>
      <c r="L716" s="16"/>
      <c r="M716" s="17">
        <f t="shared" ca="1" si="79"/>
        <v>0.16072369297807731</v>
      </c>
      <c r="N716" s="18">
        <f t="shared" ca="1" si="81"/>
        <v>-4.5153831311616646</v>
      </c>
      <c r="O716" s="18"/>
      <c r="P716" s="30">
        <f t="shared" ca="1" si="77"/>
        <v>15.004694164649955</v>
      </c>
      <c r="Q716" s="19"/>
      <c r="R716" s="20">
        <f t="shared" ca="1" si="82"/>
        <v>1</v>
      </c>
      <c r="S716" s="21">
        <f t="shared" ca="1" si="83"/>
        <v>1</v>
      </c>
    </row>
    <row r="717" spans="9:19" ht="15" x14ac:dyDescent="0.25">
      <c r="I717" s="14">
        <v>713</v>
      </c>
      <c r="J717" s="15">
        <f t="shared" ca="1" si="78"/>
        <v>0.92357350775487301</v>
      </c>
      <c r="K717" s="16">
        <f t="shared" ca="1" si="80"/>
        <v>19.390276194304917</v>
      </c>
      <c r="L717" s="16"/>
      <c r="M717" s="17">
        <f t="shared" ca="1" si="79"/>
        <v>0.14983884404025538</v>
      </c>
      <c r="N717" s="18">
        <f t="shared" ca="1" si="81"/>
        <v>-4.8972088169407133</v>
      </c>
      <c r="O717" s="18"/>
      <c r="P717" s="30">
        <f t="shared" ca="1" si="77"/>
        <v>26.487485011245628</v>
      </c>
      <c r="Q717" s="19"/>
      <c r="R717" s="20">
        <f t="shared" ca="1" si="82"/>
        <v>1</v>
      </c>
      <c r="S717" s="21">
        <f t="shared" ca="1" si="83"/>
        <v>1</v>
      </c>
    </row>
    <row r="718" spans="9:19" ht="15" x14ac:dyDescent="0.25">
      <c r="I718" s="14">
        <v>714</v>
      </c>
      <c r="J718" s="15">
        <f t="shared" ca="1" si="78"/>
        <v>0.92532612983363494</v>
      </c>
      <c r="K718" s="16">
        <f t="shared" ca="1" si="80"/>
        <v>19.493292267095214</v>
      </c>
      <c r="L718" s="16"/>
      <c r="M718" s="17">
        <f t="shared" ca="1" si="79"/>
        <v>0.55289534073694968</v>
      </c>
      <c r="N718" s="18">
        <f t="shared" ca="1" si="81"/>
        <v>4.8925892250172485</v>
      </c>
      <c r="O718" s="18"/>
      <c r="P718" s="30">
        <f t="shared" ca="1" si="77"/>
        <v>16.800703042077966</v>
      </c>
      <c r="Q718" s="19"/>
      <c r="R718" s="20">
        <f t="shared" ca="1" si="82"/>
        <v>1</v>
      </c>
      <c r="S718" s="21">
        <f t="shared" ca="1" si="83"/>
        <v>1</v>
      </c>
    </row>
    <row r="719" spans="9:19" ht="15" x14ac:dyDescent="0.25">
      <c r="I719" s="14">
        <v>715</v>
      </c>
      <c r="J719" s="15">
        <f t="shared" ca="1" si="78"/>
        <v>0.20417012697118087</v>
      </c>
      <c r="K719" s="16">
        <f t="shared" ca="1" si="80"/>
        <v>0.51234471253526959</v>
      </c>
      <c r="L719" s="16"/>
      <c r="M719" s="17">
        <f t="shared" ca="1" si="79"/>
        <v>0.23474199620139169</v>
      </c>
      <c r="N719" s="18">
        <f t="shared" ca="1" si="81"/>
        <v>-2.2717199833654806</v>
      </c>
      <c r="O719" s="18"/>
      <c r="P719" s="30">
        <f t="shared" ca="1" si="77"/>
        <v>4.9840646959007504</v>
      </c>
      <c r="Q719" s="19"/>
      <c r="R719" s="20">
        <f t="shared" ca="1" si="82"/>
        <v>1</v>
      </c>
      <c r="S719" s="21">
        <f t="shared" ca="1" si="83"/>
        <v>0</v>
      </c>
    </row>
    <row r="720" spans="9:19" ht="15" x14ac:dyDescent="0.25">
      <c r="I720" s="14">
        <v>716</v>
      </c>
      <c r="J720" s="15">
        <f t="shared" ca="1" si="78"/>
        <v>0.2269838988213424</v>
      </c>
      <c r="K720" s="16">
        <f t="shared" ca="1" si="80"/>
        <v>1.1649514546941289</v>
      </c>
      <c r="L720" s="16"/>
      <c r="M720" s="17">
        <f t="shared" ca="1" si="79"/>
        <v>0.2917052993493926</v>
      </c>
      <c r="N720" s="18">
        <f t="shared" ca="1" si="81"/>
        <v>-0.80832497078560372</v>
      </c>
      <c r="O720" s="18"/>
      <c r="P720" s="30">
        <f t="shared" ca="1" si="77"/>
        <v>4.1732764254797328</v>
      </c>
      <c r="Q720" s="19"/>
      <c r="R720" s="20">
        <f t="shared" ca="1" si="82"/>
        <v>1</v>
      </c>
      <c r="S720" s="21">
        <f t="shared" ca="1" si="83"/>
        <v>0</v>
      </c>
    </row>
    <row r="721" spans="9:19" ht="15" x14ac:dyDescent="0.25">
      <c r="I721" s="14">
        <v>717</v>
      </c>
      <c r="J721" s="15">
        <f t="shared" ca="1" si="78"/>
        <v>0.49373457516159425</v>
      </c>
      <c r="K721" s="16">
        <f t="shared" ca="1" si="80"/>
        <v>7.2985963790071402</v>
      </c>
      <c r="L721" s="16"/>
      <c r="M721" s="17">
        <f t="shared" ca="1" si="79"/>
        <v>0.49449449496341957</v>
      </c>
      <c r="N721" s="18">
        <f t="shared" ca="1" si="81"/>
        <v>3.6645351211602599</v>
      </c>
      <c r="O721" s="18"/>
      <c r="P721" s="30">
        <f t="shared" ca="1" si="77"/>
        <v>5.83406125784688</v>
      </c>
      <c r="Q721" s="19"/>
      <c r="R721" s="20">
        <f t="shared" ca="1" si="82"/>
        <v>1</v>
      </c>
      <c r="S721" s="21">
        <f t="shared" ca="1" si="83"/>
        <v>0</v>
      </c>
    </row>
    <row r="722" spans="9:19" ht="15" x14ac:dyDescent="0.25">
      <c r="I722" s="14">
        <v>718</v>
      </c>
      <c r="J722" s="15">
        <f t="shared" ca="1" si="78"/>
        <v>0.87988259400898872</v>
      </c>
      <c r="K722" s="16">
        <f t="shared" ca="1" si="80"/>
        <v>17.255736047358102</v>
      </c>
      <c r="L722" s="16"/>
      <c r="M722" s="17">
        <f t="shared" ca="1" si="79"/>
        <v>0.32908497072583487</v>
      </c>
      <c r="N722" s="18">
        <f t="shared" ca="1" si="81"/>
        <v>7.8270997416142851E-2</v>
      </c>
      <c r="O722" s="18"/>
      <c r="P722" s="30">
        <f t="shared" ca="1" si="77"/>
        <v>19.377465049941957</v>
      </c>
      <c r="Q722" s="19"/>
      <c r="R722" s="20">
        <f t="shared" ca="1" si="82"/>
        <v>1</v>
      </c>
      <c r="S722" s="21">
        <f t="shared" ca="1" si="83"/>
        <v>1</v>
      </c>
    </row>
    <row r="723" spans="9:19" ht="15" x14ac:dyDescent="0.25">
      <c r="I723" s="14">
        <v>719</v>
      </c>
      <c r="J723" s="15">
        <f t="shared" ca="1" si="78"/>
        <v>0.15896749580871428</v>
      </c>
      <c r="K723" s="16">
        <f t="shared" ca="1" si="80"/>
        <v>-0.92581086256279832</v>
      </c>
      <c r="L723" s="16"/>
      <c r="M723" s="17">
        <f t="shared" ca="1" si="79"/>
        <v>1.9453973745437558E-2</v>
      </c>
      <c r="N723" s="18">
        <f t="shared" ca="1" si="81"/>
        <v>-13.498360806422053</v>
      </c>
      <c r="O723" s="18"/>
      <c r="P723" s="30">
        <f t="shared" ca="1" si="77"/>
        <v>14.772549943859254</v>
      </c>
      <c r="Q723" s="19"/>
      <c r="R723" s="20">
        <f t="shared" ca="1" si="82"/>
        <v>1</v>
      </c>
      <c r="S723" s="21">
        <f t="shared" ca="1" si="83"/>
        <v>1</v>
      </c>
    </row>
    <row r="724" spans="9:19" ht="15" x14ac:dyDescent="0.25">
      <c r="I724" s="14">
        <v>720</v>
      </c>
      <c r="J724" s="15">
        <f t="shared" ca="1" si="78"/>
        <v>0.10093084604525659</v>
      </c>
      <c r="K724" s="16">
        <f t="shared" ca="1" si="80"/>
        <v>-3.2480030190548739</v>
      </c>
      <c r="L724" s="16"/>
      <c r="M724" s="17">
        <f t="shared" ca="1" si="79"/>
        <v>0.44261762720321751</v>
      </c>
      <c r="N724" s="18">
        <f t="shared" ca="1" si="81"/>
        <v>2.5723994687845089</v>
      </c>
      <c r="O724" s="18"/>
      <c r="P724" s="30">
        <f t="shared" ca="1" si="77"/>
        <v>-3.6204024878393826</v>
      </c>
      <c r="Q724" s="19"/>
      <c r="R724" s="20">
        <f t="shared" ca="1" si="82"/>
        <v>0</v>
      </c>
      <c r="S724" s="21">
        <f t="shared" ca="1" si="83"/>
        <v>0</v>
      </c>
    </row>
    <row r="725" spans="9:19" ht="15" x14ac:dyDescent="0.25">
      <c r="I725" s="14">
        <v>721</v>
      </c>
      <c r="J725" s="15">
        <f t="shared" ca="1" si="78"/>
        <v>0.65499490458916609</v>
      </c>
      <c r="K725" s="16">
        <f t="shared" ca="1" si="80"/>
        <v>10.766945190429094</v>
      </c>
      <c r="L725" s="16"/>
      <c r="M725" s="17">
        <f t="shared" ca="1" si="79"/>
        <v>0.31508335952768529</v>
      </c>
      <c r="N725" s="18">
        <f t="shared" ca="1" si="81"/>
        <v>-0.24845280353331489</v>
      </c>
      <c r="O725" s="18"/>
      <c r="P725" s="30">
        <f t="shared" ca="1" si="77"/>
        <v>13.215397993962409</v>
      </c>
      <c r="Q725" s="19"/>
      <c r="R725" s="20">
        <f t="shared" ca="1" si="82"/>
        <v>1</v>
      </c>
      <c r="S725" s="21">
        <f t="shared" ca="1" si="83"/>
        <v>1</v>
      </c>
    </row>
    <row r="726" spans="9:19" ht="15" x14ac:dyDescent="0.25">
      <c r="I726" s="14">
        <v>722</v>
      </c>
      <c r="J726" s="15">
        <f t="shared" ca="1" si="78"/>
        <v>8.6575008656727515E-2</v>
      </c>
      <c r="K726" s="16">
        <f t="shared" ca="1" si="80"/>
        <v>-3.9665787173946558</v>
      </c>
      <c r="L726" s="16"/>
      <c r="M726" s="17">
        <f t="shared" ca="1" si="79"/>
        <v>0.87518936615295695</v>
      </c>
      <c r="N726" s="18">
        <f t="shared" ca="1" si="81"/>
        <v>13.412214003489245</v>
      </c>
      <c r="O726" s="18"/>
      <c r="P726" s="30">
        <f t="shared" ca="1" si="77"/>
        <v>-15.178792720883902</v>
      </c>
      <c r="Q726" s="19"/>
      <c r="R726" s="20">
        <f t="shared" ca="1" si="82"/>
        <v>0</v>
      </c>
      <c r="S726" s="21">
        <f t="shared" ca="1" si="83"/>
        <v>0</v>
      </c>
    </row>
    <row r="727" spans="9:19" ht="15" x14ac:dyDescent="0.25">
      <c r="I727" s="14">
        <v>723</v>
      </c>
      <c r="J727" s="15">
        <f t="shared" ca="1" si="78"/>
        <v>0.16343754088683793</v>
      </c>
      <c r="K727" s="16">
        <f t="shared" ca="1" si="80"/>
        <v>-0.77284598160247953</v>
      </c>
      <c r="L727" s="16"/>
      <c r="M727" s="17">
        <f t="shared" ca="1" si="79"/>
        <v>0.6555928431238861</v>
      </c>
      <c r="N727" s="18">
        <f t="shared" ca="1" si="81"/>
        <v>7.1305276628537477</v>
      </c>
      <c r="O727" s="18"/>
      <c r="P727" s="30">
        <f t="shared" ca="1" si="77"/>
        <v>-5.7033736444562271</v>
      </c>
      <c r="Q727" s="19"/>
      <c r="R727" s="20">
        <f t="shared" ca="1" si="82"/>
        <v>0</v>
      </c>
      <c r="S727" s="21">
        <f t="shared" ca="1" si="83"/>
        <v>0</v>
      </c>
    </row>
    <row r="728" spans="9:19" ht="15" x14ac:dyDescent="0.25">
      <c r="I728" s="14">
        <v>724</v>
      </c>
      <c r="J728" s="15">
        <f t="shared" ca="1" si="78"/>
        <v>0.93612486578877652</v>
      </c>
      <c r="K728" s="16">
        <f t="shared" ca="1" si="80"/>
        <v>20.17261435907394</v>
      </c>
      <c r="L728" s="16"/>
      <c r="M728" s="17">
        <f t="shared" ca="1" si="79"/>
        <v>0.38699554687913873</v>
      </c>
      <c r="N728" s="18">
        <f t="shared" ca="1" si="81"/>
        <v>1.3774610696863565</v>
      </c>
      <c r="O728" s="18"/>
      <c r="P728" s="30">
        <f t="shared" ca="1" si="77"/>
        <v>20.995153289387584</v>
      </c>
      <c r="Q728" s="19"/>
      <c r="R728" s="20">
        <f t="shared" ca="1" si="82"/>
        <v>1</v>
      </c>
      <c r="S728" s="21">
        <f t="shared" ca="1" si="83"/>
        <v>1</v>
      </c>
    </row>
    <row r="729" spans="9:19" ht="15" x14ac:dyDescent="0.25">
      <c r="I729" s="14">
        <v>725</v>
      </c>
      <c r="J729" s="15">
        <f t="shared" ca="1" si="78"/>
        <v>0.50278594415818112</v>
      </c>
      <c r="K729" s="16">
        <f t="shared" ca="1" si="80"/>
        <v>7.4884271753872529</v>
      </c>
      <c r="L729" s="16"/>
      <c r="M729" s="17">
        <f t="shared" ca="1" si="79"/>
        <v>3.0707005395916309E-2</v>
      </c>
      <c r="N729" s="18">
        <f t="shared" ca="1" si="81"/>
        <v>-11.869750293007268</v>
      </c>
      <c r="O729" s="18"/>
      <c r="P729" s="30">
        <f t="shared" ca="1" si="77"/>
        <v>21.558177468394522</v>
      </c>
      <c r="Q729" s="19"/>
      <c r="R729" s="20">
        <f t="shared" ca="1" si="82"/>
        <v>1</v>
      </c>
      <c r="S729" s="21">
        <f t="shared" ca="1" si="83"/>
        <v>1</v>
      </c>
    </row>
    <row r="730" spans="9:19" ht="15" x14ac:dyDescent="0.25">
      <c r="I730" s="14">
        <v>726</v>
      </c>
      <c r="J730" s="15">
        <f t="shared" ca="1" si="78"/>
        <v>0.47429610661860333</v>
      </c>
      <c r="K730" s="16">
        <f t="shared" ca="1" si="80"/>
        <v>6.8905655541090889</v>
      </c>
      <c r="L730" s="16"/>
      <c r="M730" s="17">
        <f t="shared" ca="1" si="79"/>
        <v>0.10926333786701081</v>
      </c>
      <c r="N730" s="18">
        <f t="shared" ca="1" si="81"/>
        <v>-6.5147271987015927</v>
      </c>
      <c r="O730" s="18"/>
      <c r="P730" s="30">
        <f t="shared" ca="1" si="77"/>
        <v>15.60529275281068</v>
      </c>
      <c r="Q730" s="19"/>
      <c r="R730" s="20">
        <f t="shared" ca="1" si="82"/>
        <v>1</v>
      </c>
      <c r="S730" s="21">
        <f t="shared" ca="1" si="83"/>
        <v>1</v>
      </c>
    </row>
    <row r="731" spans="9:19" ht="15" x14ac:dyDescent="0.25">
      <c r="I731" s="14">
        <v>727</v>
      </c>
      <c r="J731" s="15">
        <f t="shared" ca="1" si="78"/>
        <v>0.64032072827096376</v>
      </c>
      <c r="K731" s="16">
        <f t="shared" ca="1" si="80"/>
        <v>10.436255161407381</v>
      </c>
      <c r="L731" s="16"/>
      <c r="M731" s="17">
        <f t="shared" ca="1" si="79"/>
        <v>0.33540447063821088</v>
      </c>
      <c r="N731" s="18">
        <f t="shared" ca="1" si="81"/>
        <v>0.22387658564130763</v>
      </c>
      <c r="O731" s="18"/>
      <c r="P731" s="30">
        <f t="shared" ca="1" si="77"/>
        <v>12.412378575766073</v>
      </c>
      <c r="Q731" s="19"/>
      <c r="R731" s="20">
        <f t="shared" ca="1" si="82"/>
        <v>1</v>
      </c>
      <c r="S731" s="21">
        <f t="shared" ca="1" si="83"/>
        <v>1</v>
      </c>
    </row>
    <row r="732" spans="9:19" ht="15" x14ac:dyDescent="0.25">
      <c r="I732" s="14">
        <v>728</v>
      </c>
      <c r="J732" s="15">
        <f t="shared" ca="1" si="78"/>
        <v>0.55167738217917273</v>
      </c>
      <c r="K732" s="16">
        <f t="shared" ca="1" si="80"/>
        <v>8.5168246383607347</v>
      </c>
      <c r="L732" s="16"/>
      <c r="M732" s="17">
        <f t="shared" ca="1" si="79"/>
        <v>0.67537014957460206</v>
      </c>
      <c r="N732" s="18">
        <f t="shared" ca="1" si="81"/>
        <v>7.5850533945910374</v>
      </c>
      <c r="O732" s="18"/>
      <c r="P732" s="30">
        <f t="shared" ca="1" si="77"/>
        <v>3.1317712437696974</v>
      </c>
      <c r="Q732" s="19"/>
      <c r="R732" s="20">
        <f t="shared" ca="1" si="82"/>
        <v>1</v>
      </c>
      <c r="S732" s="21">
        <f t="shared" ca="1" si="83"/>
        <v>0</v>
      </c>
    </row>
    <row r="733" spans="9:19" ht="15" x14ac:dyDescent="0.25">
      <c r="I733" s="14">
        <v>729</v>
      </c>
      <c r="J733" s="15">
        <f t="shared" ca="1" si="78"/>
        <v>0.48102734313972706</v>
      </c>
      <c r="K733" s="16">
        <f t="shared" ca="1" si="80"/>
        <v>7.0319561548838196</v>
      </c>
      <c r="L733" s="16"/>
      <c r="M733" s="17">
        <f t="shared" ca="1" si="79"/>
        <v>0.13367738045342192</v>
      </c>
      <c r="N733" s="18">
        <f t="shared" ca="1" si="81"/>
        <v>-5.5000225754810632</v>
      </c>
      <c r="O733" s="18"/>
      <c r="P733" s="30">
        <f t="shared" ca="1" si="77"/>
        <v>14.731978730364883</v>
      </c>
      <c r="Q733" s="19"/>
      <c r="R733" s="20">
        <f t="shared" ca="1" si="82"/>
        <v>1</v>
      </c>
      <c r="S733" s="21">
        <f t="shared" ca="1" si="83"/>
        <v>1</v>
      </c>
    </row>
    <row r="734" spans="9:19" ht="15" x14ac:dyDescent="0.25">
      <c r="I734" s="14">
        <v>730</v>
      </c>
      <c r="J734" s="15">
        <f t="shared" ca="1" si="78"/>
        <v>9.376655095478692E-2</v>
      </c>
      <c r="K734" s="16">
        <f t="shared" ca="1" si="80"/>
        <v>-3.5964430448087619</v>
      </c>
      <c r="L734" s="16"/>
      <c r="M734" s="17">
        <f t="shared" ca="1" si="79"/>
        <v>0.42238195757196484</v>
      </c>
      <c r="N734" s="18">
        <f t="shared" ca="1" si="81"/>
        <v>2.1417897932602781</v>
      </c>
      <c r="O734" s="18"/>
      <c r="P734" s="30">
        <f t="shared" ca="1" si="77"/>
        <v>-3.5382328380690398</v>
      </c>
      <c r="Q734" s="19"/>
      <c r="R734" s="20">
        <f t="shared" ca="1" si="82"/>
        <v>0</v>
      </c>
      <c r="S734" s="21">
        <f t="shared" ca="1" si="83"/>
        <v>0</v>
      </c>
    </row>
    <row r="735" spans="9:19" ht="15" x14ac:dyDescent="0.25">
      <c r="I735" s="14">
        <v>731</v>
      </c>
      <c r="J735" s="15">
        <f t="shared" ca="1" si="78"/>
        <v>0.2163518536852288</v>
      </c>
      <c r="K735" s="16">
        <f t="shared" ca="1" si="80"/>
        <v>0.86578764615320924</v>
      </c>
      <c r="L735" s="16"/>
      <c r="M735" s="17">
        <f t="shared" ca="1" si="79"/>
        <v>0.72998827826185075</v>
      </c>
      <c r="N735" s="18">
        <f t="shared" ca="1" si="81"/>
        <v>8.9068647315169365</v>
      </c>
      <c r="O735" s="18"/>
      <c r="P735" s="30">
        <f t="shared" ca="1" si="77"/>
        <v>-5.8410770853637279</v>
      </c>
      <c r="Q735" s="19"/>
      <c r="R735" s="20">
        <f t="shared" ca="1" si="82"/>
        <v>0</v>
      </c>
      <c r="S735" s="21">
        <f t="shared" ca="1" si="83"/>
        <v>0</v>
      </c>
    </row>
    <row r="736" spans="9:19" ht="15" x14ac:dyDescent="0.25">
      <c r="I736" s="14">
        <v>732</v>
      </c>
      <c r="J736" s="15">
        <f t="shared" ca="1" si="78"/>
        <v>0.11285462557531012</v>
      </c>
      <c r="K736" s="16">
        <f t="shared" ca="1" si="80"/>
        <v>-2.7060179072196568</v>
      </c>
      <c r="L736" s="16"/>
      <c r="M736" s="17">
        <f t="shared" ca="1" si="79"/>
        <v>0.5994579003190138</v>
      </c>
      <c r="N736" s="18">
        <f t="shared" ca="1" si="81"/>
        <v>5.8879163591292656</v>
      </c>
      <c r="O736" s="18"/>
      <c r="P736" s="30">
        <f t="shared" ca="1" si="77"/>
        <v>-6.3939342663489223</v>
      </c>
      <c r="Q736" s="19"/>
      <c r="R736" s="20">
        <f t="shared" ca="1" si="82"/>
        <v>0</v>
      </c>
      <c r="S736" s="21">
        <f t="shared" ca="1" si="83"/>
        <v>0</v>
      </c>
    </row>
    <row r="737" spans="9:19" ht="15" x14ac:dyDescent="0.25">
      <c r="I737" s="14">
        <v>733</v>
      </c>
      <c r="J737" s="15">
        <f t="shared" ca="1" si="78"/>
        <v>0.3817174039328014</v>
      </c>
      <c r="K737" s="16">
        <f t="shared" ca="1" si="80"/>
        <v>4.9118761956497075</v>
      </c>
      <c r="L737" s="16"/>
      <c r="M737" s="17">
        <f t="shared" ca="1" si="79"/>
        <v>0.24529066676218314</v>
      </c>
      <c r="N737" s="18">
        <f t="shared" ca="1" si="81"/>
        <v>-1.9878045588889561</v>
      </c>
      <c r="O737" s="18"/>
      <c r="P737" s="30">
        <f t="shared" ca="1" si="77"/>
        <v>9.0996807545386638</v>
      </c>
      <c r="Q737" s="19"/>
      <c r="R737" s="20">
        <f t="shared" ca="1" si="82"/>
        <v>1</v>
      </c>
      <c r="S737" s="21">
        <f t="shared" ca="1" si="83"/>
        <v>1</v>
      </c>
    </row>
    <row r="738" spans="9:19" ht="15" x14ac:dyDescent="0.25">
      <c r="I738" s="14">
        <v>734</v>
      </c>
      <c r="J738" s="15">
        <f t="shared" ca="1" si="78"/>
        <v>0.98986084897977178</v>
      </c>
      <c r="K738" s="16">
        <f t="shared" ca="1" si="80"/>
        <v>26.850203617572657</v>
      </c>
      <c r="L738" s="16"/>
      <c r="M738" s="17">
        <f t="shared" ca="1" si="79"/>
        <v>0.19851806578531883</v>
      </c>
      <c r="N738" s="18">
        <f t="shared" ca="1" si="81"/>
        <v>-3.3058948654776898</v>
      </c>
      <c r="O738" s="18"/>
      <c r="P738" s="30">
        <f t="shared" ca="1" si="77"/>
        <v>32.356098483050346</v>
      </c>
      <c r="Q738" s="19"/>
      <c r="R738" s="20">
        <f t="shared" ca="1" si="82"/>
        <v>1</v>
      </c>
      <c r="S738" s="21">
        <f t="shared" ca="1" si="83"/>
        <v>1</v>
      </c>
    </row>
    <row r="739" spans="9:19" ht="15" x14ac:dyDescent="0.25">
      <c r="I739" s="14">
        <v>735</v>
      </c>
      <c r="J739" s="15">
        <f t="shared" ca="1" si="78"/>
        <v>0.32767642112601447</v>
      </c>
      <c r="K739" s="16">
        <f t="shared" ca="1" si="80"/>
        <v>3.6956652578084794</v>
      </c>
      <c r="L739" s="16"/>
      <c r="M739" s="17">
        <f t="shared" ca="1" si="79"/>
        <v>0.57401959742331532</v>
      </c>
      <c r="N739" s="18">
        <f t="shared" ca="1" si="81"/>
        <v>5.3413512467666617</v>
      </c>
      <c r="O739" s="18"/>
      <c r="P739" s="30">
        <f t="shared" ca="1" si="77"/>
        <v>0.55431401104181788</v>
      </c>
      <c r="Q739" s="19"/>
      <c r="R739" s="20">
        <f t="shared" ca="1" si="82"/>
        <v>1</v>
      </c>
      <c r="S739" s="21">
        <f t="shared" ca="1" si="83"/>
        <v>0</v>
      </c>
    </row>
    <row r="740" spans="9:19" ht="15" x14ac:dyDescent="0.25">
      <c r="I740" s="14">
        <v>736</v>
      </c>
      <c r="J740" s="15">
        <f t="shared" ca="1" si="78"/>
        <v>0.58557615575459065</v>
      </c>
      <c r="K740" s="16">
        <f t="shared" ca="1" si="80"/>
        <v>9.2386890064806426</v>
      </c>
      <c r="L740" s="16"/>
      <c r="M740" s="17">
        <f t="shared" ca="1" si="79"/>
        <v>0.77982789052704393</v>
      </c>
      <c r="N740" s="18">
        <f t="shared" ca="1" si="81"/>
        <v>10.235769811682996</v>
      </c>
      <c r="O740" s="18"/>
      <c r="P740" s="30">
        <f t="shared" ca="1" si="77"/>
        <v>1.202919194797647</v>
      </c>
      <c r="Q740" s="19"/>
      <c r="R740" s="20">
        <f t="shared" ca="1" si="82"/>
        <v>1</v>
      </c>
      <c r="S740" s="21">
        <f t="shared" ca="1" si="83"/>
        <v>0</v>
      </c>
    </row>
    <row r="741" spans="9:19" ht="15" x14ac:dyDescent="0.25">
      <c r="I741" s="14">
        <v>737</v>
      </c>
      <c r="J741" s="15">
        <f t="shared" ca="1" si="78"/>
        <v>0.11715552796925266</v>
      </c>
      <c r="K741" s="16">
        <f t="shared" ca="1" si="80"/>
        <v>-2.52062271382791</v>
      </c>
      <c r="L741" s="16"/>
      <c r="M741" s="17">
        <f t="shared" ca="1" si="79"/>
        <v>0.31676366663248767</v>
      </c>
      <c r="N741" s="18">
        <f t="shared" ca="1" si="81"/>
        <v>-0.20892729394728482</v>
      </c>
      <c r="O741" s="18"/>
      <c r="P741" s="30">
        <f t="shared" ca="1" si="77"/>
        <v>-0.11169541988062504</v>
      </c>
      <c r="Q741" s="19"/>
      <c r="R741" s="20">
        <f t="shared" ca="1" si="82"/>
        <v>0</v>
      </c>
      <c r="S741" s="21">
        <f t="shared" ca="1" si="83"/>
        <v>0</v>
      </c>
    </row>
    <row r="742" spans="9:19" ht="15" x14ac:dyDescent="0.25">
      <c r="I742" s="14">
        <v>738</v>
      </c>
      <c r="J742" s="15">
        <f t="shared" ca="1" si="78"/>
        <v>0.37071979967590907</v>
      </c>
      <c r="K742" s="16">
        <f t="shared" ca="1" si="80"/>
        <v>4.6694608026189854</v>
      </c>
      <c r="L742" s="16"/>
      <c r="M742" s="17">
        <f t="shared" ca="1" si="79"/>
        <v>0.74798569409154103</v>
      </c>
      <c r="N742" s="18">
        <f t="shared" ca="1" si="81"/>
        <v>9.3702650407769692</v>
      </c>
      <c r="O742" s="18"/>
      <c r="P742" s="30">
        <f t="shared" ca="1" si="77"/>
        <v>-2.5008042381579836</v>
      </c>
      <c r="Q742" s="19"/>
      <c r="R742" s="20">
        <f t="shared" ca="1" si="82"/>
        <v>0</v>
      </c>
      <c r="S742" s="21">
        <f t="shared" ca="1" si="83"/>
        <v>0</v>
      </c>
    </row>
    <row r="743" spans="9:19" ht="15" x14ac:dyDescent="0.25">
      <c r="I743" s="14">
        <v>739</v>
      </c>
      <c r="J743" s="15">
        <f t="shared" ca="1" si="78"/>
        <v>0.91259236859895054</v>
      </c>
      <c r="K743" s="16">
        <f t="shared" ca="1" si="80"/>
        <v>18.782579979699683</v>
      </c>
      <c r="L743" s="16"/>
      <c r="M743" s="17">
        <f t="shared" ca="1" si="79"/>
        <v>0.59587386651933194</v>
      </c>
      <c r="N743" s="18">
        <f t="shared" ca="1" si="81"/>
        <v>5.8104177307225608</v>
      </c>
      <c r="O743" s="18"/>
      <c r="P743" s="30">
        <f t="shared" ca="1" si="77"/>
        <v>15.172162248977124</v>
      </c>
      <c r="Q743" s="19"/>
      <c r="R743" s="20">
        <f t="shared" ca="1" si="82"/>
        <v>1</v>
      </c>
      <c r="S743" s="21">
        <f t="shared" ca="1" si="83"/>
        <v>1</v>
      </c>
    </row>
    <row r="744" spans="9:19" ht="15" x14ac:dyDescent="0.25">
      <c r="I744" s="14">
        <v>740</v>
      </c>
      <c r="J744" s="15">
        <f t="shared" ca="1" si="78"/>
        <v>0.17739249211911268</v>
      </c>
      <c r="K744" s="16">
        <f t="shared" ca="1" si="80"/>
        <v>-0.31201575967675943</v>
      </c>
      <c r="L744" s="16"/>
      <c r="M744" s="17">
        <f t="shared" ca="1" si="79"/>
        <v>0.42222932415219205</v>
      </c>
      <c r="N744" s="18">
        <f t="shared" ca="1" si="81"/>
        <v>2.1385266931421221</v>
      </c>
      <c r="O744" s="18"/>
      <c r="P744" s="30">
        <f t="shared" ca="1" si="77"/>
        <v>-0.25054245281888132</v>
      </c>
      <c r="Q744" s="19"/>
      <c r="R744" s="20">
        <f t="shared" ca="1" si="82"/>
        <v>0</v>
      </c>
      <c r="S744" s="21">
        <f t="shared" ca="1" si="83"/>
        <v>0</v>
      </c>
    </row>
    <row r="745" spans="9:19" ht="15" x14ac:dyDescent="0.25">
      <c r="I745" s="14">
        <v>741</v>
      </c>
      <c r="J745" s="15">
        <f t="shared" ca="1" si="78"/>
        <v>0.33793397292782257</v>
      </c>
      <c r="K745" s="16">
        <f t="shared" ca="1" si="80"/>
        <v>3.9318550899544542</v>
      </c>
      <c r="L745" s="16"/>
      <c r="M745" s="17">
        <f t="shared" ca="1" si="79"/>
        <v>0.17019769956055941</v>
      </c>
      <c r="N745" s="18">
        <f t="shared" ca="1" si="81"/>
        <v>-4.1965852390575797</v>
      </c>
      <c r="O745" s="18"/>
      <c r="P745" s="30">
        <f t="shared" ca="1" si="77"/>
        <v>10.328440329012032</v>
      </c>
      <c r="Q745" s="19"/>
      <c r="R745" s="20">
        <f t="shared" ca="1" si="82"/>
        <v>1</v>
      </c>
      <c r="S745" s="21">
        <f t="shared" ca="1" si="83"/>
        <v>1</v>
      </c>
    </row>
    <row r="746" spans="9:19" ht="15" x14ac:dyDescent="0.25">
      <c r="I746" s="14">
        <v>742</v>
      </c>
      <c r="J746" s="15">
        <f t="shared" ca="1" si="78"/>
        <v>0.87987691476637697</v>
      </c>
      <c r="K746" s="16">
        <f t="shared" ca="1" si="80"/>
        <v>17.25549868328077</v>
      </c>
      <c r="L746" s="16"/>
      <c r="M746" s="17">
        <f t="shared" ca="1" si="79"/>
        <v>0.35352501029730676</v>
      </c>
      <c r="N746" s="18">
        <f t="shared" ca="1" si="81"/>
        <v>0.63565643880328615</v>
      </c>
      <c r="O746" s="18"/>
      <c r="P746" s="30">
        <f t="shared" ca="1" si="77"/>
        <v>18.819842244477481</v>
      </c>
      <c r="Q746" s="19"/>
      <c r="R746" s="20">
        <f t="shared" ca="1" si="82"/>
        <v>1</v>
      </c>
      <c r="S746" s="21">
        <f t="shared" ca="1" si="83"/>
        <v>1</v>
      </c>
    </row>
    <row r="747" spans="9:19" ht="15" x14ac:dyDescent="0.25">
      <c r="I747" s="14">
        <v>743</v>
      </c>
      <c r="J747" s="15">
        <f t="shared" ca="1" si="78"/>
        <v>3.9521387163557797E-2</v>
      </c>
      <c r="K747" s="16">
        <f t="shared" ca="1" si="80"/>
        <v>-7.2639866385257292</v>
      </c>
      <c r="L747" s="16"/>
      <c r="M747" s="17">
        <f t="shared" ca="1" si="79"/>
        <v>0.22957688569901979</v>
      </c>
      <c r="N747" s="18">
        <f t="shared" ca="1" si="81"/>
        <v>-2.4133005792466005</v>
      </c>
      <c r="O747" s="18"/>
      <c r="P747" s="30">
        <f t="shared" ca="1" si="77"/>
        <v>-2.6506860592791286</v>
      </c>
      <c r="Q747" s="19"/>
      <c r="R747" s="20">
        <f t="shared" ca="1" si="82"/>
        <v>0</v>
      </c>
      <c r="S747" s="21">
        <f t="shared" ca="1" si="83"/>
        <v>0</v>
      </c>
    </row>
    <row r="748" spans="9:19" ht="15" x14ac:dyDescent="0.25">
      <c r="I748" s="14">
        <v>744</v>
      </c>
      <c r="J748" s="15">
        <f t="shared" ca="1" si="78"/>
        <v>0.1201625859254053</v>
      </c>
      <c r="K748" s="16">
        <f t="shared" ca="1" si="80"/>
        <v>-2.3938479696895421</v>
      </c>
      <c r="L748" s="16"/>
      <c r="M748" s="17">
        <f t="shared" ca="1" si="79"/>
        <v>0.9913363302969217</v>
      </c>
      <c r="N748" s="18">
        <f t="shared" ca="1" si="81"/>
        <v>23.689891572604001</v>
      </c>
      <c r="O748" s="18"/>
      <c r="P748" s="30">
        <f t="shared" ca="1" si="77"/>
        <v>-23.883739542293544</v>
      </c>
      <c r="Q748" s="19"/>
      <c r="R748" s="20">
        <f t="shared" ca="1" si="82"/>
        <v>0</v>
      </c>
      <c r="S748" s="21">
        <f t="shared" ca="1" si="83"/>
        <v>0</v>
      </c>
    </row>
    <row r="749" spans="9:19" ht="15" x14ac:dyDescent="0.25">
      <c r="I749" s="14">
        <v>745</v>
      </c>
      <c r="J749" s="15">
        <f t="shared" ca="1" si="78"/>
        <v>6.6815774530582517E-2</v>
      </c>
      <c r="K749" s="16">
        <f t="shared" ca="1" si="80"/>
        <v>-5.1193466084451362</v>
      </c>
      <c r="L749" s="16"/>
      <c r="M749" s="17">
        <f t="shared" ca="1" si="79"/>
        <v>0.81885578849206719</v>
      </c>
      <c r="N749" s="18">
        <f t="shared" ca="1" si="81"/>
        <v>11.402083212054251</v>
      </c>
      <c r="O749" s="18"/>
      <c r="P749" s="30">
        <f t="shared" ca="1" si="77"/>
        <v>-14.321429820499386</v>
      </c>
      <c r="Q749" s="19"/>
      <c r="R749" s="20">
        <f t="shared" ca="1" si="82"/>
        <v>0</v>
      </c>
      <c r="S749" s="21">
        <f t="shared" ca="1" si="83"/>
        <v>0</v>
      </c>
    </row>
    <row r="750" spans="9:19" ht="15" x14ac:dyDescent="0.25">
      <c r="I750" s="14">
        <v>746</v>
      </c>
      <c r="J750" s="15">
        <f t="shared" ca="1" si="78"/>
        <v>0.69557522458673438</v>
      </c>
      <c r="K750" s="16">
        <f t="shared" ca="1" si="80"/>
        <v>11.711326039094487</v>
      </c>
      <c r="L750" s="16"/>
      <c r="M750" s="17">
        <f t="shared" ca="1" si="79"/>
        <v>0.39676838583856577</v>
      </c>
      <c r="N750" s="18">
        <f t="shared" ca="1" si="81"/>
        <v>1.590287427679193</v>
      </c>
      <c r="O750" s="18"/>
      <c r="P750" s="30">
        <f t="shared" ca="1" si="77"/>
        <v>12.321038611415293</v>
      </c>
      <c r="Q750" s="19"/>
      <c r="R750" s="20">
        <f t="shared" ca="1" si="82"/>
        <v>1</v>
      </c>
      <c r="S750" s="21">
        <f t="shared" ca="1" si="83"/>
        <v>1</v>
      </c>
    </row>
    <row r="751" spans="9:19" ht="15" x14ac:dyDescent="0.25">
      <c r="I751" s="14">
        <v>747</v>
      </c>
      <c r="J751" s="15">
        <f t="shared" ca="1" si="78"/>
        <v>2.0766907681236124E-2</v>
      </c>
      <c r="K751" s="16">
        <f t="shared" ca="1" si="80"/>
        <v>-9.6224799531010632</v>
      </c>
      <c r="L751" s="16"/>
      <c r="M751" s="17">
        <f t="shared" ca="1" si="79"/>
        <v>0.54800604952030263</v>
      </c>
      <c r="N751" s="18">
        <f t="shared" ca="1" si="81"/>
        <v>4.789222903340927</v>
      </c>
      <c r="O751" s="18"/>
      <c r="P751" s="30">
        <f t="shared" ca="1" si="77"/>
        <v>-12.211702856441992</v>
      </c>
      <c r="Q751" s="19"/>
      <c r="R751" s="20">
        <f t="shared" ca="1" si="82"/>
        <v>0</v>
      </c>
      <c r="S751" s="21">
        <f t="shared" ca="1" si="83"/>
        <v>0</v>
      </c>
    </row>
    <row r="752" spans="9:19" ht="15" x14ac:dyDescent="0.25">
      <c r="I752" s="14">
        <v>748</v>
      </c>
      <c r="J752" s="15">
        <f t="shared" ca="1" si="78"/>
        <v>8.0308046216213236E-2</v>
      </c>
      <c r="K752" s="16">
        <f t="shared" ca="1" si="80"/>
        <v>-4.3083611173155756</v>
      </c>
      <c r="L752" s="16"/>
      <c r="M752" s="17">
        <f t="shared" ca="1" si="79"/>
        <v>0.13993009632409636</v>
      </c>
      <c r="N752" s="18">
        <f t="shared" ca="1" si="81"/>
        <v>-5.2612281903075946</v>
      </c>
      <c r="O752" s="18"/>
      <c r="P752" s="30">
        <f t="shared" ca="1" si="77"/>
        <v>3.1528670729920192</v>
      </c>
      <c r="Q752" s="19"/>
      <c r="R752" s="20">
        <f t="shared" ca="1" si="82"/>
        <v>1</v>
      </c>
      <c r="S752" s="21">
        <f t="shared" ca="1" si="83"/>
        <v>0</v>
      </c>
    </row>
    <row r="753" spans="9:19" ht="15" x14ac:dyDescent="0.25">
      <c r="I753" s="14">
        <v>749</v>
      </c>
      <c r="J753" s="15">
        <f t="shared" ca="1" si="78"/>
        <v>0.56751517718712663</v>
      </c>
      <c r="K753" s="16">
        <f t="shared" ca="1" si="80"/>
        <v>8.8527528148364532</v>
      </c>
      <c r="L753" s="16"/>
      <c r="M753" s="17">
        <f t="shared" ca="1" si="79"/>
        <v>0.65446928840552665</v>
      </c>
      <c r="N753" s="18">
        <f t="shared" ca="1" si="81"/>
        <v>7.105012816409829</v>
      </c>
      <c r="O753" s="18"/>
      <c r="P753" s="30">
        <f t="shared" ca="1" si="77"/>
        <v>3.9477399984266244</v>
      </c>
      <c r="Q753" s="19"/>
      <c r="R753" s="20">
        <f t="shared" ca="1" si="82"/>
        <v>1</v>
      </c>
      <c r="S753" s="21">
        <f t="shared" ca="1" si="83"/>
        <v>0</v>
      </c>
    </row>
    <row r="754" spans="9:19" ht="15" x14ac:dyDescent="0.25">
      <c r="I754" s="14">
        <v>750</v>
      </c>
      <c r="J754" s="15">
        <f t="shared" ca="1" si="78"/>
        <v>0.89887555624205295</v>
      </c>
      <c r="K754" s="16">
        <f t="shared" ca="1" si="80"/>
        <v>18.098842146642113</v>
      </c>
      <c r="L754" s="16"/>
      <c r="M754" s="17">
        <f t="shared" ca="1" si="79"/>
        <v>0.9350736108091674</v>
      </c>
      <c r="N754" s="18">
        <f t="shared" ca="1" si="81"/>
        <v>16.452744653588912</v>
      </c>
      <c r="O754" s="18"/>
      <c r="P754" s="30">
        <f t="shared" ca="1" si="77"/>
        <v>3.8460974930532013</v>
      </c>
      <c r="Q754" s="19"/>
      <c r="R754" s="20">
        <f t="shared" ca="1" si="82"/>
        <v>1</v>
      </c>
      <c r="S754" s="21">
        <f t="shared" ca="1" si="83"/>
        <v>0</v>
      </c>
    </row>
    <row r="755" spans="9:19" ht="15" x14ac:dyDescent="0.25">
      <c r="I755" s="14">
        <v>751</v>
      </c>
      <c r="J755" s="15">
        <f t="shared" ca="1" si="78"/>
        <v>0.51900973921802052</v>
      </c>
      <c r="K755" s="16">
        <f t="shared" ca="1" si="80"/>
        <v>7.8288224170595671</v>
      </c>
      <c r="L755" s="16"/>
      <c r="M755" s="17">
        <f t="shared" ca="1" si="79"/>
        <v>0.6773480986505146</v>
      </c>
      <c r="N755" s="18">
        <f t="shared" ca="1" si="81"/>
        <v>7.6311122768659221</v>
      </c>
      <c r="O755" s="18"/>
      <c r="P755" s="30">
        <f t="shared" ca="1" si="77"/>
        <v>2.3977101401936451</v>
      </c>
      <c r="Q755" s="19"/>
      <c r="R755" s="20">
        <f t="shared" ca="1" si="82"/>
        <v>1</v>
      </c>
      <c r="S755" s="21">
        <f t="shared" ca="1" si="83"/>
        <v>0</v>
      </c>
    </row>
    <row r="756" spans="9:19" ht="15" x14ac:dyDescent="0.25">
      <c r="I756" s="14">
        <v>752</v>
      </c>
      <c r="J756" s="15">
        <f t="shared" ca="1" si="78"/>
        <v>0.13692186500419978</v>
      </c>
      <c r="K756" s="16">
        <f t="shared" ca="1" si="80"/>
        <v>-1.7251832106477636</v>
      </c>
      <c r="L756" s="16"/>
      <c r="M756" s="17">
        <f t="shared" ca="1" si="79"/>
        <v>0.8264251754365769</v>
      </c>
      <c r="N756" s="18">
        <f t="shared" ca="1" si="81"/>
        <v>11.645712022821771</v>
      </c>
      <c r="O756" s="18"/>
      <c r="P756" s="30">
        <f t="shared" ca="1" si="77"/>
        <v>-11.170895233469533</v>
      </c>
      <c r="Q756" s="19"/>
      <c r="R756" s="20">
        <f t="shared" ca="1" si="82"/>
        <v>0</v>
      </c>
      <c r="S756" s="21">
        <f t="shared" ca="1" si="83"/>
        <v>0</v>
      </c>
    </row>
    <row r="757" spans="9:19" ht="15" x14ac:dyDescent="0.25">
      <c r="I757" s="14">
        <v>753</v>
      </c>
      <c r="J757" s="15">
        <f t="shared" ca="1" si="78"/>
        <v>0.70813793670903669</v>
      </c>
      <c r="K757" s="16">
        <f t="shared" ca="1" si="80"/>
        <v>12.014504309872484</v>
      </c>
      <c r="L757" s="16"/>
      <c r="M757" s="17">
        <f t="shared" ca="1" si="79"/>
        <v>0.18876846200865482</v>
      </c>
      <c r="N757" s="18">
        <f t="shared" ca="1" si="81"/>
        <v>-3.6030535191293938</v>
      </c>
      <c r="O757" s="18"/>
      <c r="P757" s="30">
        <f t="shared" ca="1" si="77"/>
        <v>17.817557829001878</v>
      </c>
      <c r="Q757" s="19"/>
      <c r="R757" s="20">
        <f t="shared" ca="1" si="82"/>
        <v>1</v>
      </c>
      <c r="S757" s="21">
        <f t="shared" ca="1" si="83"/>
        <v>1</v>
      </c>
    </row>
    <row r="758" spans="9:19" ht="15" x14ac:dyDescent="0.25">
      <c r="I758" s="14">
        <v>754</v>
      </c>
      <c r="J758" s="15">
        <f t="shared" ca="1" si="78"/>
        <v>0.76728849714423975</v>
      </c>
      <c r="K758" s="16">
        <f t="shared" ca="1" si="80"/>
        <v>13.537168960883207</v>
      </c>
      <c r="L758" s="16"/>
      <c r="M758" s="17">
        <f t="shared" ca="1" si="79"/>
        <v>0.54502931936295329</v>
      </c>
      <c r="N758" s="18">
        <f t="shared" ca="1" si="81"/>
        <v>4.7263671121346054</v>
      </c>
      <c r="O758" s="18"/>
      <c r="P758" s="30">
        <f t="shared" ca="1" si="77"/>
        <v>11.010801848748603</v>
      </c>
      <c r="Q758" s="19"/>
      <c r="R758" s="20">
        <f t="shared" ca="1" si="82"/>
        <v>1</v>
      </c>
      <c r="S758" s="21">
        <f t="shared" ca="1" si="83"/>
        <v>1</v>
      </c>
    </row>
    <row r="759" spans="9:19" ht="15" x14ac:dyDescent="0.25">
      <c r="I759" s="14">
        <v>755</v>
      </c>
      <c r="J759" s="15">
        <f t="shared" ca="1" si="78"/>
        <v>0.62116652034041364</v>
      </c>
      <c r="K759" s="16">
        <f t="shared" ca="1" si="80"/>
        <v>10.01148043089586</v>
      </c>
      <c r="L759" s="16"/>
      <c r="M759" s="17">
        <f t="shared" ca="1" si="79"/>
        <v>0.41357216223289628</v>
      </c>
      <c r="N759" s="18">
        <f t="shared" ca="1" si="81"/>
        <v>1.9530229408007489</v>
      </c>
      <c r="O759" s="18"/>
      <c r="P759" s="30">
        <f t="shared" ca="1" si="77"/>
        <v>10.258457490095111</v>
      </c>
      <c r="Q759" s="19"/>
      <c r="R759" s="20">
        <f t="shared" ca="1" si="82"/>
        <v>1</v>
      </c>
      <c r="S759" s="21">
        <f t="shared" ca="1" si="83"/>
        <v>1</v>
      </c>
    </row>
    <row r="760" spans="9:19" ht="15" x14ac:dyDescent="0.25">
      <c r="I760" s="14">
        <v>756</v>
      </c>
      <c r="J760" s="15">
        <f t="shared" ca="1" si="78"/>
        <v>0.31306202517912507</v>
      </c>
      <c r="K760" s="16">
        <f t="shared" ca="1" si="80"/>
        <v>3.3538802562573409</v>
      </c>
      <c r="L760" s="16"/>
      <c r="M760" s="17">
        <f t="shared" ca="1" si="79"/>
        <v>0.66933648012166314</v>
      </c>
      <c r="N760" s="18">
        <f t="shared" ca="1" si="81"/>
        <v>7.4452546973277052</v>
      </c>
      <c r="O760" s="18"/>
      <c r="P760" s="30">
        <f t="shared" ca="1" si="77"/>
        <v>-1.8913744410703641</v>
      </c>
      <c r="Q760" s="19"/>
      <c r="R760" s="20">
        <f t="shared" ca="1" si="82"/>
        <v>0</v>
      </c>
      <c r="S760" s="21">
        <f t="shared" ca="1" si="83"/>
        <v>0</v>
      </c>
    </row>
    <row r="761" spans="9:19" ht="15" x14ac:dyDescent="0.25">
      <c r="I761" s="14">
        <v>757</v>
      </c>
      <c r="J761" s="15">
        <f t="shared" ca="1" si="78"/>
        <v>0.25309419477691519</v>
      </c>
      <c r="K761" s="16">
        <f t="shared" ca="1" si="80"/>
        <v>1.8680145012908591</v>
      </c>
      <c r="L761" s="16"/>
      <c r="M761" s="17">
        <f t="shared" ca="1" si="79"/>
        <v>0.80029246374656537</v>
      </c>
      <c r="N761" s="18">
        <f t="shared" ca="1" si="81"/>
        <v>10.830252496773646</v>
      </c>
      <c r="O761" s="18"/>
      <c r="P761" s="30">
        <f t="shared" ca="1" si="77"/>
        <v>-6.7622379954827876</v>
      </c>
      <c r="Q761" s="19"/>
      <c r="R761" s="20">
        <f t="shared" ca="1" si="82"/>
        <v>0</v>
      </c>
      <c r="S761" s="21">
        <f t="shared" ca="1" si="83"/>
        <v>0</v>
      </c>
    </row>
    <row r="762" spans="9:19" ht="15" x14ac:dyDescent="0.25">
      <c r="I762" s="14">
        <v>758</v>
      </c>
      <c r="J762" s="15">
        <f t="shared" ca="1" si="78"/>
        <v>0.84646834797956105</v>
      </c>
      <c r="K762" s="16">
        <f t="shared" ca="1" si="80"/>
        <v>15.975674860436991</v>
      </c>
      <c r="L762" s="16"/>
      <c r="M762" s="17">
        <f t="shared" ca="1" si="79"/>
        <v>0.65764682490583959</v>
      </c>
      <c r="N762" s="18">
        <f t="shared" ca="1" si="81"/>
        <v>7.1772524868273218</v>
      </c>
      <c r="O762" s="18"/>
      <c r="P762" s="30">
        <f t="shared" ca="1" si="77"/>
        <v>10.998422373609667</v>
      </c>
      <c r="Q762" s="19"/>
      <c r="R762" s="20">
        <f t="shared" ca="1" si="82"/>
        <v>1</v>
      </c>
      <c r="S762" s="21">
        <f t="shared" ca="1" si="83"/>
        <v>1</v>
      </c>
    </row>
    <row r="763" spans="9:19" ht="15" x14ac:dyDescent="0.25">
      <c r="I763" s="14">
        <v>759</v>
      </c>
      <c r="J763" s="15">
        <f t="shared" ca="1" si="78"/>
        <v>0.74699751167019979</v>
      </c>
      <c r="K763" s="16">
        <f t="shared" ca="1" si="80"/>
        <v>12.994384585221171</v>
      </c>
      <c r="L763" s="16"/>
      <c r="M763" s="17">
        <f t="shared" ca="1" si="79"/>
        <v>0.38306204789471621</v>
      </c>
      <c r="N763" s="18">
        <f t="shared" ca="1" si="81"/>
        <v>1.2913670291605763</v>
      </c>
      <c r="O763" s="18"/>
      <c r="P763" s="30">
        <f t="shared" ca="1" si="77"/>
        <v>13.903017556060593</v>
      </c>
      <c r="Q763" s="19"/>
      <c r="R763" s="20">
        <f t="shared" ca="1" si="82"/>
        <v>1</v>
      </c>
      <c r="S763" s="21">
        <f t="shared" ca="1" si="83"/>
        <v>1</v>
      </c>
    </row>
    <row r="764" spans="9:19" ht="15" x14ac:dyDescent="0.25">
      <c r="I764" s="14">
        <v>760</v>
      </c>
      <c r="J764" s="15">
        <f t="shared" ca="1" si="78"/>
        <v>5.8388411824434661E-2</v>
      </c>
      <c r="K764" s="16">
        <f t="shared" ca="1" si="80"/>
        <v>-5.6925700217342055</v>
      </c>
      <c r="L764" s="16"/>
      <c r="M764" s="17">
        <f t="shared" ca="1" si="79"/>
        <v>9.9181183610136392E-3</v>
      </c>
      <c r="N764" s="18">
        <f t="shared" ca="1" si="81"/>
        <v>-15.709419236688923</v>
      </c>
      <c r="O764" s="18"/>
      <c r="P764" s="30">
        <f t="shared" ca="1" si="77"/>
        <v>12.216849214954717</v>
      </c>
      <c r="Q764" s="19"/>
      <c r="R764" s="20">
        <f t="shared" ca="1" si="82"/>
        <v>1</v>
      </c>
      <c r="S764" s="21">
        <f t="shared" ca="1" si="83"/>
        <v>1</v>
      </c>
    </row>
    <row r="765" spans="9:19" ht="15" x14ac:dyDescent="0.25">
      <c r="I765" s="14">
        <v>761</v>
      </c>
      <c r="J765" s="15">
        <f t="shared" ca="1" si="78"/>
        <v>0.38140589396381752</v>
      </c>
      <c r="K765" s="16">
        <f t="shared" ca="1" si="80"/>
        <v>4.9050396828803482</v>
      </c>
      <c r="L765" s="16"/>
      <c r="M765" s="17">
        <f t="shared" ca="1" si="79"/>
        <v>0.14074340083851222</v>
      </c>
      <c r="N765" s="18">
        <f t="shared" ca="1" si="81"/>
        <v>-5.2307060828084637</v>
      </c>
      <c r="O765" s="18"/>
      <c r="P765" s="30">
        <f t="shared" ca="1" si="77"/>
        <v>12.335745765688813</v>
      </c>
      <c r="Q765" s="19"/>
      <c r="R765" s="20">
        <f t="shared" ca="1" si="82"/>
        <v>1</v>
      </c>
      <c r="S765" s="21">
        <f t="shared" ca="1" si="83"/>
        <v>1</v>
      </c>
    </row>
    <row r="766" spans="9:19" ht="15" x14ac:dyDescent="0.25">
      <c r="I766" s="14">
        <v>762</v>
      </c>
      <c r="J766" s="15">
        <f t="shared" ca="1" si="78"/>
        <v>0.26825612072225213</v>
      </c>
      <c r="K766" s="16">
        <f t="shared" ca="1" si="80"/>
        <v>2.258640159722769</v>
      </c>
      <c r="L766" s="16"/>
      <c r="M766" s="17">
        <f t="shared" ca="1" si="79"/>
        <v>0.39282660339812447</v>
      </c>
      <c r="N766" s="18">
        <f t="shared" ca="1" si="81"/>
        <v>1.5046240809647773</v>
      </c>
      <c r="O766" s="18"/>
      <c r="P766" s="30">
        <f t="shared" ca="1" si="77"/>
        <v>2.9540160787579919</v>
      </c>
      <c r="Q766" s="19"/>
      <c r="R766" s="20">
        <f t="shared" ca="1" si="82"/>
        <v>1</v>
      </c>
      <c r="S766" s="21">
        <f t="shared" ca="1" si="83"/>
        <v>0</v>
      </c>
    </row>
    <row r="767" spans="9:19" ht="15" x14ac:dyDescent="0.25">
      <c r="I767" s="14">
        <v>763</v>
      </c>
      <c r="J767" s="15">
        <f t="shared" ca="1" si="78"/>
        <v>0.9625756364132626</v>
      </c>
      <c r="K767" s="16">
        <f t="shared" ca="1" si="80"/>
        <v>22.334179766852785</v>
      </c>
      <c r="L767" s="16"/>
      <c r="M767" s="17">
        <f t="shared" ca="1" si="79"/>
        <v>0.20244471965799549</v>
      </c>
      <c r="N767" s="18">
        <f t="shared" ca="1" si="81"/>
        <v>-3.1887147733689174</v>
      </c>
      <c r="O767" s="18"/>
      <c r="P767" s="30">
        <f t="shared" ca="1" si="77"/>
        <v>27.722894540221702</v>
      </c>
      <c r="Q767" s="19"/>
      <c r="R767" s="20">
        <f t="shared" ca="1" si="82"/>
        <v>1</v>
      </c>
      <c r="S767" s="21">
        <f t="shared" ca="1" si="83"/>
        <v>1</v>
      </c>
    </row>
    <row r="768" spans="9:19" ht="15" x14ac:dyDescent="0.25">
      <c r="I768" s="14">
        <v>764</v>
      </c>
      <c r="J768" s="15">
        <f t="shared" ca="1" si="78"/>
        <v>8.5306318930478131E-4</v>
      </c>
      <c r="K768" s="16">
        <f t="shared" ca="1" si="80"/>
        <v>-18.817081400181994</v>
      </c>
      <c r="L768" s="16"/>
      <c r="M768" s="17">
        <f t="shared" ca="1" si="79"/>
        <v>0.9937786801459173</v>
      </c>
      <c r="N768" s="18">
        <f t="shared" ca="1" si="81"/>
        <v>24.690942347256055</v>
      </c>
      <c r="O768" s="18"/>
      <c r="P768" s="30">
        <f t="shared" ca="1" si="77"/>
        <v>-41.308023747438043</v>
      </c>
      <c r="Q768" s="19"/>
      <c r="R768" s="20">
        <f t="shared" ca="1" si="82"/>
        <v>0</v>
      </c>
      <c r="S768" s="21">
        <f t="shared" ca="1" si="83"/>
        <v>0</v>
      </c>
    </row>
    <row r="769" spans="9:19" ht="15" x14ac:dyDescent="0.25">
      <c r="I769" s="14">
        <v>765</v>
      </c>
      <c r="J769" s="15">
        <f t="shared" ca="1" si="78"/>
        <v>0.77766246942865769</v>
      </c>
      <c r="K769" s="16">
        <f t="shared" ca="1" si="80"/>
        <v>13.824781099654512</v>
      </c>
      <c r="L769" s="16"/>
      <c r="M769" s="17">
        <f t="shared" ca="1" si="79"/>
        <v>6.1850708280815736E-2</v>
      </c>
      <c r="N769" s="18">
        <f t="shared" ca="1" si="81"/>
        <v>-9.0997247417651312</v>
      </c>
      <c r="O769" s="18"/>
      <c r="P769" s="30">
        <f t="shared" ca="1" si="77"/>
        <v>25.124505841419644</v>
      </c>
      <c r="Q769" s="19"/>
      <c r="R769" s="20">
        <f t="shared" ca="1" si="82"/>
        <v>1</v>
      </c>
      <c r="S769" s="21">
        <f t="shared" ca="1" si="83"/>
        <v>1</v>
      </c>
    </row>
    <row r="770" spans="9:19" ht="15" x14ac:dyDescent="0.25">
      <c r="I770" s="14">
        <v>766</v>
      </c>
      <c r="J770" s="15">
        <f t="shared" ca="1" si="78"/>
        <v>0.3493672249956683</v>
      </c>
      <c r="K770" s="16">
        <f t="shared" ca="1" si="80"/>
        <v>4.1918798012620506</v>
      </c>
      <c r="L770" s="16"/>
      <c r="M770" s="17">
        <f t="shared" ca="1" si="79"/>
        <v>0.82728047498858481</v>
      </c>
      <c r="N770" s="18">
        <f t="shared" ca="1" si="81"/>
        <v>11.673660950278144</v>
      </c>
      <c r="O770" s="18"/>
      <c r="P770" s="30">
        <f t="shared" ca="1" si="77"/>
        <v>-5.2817811490160933</v>
      </c>
      <c r="Q770" s="19"/>
      <c r="R770" s="20">
        <f t="shared" ca="1" si="82"/>
        <v>0</v>
      </c>
      <c r="S770" s="21">
        <f t="shared" ca="1" si="83"/>
        <v>0</v>
      </c>
    </row>
    <row r="771" spans="9:19" ht="15" x14ac:dyDescent="0.25">
      <c r="I771" s="14">
        <v>767</v>
      </c>
      <c r="J771" s="15">
        <f t="shared" ca="1" si="78"/>
        <v>0.84596243742126398</v>
      </c>
      <c r="K771" s="16">
        <f t="shared" ca="1" si="80"/>
        <v>15.957818960941884</v>
      </c>
      <c r="L771" s="16"/>
      <c r="M771" s="17">
        <f t="shared" ca="1" si="79"/>
        <v>0.84882940497994164</v>
      </c>
      <c r="N771" s="18">
        <f t="shared" ca="1" si="81"/>
        <v>12.409527322319468</v>
      </c>
      <c r="O771" s="18"/>
      <c r="P771" s="30">
        <f t="shared" ca="1" si="77"/>
        <v>5.7482916386224163</v>
      </c>
      <c r="Q771" s="19"/>
      <c r="R771" s="20">
        <f t="shared" ca="1" si="82"/>
        <v>1</v>
      </c>
      <c r="S771" s="21">
        <f t="shared" ca="1" si="83"/>
        <v>0</v>
      </c>
    </row>
    <row r="772" spans="9:19" ht="15" x14ac:dyDescent="0.25">
      <c r="I772" s="14">
        <v>768</v>
      </c>
      <c r="J772" s="15">
        <f t="shared" ca="1" si="78"/>
        <v>6.3568173387759663E-2</v>
      </c>
      <c r="K772" s="16">
        <f t="shared" ca="1" si="80"/>
        <v>-5.3331844794023517</v>
      </c>
      <c r="L772" s="16"/>
      <c r="M772" s="17">
        <f t="shared" ca="1" si="79"/>
        <v>0.9673026252587269</v>
      </c>
      <c r="N772" s="18">
        <f t="shared" ca="1" si="81"/>
        <v>19.195878769648317</v>
      </c>
      <c r="O772" s="18"/>
      <c r="P772" s="30">
        <f t="shared" ca="1" si="77"/>
        <v>-22.32906324905067</v>
      </c>
      <c r="Q772" s="19"/>
      <c r="R772" s="20">
        <f t="shared" ca="1" si="82"/>
        <v>0</v>
      </c>
      <c r="S772" s="21">
        <f t="shared" ca="1" si="83"/>
        <v>0</v>
      </c>
    </row>
    <row r="773" spans="9:19" ht="15" x14ac:dyDescent="0.25">
      <c r="I773" s="14">
        <v>769</v>
      </c>
      <c r="J773" s="15">
        <f t="shared" ca="1" si="78"/>
        <v>0.38786364020339259</v>
      </c>
      <c r="K773" s="16">
        <f t="shared" ca="1" si="80"/>
        <v>5.0464268329524868</v>
      </c>
      <c r="L773" s="16"/>
      <c r="M773" s="17">
        <f t="shared" ca="1" si="79"/>
        <v>0.49102710647366199</v>
      </c>
      <c r="N773" s="18">
        <f t="shared" ca="1" si="81"/>
        <v>3.5918049959810672</v>
      </c>
      <c r="O773" s="18"/>
      <c r="P773" s="30">
        <f t="shared" ref="P773:P836" ca="1" si="84">K773-N773+homefield_adv_simulation</f>
        <v>3.6546218369714198</v>
      </c>
      <c r="Q773" s="19"/>
      <c r="R773" s="20">
        <f t="shared" ca="1" si="82"/>
        <v>1</v>
      </c>
      <c r="S773" s="21">
        <f t="shared" ca="1" si="83"/>
        <v>0</v>
      </c>
    </row>
    <row r="774" spans="9:19" ht="15" x14ac:dyDescent="0.25">
      <c r="I774" s="14">
        <v>770</v>
      </c>
      <c r="J774" s="15">
        <f t="shared" ca="1" si="78"/>
        <v>0.81879497098848075</v>
      </c>
      <c r="K774" s="16">
        <f t="shared" ca="1" si="80"/>
        <v>15.050151945775491</v>
      </c>
      <c r="L774" s="16"/>
      <c r="M774" s="17">
        <f t="shared" ca="1" si="79"/>
        <v>0.45955901198268045</v>
      </c>
      <c r="N774" s="18">
        <f t="shared" ca="1" si="81"/>
        <v>2.9304155434282051</v>
      </c>
      <c r="O774" s="18"/>
      <c r="P774" s="30">
        <f t="shared" ca="1" si="84"/>
        <v>14.319736402347285</v>
      </c>
      <c r="Q774" s="19"/>
      <c r="R774" s="20">
        <f t="shared" ca="1" si="82"/>
        <v>1</v>
      </c>
      <c r="S774" s="21">
        <f t="shared" ca="1" si="83"/>
        <v>1</v>
      </c>
    </row>
    <row r="775" spans="9:19" ht="15" x14ac:dyDescent="0.25">
      <c r="I775" s="14">
        <v>771</v>
      </c>
      <c r="J775" s="15">
        <f t="shared" ca="1" si="78"/>
        <v>0.25477640434905258</v>
      </c>
      <c r="K775" s="16">
        <f t="shared" ca="1" si="80"/>
        <v>1.9119412048651938</v>
      </c>
      <c r="L775" s="16"/>
      <c r="M775" s="17">
        <f t="shared" ca="1" si="79"/>
        <v>0.23004863763594852</v>
      </c>
      <c r="N775" s="18">
        <f t="shared" ca="1" si="81"/>
        <v>-2.40029618137486</v>
      </c>
      <c r="O775" s="18"/>
      <c r="P775" s="30">
        <f t="shared" ca="1" si="84"/>
        <v>6.512237386240054</v>
      </c>
      <c r="Q775" s="19"/>
      <c r="R775" s="20">
        <f t="shared" ca="1" si="82"/>
        <v>1</v>
      </c>
      <c r="S775" s="21">
        <f t="shared" ca="1" si="83"/>
        <v>0</v>
      </c>
    </row>
    <row r="776" spans="9:19" ht="15" x14ac:dyDescent="0.25">
      <c r="I776" s="14">
        <v>772</v>
      </c>
      <c r="J776" s="15">
        <f t="shared" ca="1" si="78"/>
        <v>0.36234993735676491</v>
      </c>
      <c r="K776" s="16">
        <f t="shared" ca="1" si="80"/>
        <v>4.4834127817320297</v>
      </c>
      <c r="L776" s="16"/>
      <c r="M776" s="17">
        <f t="shared" ca="1" si="79"/>
        <v>0.78244711311850501</v>
      </c>
      <c r="N776" s="18">
        <f t="shared" ca="1" si="81"/>
        <v>10.31000145118254</v>
      </c>
      <c r="O776" s="18"/>
      <c r="P776" s="30">
        <f t="shared" ca="1" si="84"/>
        <v>-3.6265886694505101</v>
      </c>
      <c r="Q776" s="19"/>
      <c r="R776" s="20">
        <f t="shared" ca="1" si="82"/>
        <v>0</v>
      </c>
      <c r="S776" s="21">
        <f t="shared" ca="1" si="83"/>
        <v>0</v>
      </c>
    </row>
    <row r="777" spans="9:19" ht="15" x14ac:dyDescent="0.25">
      <c r="I777" s="14">
        <v>773</v>
      </c>
      <c r="J777" s="15">
        <f t="shared" ca="1" si="78"/>
        <v>0.2877701568934482</v>
      </c>
      <c r="K777" s="16">
        <f t="shared" ca="1" si="80"/>
        <v>2.7454505446556672</v>
      </c>
      <c r="L777" s="16"/>
      <c r="M777" s="17">
        <f t="shared" ca="1" si="79"/>
        <v>0.66621654072418579</v>
      </c>
      <c r="N777" s="18">
        <f t="shared" ca="1" si="81"/>
        <v>7.3733682867222363</v>
      </c>
      <c r="O777" s="18"/>
      <c r="P777" s="30">
        <f t="shared" ca="1" si="84"/>
        <v>-2.427917742066569</v>
      </c>
      <c r="Q777" s="19"/>
      <c r="R777" s="20">
        <f t="shared" ca="1" si="82"/>
        <v>0</v>
      </c>
      <c r="S777" s="21">
        <f t="shared" ca="1" si="83"/>
        <v>0</v>
      </c>
    </row>
    <row r="778" spans="9:19" ht="15" x14ac:dyDescent="0.25">
      <c r="I778" s="14">
        <v>774</v>
      </c>
      <c r="J778" s="15">
        <f t="shared" ref="J778:J841" ca="1" si="85">RAND()</f>
        <v>6.1538668916682471E-2</v>
      </c>
      <c r="K778" s="16">
        <f t="shared" ca="1" si="80"/>
        <v>-5.4711686975079026</v>
      </c>
      <c r="L778" s="16"/>
      <c r="M778" s="17">
        <f t="shared" ref="M778:M841" ca="1" si="86">RAND()</f>
        <v>0.22087535140993497</v>
      </c>
      <c r="N778" s="18">
        <f t="shared" ca="1" si="81"/>
        <v>-2.6559256431433766</v>
      </c>
      <c r="O778" s="18"/>
      <c r="P778" s="30">
        <f t="shared" ca="1" si="84"/>
        <v>-0.61524305436452575</v>
      </c>
      <c r="Q778" s="19"/>
      <c r="R778" s="20">
        <f t="shared" ca="1" si="82"/>
        <v>0</v>
      </c>
      <c r="S778" s="21">
        <f t="shared" ca="1" si="83"/>
        <v>0</v>
      </c>
    </row>
    <row r="779" spans="9:19" ht="15" x14ac:dyDescent="0.25">
      <c r="I779" s="14">
        <v>775</v>
      </c>
      <c r="J779" s="15">
        <f t="shared" ca="1" si="85"/>
        <v>0.31002779694754634</v>
      </c>
      <c r="K779" s="16">
        <f t="shared" ref="K779:K842" ca="1" si="87">NORMINV(J779,mean_HomeTeam_Sim,sd_HomeTeam_Sim)</f>
        <v>3.2820775520764274</v>
      </c>
      <c r="L779" s="16"/>
      <c r="M779" s="17">
        <f t="shared" ca="1" si="86"/>
        <v>0.89885907729166392</v>
      </c>
      <c r="N779" s="18">
        <f t="shared" ref="N779:N842" ca="1" si="88">NORMINV(M779,mean_AwayTeam_Sim,sd_AwayTeam_Sim)</f>
        <v>14.448062967831921</v>
      </c>
      <c r="O779" s="18"/>
      <c r="P779" s="30">
        <f t="shared" ca="1" si="84"/>
        <v>-8.9659854157554939</v>
      </c>
      <c r="Q779" s="19"/>
      <c r="R779" s="20">
        <f t="shared" ref="R779:R842" ca="1" si="89">IF(P779&gt;0,1,0)</f>
        <v>0</v>
      </c>
      <c r="S779" s="21">
        <f t="shared" ref="S779:S842" ca="1" si="90">IF(P779&gt;game_spread,1,0)</f>
        <v>0</v>
      </c>
    </row>
    <row r="780" spans="9:19" ht="15" x14ac:dyDescent="0.25">
      <c r="I780" s="14">
        <v>776</v>
      </c>
      <c r="J780" s="15">
        <f t="shared" ca="1" si="85"/>
        <v>7.9494019938727623E-2</v>
      </c>
      <c r="K780" s="16">
        <f t="shared" ca="1" si="87"/>
        <v>-4.3542158667405975</v>
      </c>
      <c r="L780" s="16"/>
      <c r="M780" s="17">
        <f t="shared" ca="1" si="86"/>
        <v>0.63806595312403902</v>
      </c>
      <c r="N780" s="18">
        <f t="shared" ca="1" si="88"/>
        <v>6.7358691098644439</v>
      </c>
      <c r="O780" s="18"/>
      <c r="P780" s="30">
        <f t="shared" ca="1" si="84"/>
        <v>-8.890084976605042</v>
      </c>
      <c r="Q780" s="19"/>
      <c r="R780" s="20">
        <f t="shared" ca="1" si="89"/>
        <v>0</v>
      </c>
      <c r="S780" s="21">
        <f t="shared" ca="1" si="90"/>
        <v>0</v>
      </c>
    </row>
    <row r="781" spans="9:19" ht="15" x14ac:dyDescent="0.25">
      <c r="I781" s="14">
        <v>777</v>
      </c>
      <c r="J781" s="15">
        <f t="shared" ca="1" si="85"/>
        <v>0.45583400051937728</v>
      </c>
      <c r="K781" s="16">
        <f t="shared" ca="1" si="87"/>
        <v>6.5018523616226274</v>
      </c>
      <c r="L781" s="16"/>
      <c r="M781" s="17">
        <f t="shared" ca="1" si="86"/>
        <v>0.72420900629367846</v>
      </c>
      <c r="N781" s="18">
        <f t="shared" ca="1" si="88"/>
        <v>8.7614004101449456</v>
      </c>
      <c r="O781" s="18"/>
      <c r="P781" s="30">
        <f t="shared" ca="1" si="84"/>
        <v>-5.9548048522318098E-2</v>
      </c>
      <c r="Q781" s="19"/>
      <c r="R781" s="20">
        <f t="shared" ca="1" si="89"/>
        <v>0</v>
      </c>
      <c r="S781" s="21">
        <f t="shared" ca="1" si="90"/>
        <v>0</v>
      </c>
    </row>
    <row r="782" spans="9:19" ht="15" x14ac:dyDescent="0.25">
      <c r="I782" s="14">
        <v>778</v>
      </c>
      <c r="J782" s="15">
        <f t="shared" ca="1" si="85"/>
        <v>0.11240077998859155</v>
      </c>
      <c r="K782" s="16">
        <f t="shared" ca="1" si="87"/>
        <v>-2.7258732874881844</v>
      </c>
      <c r="L782" s="16"/>
      <c r="M782" s="17">
        <f t="shared" ca="1" si="86"/>
        <v>0.40805645044328909</v>
      </c>
      <c r="N782" s="18">
        <f t="shared" ca="1" si="88"/>
        <v>1.8343691274616458</v>
      </c>
      <c r="O782" s="18"/>
      <c r="P782" s="30">
        <f t="shared" ca="1" si="84"/>
        <v>-2.3602424149498296</v>
      </c>
      <c r="Q782" s="19"/>
      <c r="R782" s="20">
        <f t="shared" ca="1" si="89"/>
        <v>0</v>
      </c>
      <c r="S782" s="21">
        <f t="shared" ca="1" si="90"/>
        <v>0</v>
      </c>
    </row>
    <row r="783" spans="9:19" ht="15" x14ac:dyDescent="0.25">
      <c r="I783" s="14">
        <v>779</v>
      </c>
      <c r="J783" s="15">
        <f t="shared" ca="1" si="85"/>
        <v>0.16552799114729588</v>
      </c>
      <c r="K783" s="16">
        <f t="shared" ca="1" si="87"/>
        <v>-0.70224407554674784</v>
      </c>
      <c r="L783" s="16"/>
      <c r="M783" s="17">
        <f t="shared" ca="1" si="86"/>
        <v>2.5133373090302502E-3</v>
      </c>
      <c r="N783" s="18">
        <f t="shared" ca="1" si="88"/>
        <v>-19.690985800000867</v>
      </c>
      <c r="O783" s="18"/>
      <c r="P783" s="30">
        <f t="shared" ca="1" si="84"/>
        <v>21.188741724454118</v>
      </c>
      <c r="Q783" s="19"/>
      <c r="R783" s="20">
        <f t="shared" ca="1" si="89"/>
        <v>1</v>
      </c>
      <c r="S783" s="21">
        <f t="shared" ca="1" si="90"/>
        <v>1</v>
      </c>
    </row>
    <row r="784" spans="9:19" ht="15" x14ac:dyDescent="0.25">
      <c r="I784" s="14">
        <v>780</v>
      </c>
      <c r="J784" s="15">
        <f t="shared" ca="1" si="85"/>
        <v>0.32761255661201893</v>
      </c>
      <c r="K784" s="16">
        <f t="shared" ca="1" si="87"/>
        <v>3.694185552145862</v>
      </c>
      <c r="L784" s="16"/>
      <c r="M784" s="17">
        <f t="shared" ca="1" si="86"/>
        <v>0.82104116496235047</v>
      </c>
      <c r="N784" s="18">
        <f t="shared" ca="1" si="88"/>
        <v>11.471751756453976</v>
      </c>
      <c r="O784" s="18"/>
      <c r="P784" s="30">
        <f t="shared" ca="1" si="84"/>
        <v>-5.5775662043081136</v>
      </c>
      <c r="Q784" s="19"/>
      <c r="R784" s="20">
        <f t="shared" ca="1" si="89"/>
        <v>0</v>
      </c>
      <c r="S784" s="21">
        <f t="shared" ca="1" si="90"/>
        <v>0</v>
      </c>
    </row>
    <row r="785" spans="9:19" ht="15" x14ac:dyDescent="0.25">
      <c r="I785" s="14">
        <v>781</v>
      </c>
      <c r="J785" s="15">
        <f t="shared" ca="1" si="85"/>
        <v>0.59052449584119326</v>
      </c>
      <c r="K785" s="16">
        <f t="shared" ca="1" si="87"/>
        <v>9.3450677849290997</v>
      </c>
      <c r="L785" s="16"/>
      <c r="M785" s="17">
        <f t="shared" ca="1" si="86"/>
        <v>0.32121077489364436</v>
      </c>
      <c r="N785" s="18">
        <f t="shared" ca="1" si="88"/>
        <v>-0.1047441795388937</v>
      </c>
      <c r="O785" s="18"/>
      <c r="P785" s="30">
        <f t="shared" ca="1" si="84"/>
        <v>11.649811964467993</v>
      </c>
      <c r="Q785" s="19"/>
      <c r="R785" s="20">
        <f t="shared" ca="1" si="89"/>
        <v>1</v>
      </c>
      <c r="S785" s="21">
        <f t="shared" ca="1" si="90"/>
        <v>1</v>
      </c>
    </row>
    <row r="786" spans="9:19" ht="15" x14ac:dyDescent="0.25">
      <c r="I786" s="14">
        <v>782</v>
      </c>
      <c r="J786" s="15">
        <f t="shared" ca="1" si="85"/>
        <v>0.51493145864797607</v>
      </c>
      <c r="K786" s="16">
        <f t="shared" ca="1" si="87"/>
        <v>7.7432150509867466</v>
      </c>
      <c r="L786" s="16"/>
      <c r="M786" s="17">
        <f t="shared" ca="1" si="86"/>
        <v>0.70881302317522066</v>
      </c>
      <c r="N786" s="18">
        <f t="shared" ca="1" si="88"/>
        <v>8.3809643814789077</v>
      </c>
      <c r="O786" s="18"/>
      <c r="P786" s="30">
        <f t="shared" ca="1" si="84"/>
        <v>1.5622506695078391</v>
      </c>
      <c r="Q786" s="19"/>
      <c r="R786" s="20">
        <f t="shared" ca="1" si="89"/>
        <v>1</v>
      </c>
      <c r="S786" s="21">
        <f t="shared" ca="1" si="90"/>
        <v>0</v>
      </c>
    </row>
    <row r="787" spans="9:19" ht="15" x14ac:dyDescent="0.25">
      <c r="I787" s="14">
        <v>783</v>
      </c>
      <c r="J787" s="15">
        <f t="shared" ca="1" si="85"/>
        <v>0.86679575153920618</v>
      </c>
      <c r="K787" s="16">
        <f t="shared" ca="1" si="87"/>
        <v>16.728400652054944</v>
      </c>
      <c r="L787" s="16"/>
      <c r="M787" s="17">
        <f t="shared" ca="1" si="86"/>
        <v>0.68086041795091001</v>
      </c>
      <c r="N787" s="18">
        <f t="shared" ca="1" si="88"/>
        <v>7.713190431652075</v>
      </c>
      <c r="O787" s="18"/>
      <c r="P787" s="30">
        <f t="shared" ca="1" si="84"/>
        <v>11.21521022040287</v>
      </c>
      <c r="Q787" s="19"/>
      <c r="R787" s="20">
        <f t="shared" ca="1" si="89"/>
        <v>1</v>
      </c>
      <c r="S787" s="21">
        <f t="shared" ca="1" si="90"/>
        <v>1</v>
      </c>
    </row>
    <row r="788" spans="9:19" ht="15" x14ac:dyDescent="0.25">
      <c r="I788" s="14">
        <v>784</v>
      </c>
      <c r="J788" s="15">
        <f t="shared" ca="1" si="85"/>
        <v>0.26667214370679415</v>
      </c>
      <c r="K788" s="16">
        <f t="shared" ca="1" si="87"/>
        <v>2.2183689369785737</v>
      </c>
      <c r="L788" s="16"/>
      <c r="M788" s="17">
        <f t="shared" ca="1" si="86"/>
        <v>0.64104766126566859</v>
      </c>
      <c r="N788" s="18">
        <f t="shared" ca="1" si="88"/>
        <v>6.8025226602219515</v>
      </c>
      <c r="O788" s="18"/>
      <c r="P788" s="30">
        <f t="shared" ca="1" si="84"/>
        <v>-2.3841537232433776</v>
      </c>
      <c r="Q788" s="19"/>
      <c r="R788" s="20">
        <f t="shared" ca="1" si="89"/>
        <v>0</v>
      </c>
      <c r="S788" s="21">
        <f t="shared" ca="1" si="90"/>
        <v>0</v>
      </c>
    </row>
    <row r="789" spans="9:19" ht="15" x14ac:dyDescent="0.25">
      <c r="I789" s="14">
        <v>785</v>
      </c>
      <c r="J789" s="15">
        <f t="shared" ca="1" si="85"/>
        <v>0.36862456128390519</v>
      </c>
      <c r="K789" s="16">
        <f t="shared" ca="1" si="87"/>
        <v>4.6230186769584209</v>
      </c>
      <c r="L789" s="16"/>
      <c r="M789" s="17">
        <f t="shared" ca="1" si="86"/>
        <v>0.47743977668642457</v>
      </c>
      <c r="N789" s="18">
        <f t="shared" ca="1" si="88"/>
        <v>3.3066155163907975</v>
      </c>
      <c r="O789" s="18"/>
      <c r="P789" s="30">
        <f t="shared" ca="1" si="84"/>
        <v>3.5164031605676236</v>
      </c>
      <c r="Q789" s="19"/>
      <c r="R789" s="20">
        <f t="shared" ca="1" si="89"/>
        <v>1</v>
      </c>
      <c r="S789" s="21">
        <f t="shared" ca="1" si="90"/>
        <v>0</v>
      </c>
    </row>
    <row r="790" spans="9:19" ht="15" x14ac:dyDescent="0.25">
      <c r="I790" s="14">
        <v>786</v>
      </c>
      <c r="J790" s="15">
        <f t="shared" ca="1" si="85"/>
        <v>0.65859440217054355</v>
      </c>
      <c r="K790" s="16">
        <f t="shared" ca="1" si="87"/>
        <v>10.848844044573452</v>
      </c>
      <c r="L790" s="16"/>
      <c r="M790" s="17">
        <f t="shared" ca="1" si="86"/>
        <v>0.44022203224010437</v>
      </c>
      <c r="N790" s="18">
        <f t="shared" ca="1" si="88"/>
        <v>2.5216105399679729</v>
      </c>
      <c r="O790" s="18"/>
      <c r="P790" s="30">
        <f t="shared" ca="1" si="84"/>
        <v>10.52723350460548</v>
      </c>
      <c r="Q790" s="19"/>
      <c r="R790" s="20">
        <f t="shared" ca="1" si="89"/>
        <v>1</v>
      </c>
      <c r="S790" s="21">
        <f t="shared" ca="1" si="90"/>
        <v>1</v>
      </c>
    </row>
    <row r="791" spans="9:19" ht="15" x14ac:dyDescent="0.25">
      <c r="I791" s="14">
        <v>787</v>
      </c>
      <c r="J791" s="15">
        <f t="shared" ca="1" si="85"/>
        <v>0.5386737244082036</v>
      </c>
      <c r="K791" s="16">
        <f t="shared" ca="1" si="87"/>
        <v>8.2423381995139593</v>
      </c>
      <c r="L791" s="16"/>
      <c r="M791" s="17">
        <f t="shared" ca="1" si="86"/>
        <v>0.87568447919886905</v>
      </c>
      <c r="N791" s="18">
        <f t="shared" ca="1" si="88"/>
        <v>13.432386428541021</v>
      </c>
      <c r="O791" s="18"/>
      <c r="P791" s="30">
        <f t="shared" ca="1" si="84"/>
        <v>-2.9900482290270611</v>
      </c>
      <c r="Q791" s="19"/>
      <c r="R791" s="20">
        <f t="shared" ca="1" si="89"/>
        <v>0</v>
      </c>
      <c r="S791" s="21">
        <f t="shared" ca="1" si="90"/>
        <v>0</v>
      </c>
    </row>
    <row r="792" spans="9:19" ht="15" x14ac:dyDescent="0.25">
      <c r="I792" s="14">
        <v>788</v>
      </c>
      <c r="J792" s="15">
        <f t="shared" ca="1" si="85"/>
        <v>0.63918518523673173</v>
      </c>
      <c r="K792" s="16">
        <f t="shared" ca="1" si="87"/>
        <v>10.410866377120684</v>
      </c>
      <c r="L792" s="16"/>
      <c r="M792" s="17">
        <f t="shared" ca="1" si="86"/>
        <v>0.22083049038289881</v>
      </c>
      <c r="N792" s="18">
        <f t="shared" ca="1" si="88"/>
        <v>-2.6571904554334465</v>
      </c>
      <c r="O792" s="18"/>
      <c r="P792" s="30">
        <f t="shared" ca="1" si="84"/>
        <v>15.26805683255413</v>
      </c>
      <c r="Q792" s="19"/>
      <c r="R792" s="20">
        <f t="shared" ca="1" si="89"/>
        <v>1</v>
      </c>
      <c r="S792" s="21">
        <f t="shared" ca="1" si="90"/>
        <v>1</v>
      </c>
    </row>
    <row r="793" spans="9:19" ht="15" x14ac:dyDescent="0.25">
      <c r="I793" s="14">
        <v>789</v>
      </c>
      <c r="J793" s="15">
        <f t="shared" ca="1" si="85"/>
        <v>0.4254380612519133</v>
      </c>
      <c r="K793" s="16">
        <f t="shared" ca="1" si="87"/>
        <v>5.8570735075868141</v>
      </c>
      <c r="L793" s="16"/>
      <c r="M793" s="17">
        <f t="shared" ca="1" si="86"/>
        <v>0.60027437874394751</v>
      </c>
      <c r="N793" s="18">
        <f t="shared" ca="1" si="88"/>
        <v>5.9055963976240724</v>
      </c>
      <c r="O793" s="18"/>
      <c r="P793" s="30">
        <f t="shared" ca="1" si="84"/>
        <v>2.1514771099627419</v>
      </c>
      <c r="Q793" s="19"/>
      <c r="R793" s="20">
        <f t="shared" ca="1" si="89"/>
        <v>1</v>
      </c>
      <c r="S793" s="21">
        <f t="shared" ca="1" si="90"/>
        <v>0</v>
      </c>
    </row>
    <row r="794" spans="9:19" ht="15" x14ac:dyDescent="0.25">
      <c r="I794" s="14">
        <v>790</v>
      </c>
      <c r="J794" s="15">
        <f t="shared" ca="1" si="85"/>
        <v>0.72496117261929816</v>
      </c>
      <c r="K794" s="16">
        <f t="shared" ca="1" si="87"/>
        <v>12.430246492334861</v>
      </c>
      <c r="L794" s="16"/>
      <c r="M794" s="17">
        <f t="shared" ca="1" si="86"/>
        <v>0.68430177350056787</v>
      </c>
      <c r="N794" s="18">
        <f t="shared" ca="1" si="88"/>
        <v>7.7939790316339081</v>
      </c>
      <c r="O794" s="18"/>
      <c r="P794" s="30">
        <f t="shared" ca="1" si="84"/>
        <v>6.8362674607009533</v>
      </c>
      <c r="Q794" s="19"/>
      <c r="R794" s="20">
        <f t="shared" ca="1" si="89"/>
        <v>1</v>
      </c>
      <c r="S794" s="21">
        <f t="shared" ca="1" si="90"/>
        <v>0</v>
      </c>
    </row>
    <row r="795" spans="9:19" ht="15" x14ac:dyDescent="0.25">
      <c r="I795" s="14">
        <v>791</v>
      </c>
      <c r="J795" s="15">
        <f t="shared" ca="1" si="85"/>
        <v>0.61155334717046117</v>
      </c>
      <c r="K795" s="16">
        <f t="shared" ca="1" si="87"/>
        <v>9.8008426130434447</v>
      </c>
      <c r="L795" s="16"/>
      <c r="M795" s="17">
        <f t="shared" ca="1" si="86"/>
        <v>0.26515776677008585</v>
      </c>
      <c r="N795" s="18">
        <f t="shared" ca="1" si="88"/>
        <v>-1.4702459845894031</v>
      </c>
      <c r="O795" s="18"/>
      <c r="P795" s="30">
        <f t="shared" ca="1" si="84"/>
        <v>13.471088597632846</v>
      </c>
      <c r="Q795" s="19"/>
      <c r="R795" s="20">
        <f t="shared" ca="1" si="89"/>
        <v>1</v>
      </c>
      <c r="S795" s="21">
        <f t="shared" ca="1" si="90"/>
        <v>1</v>
      </c>
    </row>
    <row r="796" spans="9:19" ht="15" x14ac:dyDescent="0.25">
      <c r="I796" s="14">
        <v>792</v>
      </c>
      <c r="J796" s="15">
        <f t="shared" ca="1" si="85"/>
        <v>0.15623471247480503</v>
      </c>
      <c r="K796" s="16">
        <f t="shared" ca="1" si="87"/>
        <v>-1.0207179645117783</v>
      </c>
      <c r="L796" s="16"/>
      <c r="M796" s="17">
        <f t="shared" ca="1" si="86"/>
        <v>8.2538140188682774E-2</v>
      </c>
      <c r="N796" s="18">
        <f t="shared" ca="1" si="88"/>
        <v>-7.8345109682407781</v>
      </c>
      <c r="O796" s="18"/>
      <c r="P796" s="30">
        <f t="shared" ca="1" si="84"/>
        <v>9.0137930037289991</v>
      </c>
      <c r="Q796" s="19"/>
      <c r="R796" s="20">
        <f t="shared" ca="1" si="89"/>
        <v>1</v>
      </c>
      <c r="S796" s="21">
        <f t="shared" ca="1" si="90"/>
        <v>1</v>
      </c>
    </row>
    <row r="797" spans="9:19" ht="15" x14ac:dyDescent="0.25">
      <c r="I797" s="14">
        <v>793</v>
      </c>
      <c r="J797" s="15">
        <f t="shared" ca="1" si="85"/>
        <v>0.10309514871862602</v>
      </c>
      <c r="K797" s="16">
        <f t="shared" ca="1" si="87"/>
        <v>-3.1463088993500445</v>
      </c>
      <c r="L797" s="16"/>
      <c r="M797" s="17">
        <f t="shared" ca="1" si="86"/>
        <v>0.74403201503223138</v>
      </c>
      <c r="N797" s="18">
        <f t="shared" ca="1" si="88"/>
        <v>9.2670354880455115</v>
      </c>
      <c r="O797" s="18"/>
      <c r="P797" s="30">
        <f t="shared" ca="1" si="84"/>
        <v>-10.213344387395555</v>
      </c>
      <c r="Q797" s="19"/>
      <c r="R797" s="20">
        <f t="shared" ca="1" si="89"/>
        <v>0</v>
      </c>
      <c r="S797" s="21">
        <f t="shared" ca="1" si="90"/>
        <v>0</v>
      </c>
    </row>
    <row r="798" spans="9:19" ht="15" x14ac:dyDescent="0.25">
      <c r="I798" s="14">
        <v>794</v>
      </c>
      <c r="J798" s="15">
        <f t="shared" ca="1" si="85"/>
        <v>0.4204675204105246</v>
      </c>
      <c r="K798" s="16">
        <f t="shared" ca="1" si="87"/>
        <v>5.7508434532738004</v>
      </c>
      <c r="L798" s="16"/>
      <c r="M798" s="17">
        <f t="shared" ca="1" si="86"/>
        <v>0.91712540097909689</v>
      </c>
      <c r="N798" s="18">
        <f t="shared" ca="1" si="88"/>
        <v>15.376045097752689</v>
      </c>
      <c r="O798" s="18"/>
      <c r="P798" s="30">
        <f t="shared" ca="1" si="84"/>
        <v>-7.4252016444788884</v>
      </c>
      <c r="Q798" s="19"/>
      <c r="R798" s="20">
        <f t="shared" ca="1" si="89"/>
        <v>0</v>
      </c>
      <c r="S798" s="21">
        <f t="shared" ca="1" si="90"/>
        <v>0</v>
      </c>
    </row>
    <row r="799" spans="9:19" ht="15" x14ac:dyDescent="0.25">
      <c r="I799" s="14">
        <v>795</v>
      </c>
      <c r="J799" s="15">
        <f t="shared" ca="1" si="85"/>
        <v>0.31379393638551867</v>
      </c>
      <c r="K799" s="16">
        <f t="shared" ca="1" si="87"/>
        <v>3.3711553290373439</v>
      </c>
      <c r="L799" s="16"/>
      <c r="M799" s="17">
        <f t="shared" ca="1" si="86"/>
        <v>0.28234127155939881</v>
      </c>
      <c r="N799" s="18">
        <f t="shared" ca="1" si="88"/>
        <v>-1.0383279705722481</v>
      </c>
      <c r="O799" s="18"/>
      <c r="P799" s="30">
        <f t="shared" ca="1" si="84"/>
        <v>6.6094832996095922</v>
      </c>
      <c r="Q799" s="19"/>
      <c r="R799" s="20">
        <f t="shared" ca="1" si="89"/>
        <v>1</v>
      </c>
      <c r="S799" s="21">
        <f t="shared" ca="1" si="90"/>
        <v>0</v>
      </c>
    </row>
    <row r="800" spans="9:19" ht="15" x14ac:dyDescent="0.25">
      <c r="I800" s="14">
        <v>796</v>
      </c>
      <c r="J800" s="15">
        <f t="shared" ca="1" si="85"/>
        <v>0.3946984072305002</v>
      </c>
      <c r="K800" s="16">
        <f t="shared" ca="1" si="87"/>
        <v>5.1953315655776606</v>
      </c>
      <c r="L800" s="16"/>
      <c r="M800" s="17">
        <f t="shared" ca="1" si="86"/>
        <v>0.87581931263402335</v>
      </c>
      <c r="N800" s="18">
        <f t="shared" ca="1" si="88"/>
        <v>13.437889686610109</v>
      </c>
      <c r="O800" s="18"/>
      <c r="P800" s="30">
        <f t="shared" ca="1" si="84"/>
        <v>-6.0425581210324486</v>
      </c>
      <c r="Q800" s="19"/>
      <c r="R800" s="20">
        <f t="shared" ca="1" si="89"/>
        <v>0</v>
      </c>
      <c r="S800" s="21">
        <f t="shared" ca="1" si="90"/>
        <v>0</v>
      </c>
    </row>
    <row r="801" spans="9:19" ht="15" x14ac:dyDescent="0.25">
      <c r="I801" s="14">
        <v>797</v>
      </c>
      <c r="J801" s="15">
        <f t="shared" ca="1" si="85"/>
        <v>0.87930817803494621</v>
      </c>
      <c r="K801" s="16">
        <f t="shared" ca="1" si="87"/>
        <v>17.231768248250688</v>
      </c>
      <c r="L801" s="16"/>
      <c r="M801" s="17">
        <f t="shared" ca="1" si="86"/>
        <v>0.19055693814041741</v>
      </c>
      <c r="N801" s="18">
        <f t="shared" ca="1" si="88"/>
        <v>-3.5478515718186276</v>
      </c>
      <c r="O801" s="18"/>
      <c r="P801" s="30">
        <f t="shared" ca="1" si="84"/>
        <v>22.979619820069313</v>
      </c>
      <c r="Q801" s="19"/>
      <c r="R801" s="20">
        <f t="shared" ca="1" si="89"/>
        <v>1</v>
      </c>
      <c r="S801" s="21">
        <f t="shared" ca="1" si="90"/>
        <v>1</v>
      </c>
    </row>
    <row r="802" spans="9:19" ht="15" x14ac:dyDescent="0.25">
      <c r="I802" s="14">
        <v>798</v>
      </c>
      <c r="J802" s="15">
        <f t="shared" ca="1" si="85"/>
        <v>0.11534061330874945</v>
      </c>
      <c r="K802" s="16">
        <f t="shared" ca="1" si="87"/>
        <v>-2.5982563623856336</v>
      </c>
      <c r="L802" s="16"/>
      <c r="M802" s="17">
        <f t="shared" ca="1" si="86"/>
        <v>0.54455066263019225</v>
      </c>
      <c r="N802" s="18">
        <f t="shared" ca="1" si="88"/>
        <v>4.7162650077565065</v>
      </c>
      <c r="O802" s="18"/>
      <c r="P802" s="30">
        <f t="shared" ca="1" si="84"/>
        <v>-5.1145213701421399</v>
      </c>
      <c r="Q802" s="19"/>
      <c r="R802" s="20">
        <f t="shared" ca="1" si="89"/>
        <v>0</v>
      </c>
      <c r="S802" s="21">
        <f t="shared" ca="1" si="90"/>
        <v>0</v>
      </c>
    </row>
    <row r="803" spans="9:19" ht="15" x14ac:dyDescent="0.25">
      <c r="I803" s="14">
        <v>799</v>
      </c>
      <c r="J803" s="15">
        <f t="shared" ca="1" si="85"/>
        <v>0.44970418600414219</v>
      </c>
      <c r="K803" s="16">
        <f t="shared" ca="1" si="87"/>
        <v>6.3723884742309709</v>
      </c>
      <c r="L803" s="16"/>
      <c r="M803" s="17">
        <f t="shared" ca="1" si="86"/>
        <v>0.42810810233635921</v>
      </c>
      <c r="N803" s="18">
        <f t="shared" ca="1" si="88"/>
        <v>2.2640318326845392</v>
      </c>
      <c r="O803" s="18"/>
      <c r="P803" s="30">
        <f t="shared" ca="1" si="84"/>
        <v>6.3083566415464318</v>
      </c>
      <c r="Q803" s="19"/>
      <c r="R803" s="20">
        <f t="shared" ca="1" si="89"/>
        <v>1</v>
      </c>
      <c r="S803" s="21">
        <f t="shared" ca="1" si="90"/>
        <v>0</v>
      </c>
    </row>
    <row r="804" spans="9:19" ht="15" x14ac:dyDescent="0.25">
      <c r="I804" s="14">
        <v>800</v>
      </c>
      <c r="J804" s="15">
        <f t="shared" ca="1" si="85"/>
        <v>0.12454344305946674</v>
      </c>
      <c r="K804" s="16">
        <f t="shared" ca="1" si="87"/>
        <v>-2.2130932129665393</v>
      </c>
      <c r="L804" s="16"/>
      <c r="M804" s="17">
        <f t="shared" ca="1" si="86"/>
        <v>0.41305810849587588</v>
      </c>
      <c r="N804" s="18">
        <f t="shared" ca="1" si="88"/>
        <v>1.9419805141510988</v>
      </c>
      <c r="O804" s="18"/>
      <c r="P804" s="30">
        <f t="shared" ca="1" si="84"/>
        <v>-1.9550737271176377</v>
      </c>
      <c r="Q804" s="19"/>
      <c r="R804" s="20">
        <f t="shared" ca="1" si="89"/>
        <v>0</v>
      </c>
      <c r="S804" s="21">
        <f t="shared" ca="1" si="90"/>
        <v>0</v>
      </c>
    </row>
    <row r="805" spans="9:19" ht="15" x14ac:dyDescent="0.25">
      <c r="I805" s="14">
        <v>801</v>
      </c>
      <c r="J805" s="15">
        <f t="shared" ca="1" si="85"/>
        <v>6.4689394520069943E-3</v>
      </c>
      <c r="K805" s="16">
        <f t="shared" ca="1" si="87"/>
        <v>-13.364973151196157</v>
      </c>
      <c r="L805" s="16"/>
      <c r="M805" s="17">
        <f t="shared" ca="1" si="86"/>
        <v>0.47400340993633172</v>
      </c>
      <c r="N805" s="18">
        <f t="shared" ca="1" si="88"/>
        <v>3.2344142136290657</v>
      </c>
      <c r="O805" s="18"/>
      <c r="P805" s="30">
        <f t="shared" ca="1" si="84"/>
        <v>-14.399387364825223</v>
      </c>
      <c r="Q805" s="19"/>
      <c r="R805" s="20">
        <f t="shared" ca="1" si="89"/>
        <v>0</v>
      </c>
      <c r="S805" s="21">
        <f t="shared" ca="1" si="90"/>
        <v>0</v>
      </c>
    </row>
    <row r="806" spans="9:19" ht="15" x14ac:dyDescent="0.25">
      <c r="I806" s="14">
        <v>802</v>
      </c>
      <c r="J806" s="15">
        <f t="shared" ca="1" si="85"/>
        <v>0.50014002857200779</v>
      </c>
      <c r="K806" s="16">
        <f t="shared" ca="1" si="87"/>
        <v>7.4329366732214819</v>
      </c>
      <c r="L806" s="16"/>
      <c r="M806" s="17">
        <f t="shared" ca="1" si="86"/>
        <v>0.31566282349971153</v>
      </c>
      <c r="N806" s="18">
        <f t="shared" ca="1" si="88"/>
        <v>-0.23481208066949844</v>
      </c>
      <c r="O806" s="18"/>
      <c r="P806" s="30">
        <f t="shared" ca="1" si="84"/>
        <v>9.8677487538909805</v>
      </c>
      <c r="Q806" s="19"/>
      <c r="R806" s="20">
        <f t="shared" ca="1" si="89"/>
        <v>1</v>
      </c>
      <c r="S806" s="21">
        <f t="shared" ca="1" si="90"/>
        <v>1</v>
      </c>
    </row>
    <row r="807" spans="9:19" ht="15" x14ac:dyDescent="0.25">
      <c r="I807" s="14">
        <v>803</v>
      </c>
      <c r="J807" s="15">
        <f t="shared" ca="1" si="85"/>
        <v>0.2574359791234494</v>
      </c>
      <c r="K807" s="16">
        <f t="shared" ca="1" si="87"/>
        <v>1.981080974600836</v>
      </c>
      <c r="L807" s="16"/>
      <c r="M807" s="17">
        <f t="shared" ca="1" si="86"/>
        <v>0.96981842981098421</v>
      </c>
      <c r="N807" s="18">
        <f t="shared" ca="1" si="88"/>
        <v>19.493577812250042</v>
      </c>
      <c r="O807" s="18"/>
      <c r="P807" s="30">
        <f t="shared" ca="1" si="84"/>
        <v>-15.312496837649206</v>
      </c>
      <c r="Q807" s="19"/>
      <c r="R807" s="20">
        <f t="shared" ca="1" si="89"/>
        <v>0</v>
      </c>
      <c r="S807" s="21">
        <f t="shared" ca="1" si="90"/>
        <v>0</v>
      </c>
    </row>
    <row r="808" spans="9:19" ht="15" x14ac:dyDescent="0.25">
      <c r="I808" s="14">
        <v>804</v>
      </c>
      <c r="J808" s="15">
        <f t="shared" ca="1" si="85"/>
        <v>0.86580016091120093</v>
      </c>
      <c r="K808" s="16">
        <f t="shared" ca="1" si="87"/>
        <v>16.689780365763305</v>
      </c>
      <c r="L808" s="16"/>
      <c r="M808" s="17">
        <f t="shared" ca="1" si="86"/>
        <v>0.26963784525025836</v>
      </c>
      <c r="N808" s="18">
        <f t="shared" ca="1" si="88"/>
        <v>-1.3563283165880327</v>
      </c>
      <c r="O808" s="18"/>
      <c r="P808" s="30">
        <f t="shared" ca="1" si="84"/>
        <v>20.246108682351338</v>
      </c>
      <c r="Q808" s="19"/>
      <c r="R808" s="20">
        <f t="shared" ca="1" si="89"/>
        <v>1</v>
      </c>
      <c r="S808" s="21">
        <f t="shared" ca="1" si="90"/>
        <v>1</v>
      </c>
    </row>
    <row r="809" spans="9:19" ht="15" x14ac:dyDescent="0.25">
      <c r="I809" s="14">
        <v>805</v>
      </c>
      <c r="J809" s="15">
        <f t="shared" ca="1" si="85"/>
        <v>9.1817194653225132E-2</v>
      </c>
      <c r="K809" s="16">
        <f t="shared" ca="1" si="87"/>
        <v>-3.6946304136670918</v>
      </c>
      <c r="L809" s="16"/>
      <c r="M809" s="17">
        <f t="shared" ca="1" si="86"/>
        <v>9.8522237490520137E-2</v>
      </c>
      <c r="N809" s="18">
        <f t="shared" ca="1" si="88"/>
        <v>-7.0130633388481414</v>
      </c>
      <c r="O809" s="18"/>
      <c r="P809" s="30">
        <f t="shared" ca="1" si="84"/>
        <v>5.5184329251810498</v>
      </c>
      <c r="Q809" s="19"/>
      <c r="R809" s="20">
        <f t="shared" ca="1" si="89"/>
        <v>1</v>
      </c>
      <c r="S809" s="21">
        <f t="shared" ca="1" si="90"/>
        <v>0</v>
      </c>
    </row>
    <row r="810" spans="9:19" ht="15" x14ac:dyDescent="0.25">
      <c r="I810" s="14">
        <v>806</v>
      </c>
      <c r="J810" s="15">
        <f t="shared" ca="1" si="85"/>
        <v>0.71297856739824006</v>
      </c>
      <c r="K810" s="16">
        <f t="shared" ca="1" si="87"/>
        <v>12.132927696359117</v>
      </c>
      <c r="L810" s="16"/>
      <c r="M810" s="17">
        <f t="shared" ca="1" si="86"/>
        <v>0.62756921131060162</v>
      </c>
      <c r="N810" s="18">
        <f t="shared" ca="1" si="88"/>
        <v>6.5026772275992712</v>
      </c>
      <c r="O810" s="18"/>
      <c r="P810" s="30">
        <f t="shared" ca="1" si="84"/>
        <v>7.8302504687598455</v>
      </c>
      <c r="Q810" s="19"/>
      <c r="R810" s="20">
        <f t="shared" ca="1" si="89"/>
        <v>1</v>
      </c>
      <c r="S810" s="21">
        <f t="shared" ca="1" si="90"/>
        <v>1</v>
      </c>
    </row>
    <row r="811" spans="9:19" ht="15" x14ac:dyDescent="0.25">
      <c r="I811" s="14">
        <v>807</v>
      </c>
      <c r="J811" s="15">
        <f t="shared" ca="1" si="85"/>
        <v>0.54428925908457826</v>
      </c>
      <c r="K811" s="16">
        <f t="shared" ca="1" si="87"/>
        <v>8.3607486335723298</v>
      </c>
      <c r="L811" s="16"/>
      <c r="M811" s="17">
        <f t="shared" ca="1" si="86"/>
        <v>0.57143201435864688</v>
      </c>
      <c r="N811" s="18">
        <f t="shared" ca="1" si="88"/>
        <v>5.2861649253211631</v>
      </c>
      <c r="O811" s="18"/>
      <c r="P811" s="30">
        <f t="shared" ca="1" si="84"/>
        <v>5.2745837082511668</v>
      </c>
      <c r="Q811" s="19"/>
      <c r="R811" s="20">
        <f t="shared" ca="1" si="89"/>
        <v>1</v>
      </c>
      <c r="S811" s="21">
        <f t="shared" ca="1" si="90"/>
        <v>0</v>
      </c>
    </row>
    <row r="812" spans="9:19" ht="15" x14ac:dyDescent="0.25">
      <c r="I812" s="14">
        <v>808</v>
      </c>
      <c r="J812" s="15">
        <f t="shared" ca="1" si="85"/>
        <v>0.39981273736754031</v>
      </c>
      <c r="K812" s="16">
        <f t="shared" ca="1" si="87"/>
        <v>5.3062904672426097</v>
      </c>
      <c r="L812" s="16"/>
      <c r="M812" s="17">
        <f t="shared" ca="1" si="86"/>
        <v>0.32615386090589205</v>
      </c>
      <c r="N812" s="18">
        <f t="shared" ca="1" si="88"/>
        <v>1.0356429049985127E-2</v>
      </c>
      <c r="O812" s="18"/>
      <c r="P812" s="30">
        <f t="shared" ca="1" si="84"/>
        <v>7.4959340381926252</v>
      </c>
      <c r="Q812" s="19"/>
      <c r="R812" s="20">
        <f t="shared" ca="1" si="89"/>
        <v>1</v>
      </c>
      <c r="S812" s="21">
        <f t="shared" ca="1" si="90"/>
        <v>1</v>
      </c>
    </row>
    <row r="813" spans="9:19" ht="15" x14ac:dyDescent="0.25">
      <c r="I813" s="14">
        <v>809</v>
      </c>
      <c r="J813" s="15">
        <f t="shared" ca="1" si="85"/>
        <v>0.3367664235061838</v>
      </c>
      <c r="K813" s="16">
        <f t="shared" ca="1" si="87"/>
        <v>3.9051148312940254</v>
      </c>
      <c r="L813" s="16"/>
      <c r="M813" s="17">
        <f t="shared" ca="1" si="86"/>
        <v>0.32828707320033179</v>
      </c>
      <c r="N813" s="18">
        <f t="shared" ca="1" si="88"/>
        <v>5.9807842303949421E-2</v>
      </c>
      <c r="O813" s="18"/>
      <c r="P813" s="30">
        <f t="shared" ca="1" si="84"/>
        <v>6.0453069889900757</v>
      </c>
      <c r="Q813" s="19"/>
      <c r="R813" s="20">
        <f t="shared" ca="1" si="89"/>
        <v>1</v>
      </c>
      <c r="S813" s="21">
        <f t="shared" ca="1" si="90"/>
        <v>0</v>
      </c>
    </row>
    <row r="814" spans="9:19" ht="15" x14ac:dyDescent="0.25">
      <c r="I814" s="14">
        <v>810</v>
      </c>
      <c r="J814" s="15">
        <f t="shared" ca="1" si="85"/>
        <v>0.6636373013786373</v>
      </c>
      <c r="K814" s="16">
        <f t="shared" ca="1" si="87"/>
        <v>10.964140006649732</v>
      </c>
      <c r="L814" s="16"/>
      <c r="M814" s="17">
        <f t="shared" ca="1" si="86"/>
        <v>0.91230557663164979</v>
      </c>
      <c r="N814" s="18">
        <f t="shared" ca="1" si="88"/>
        <v>15.117497341316996</v>
      </c>
      <c r="O814" s="18"/>
      <c r="P814" s="30">
        <f t="shared" ca="1" si="84"/>
        <v>-1.9533573346672641</v>
      </c>
      <c r="Q814" s="19"/>
      <c r="R814" s="20">
        <f t="shared" ca="1" si="89"/>
        <v>0</v>
      </c>
      <c r="S814" s="21">
        <f t="shared" ca="1" si="90"/>
        <v>0</v>
      </c>
    </row>
    <row r="815" spans="9:19" ht="15" x14ac:dyDescent="0.25">
      <c r="I815" s="14">
        <v>811</v>
      </c>
      <c r="J815" s="15">
        <f t="shared" ca="1" si="85"/>
        <v>0.66163554409078651</v>
      </c>
      <c r="K815" s="16">
        <f t="shared" ca="1" si="87"/>
        <v>10.918294628573076</v>
      </c>
      <c r="L815" s="16"/>
      <c r="M815" s="17">
        <f t="shared" ca="1" si="86"/>
        <v>0.12132806497120996</v>
      </c>
      <c r="N815" s="18">
        <f t="shared" ca="1" si="88"/>
        <v>-5.9953142315053398</v>
      </c>
      <c r="O815" s="18"/>
      <c r="P815" s="30">
        <f t="shared" ca="1" si="84"/>
        <v>19.113608860078415</v>
      </c>
      <c r="Q815" s="19"/>
      <c r="R815" s="20">
        <f t="shared" ca="1" si="89"/>
        <v>1</v>
      </c>
      <c r="S815" s="21">
        <f t="shared" ca="1" si="90"/>
        <v>1</v>
      </c>
    </row>
    <row r="816" spans="9:19" ht="15" x14ac:dyDescent="0.25">
      <c r="I816" s="14">
        <v>812</v>
      </c>
      <c r="J816" s="15">
        <f t="shared" ca="1" si="85"/>
        <v>0.92631065041591698</v>
      </c>
      <c r="K816" s="16">
        <f t="shared" ca="1" si="87"/>
        <v>19.551972091979703</v>
      </c>
      <c r="L816" s="16"/>
      <c r="M816" s="17">
        <f t="shared" ca="1" si="86"/>
        <v>0.64900329343803387</v>
      </c>
      <c r="N816" s="18">
        <f t="shared" ca="1" si="88"/>
        <v>6.9813202710912581</v>
      </c>
      <c r="O816" s="18"/>
      <c r="P816" s="30">
        <f t="shared" ca="1" si="84"/>
        <v>14.770651820888446</v>
      </c>
      <c r="Q816" s="19"/>
      <c r="R816" s="20">
        <f t="shared" ca="1" si="89"/>
        <v>1</v>
      </c>
      <c r="S816" s="21">
        <f t="shared" ca="1" si="90"/>
        <v>1</v>
      </c>
    </row>
    <row r="817" spans="9:19" ht="15" x14ac:dyDescent="0.25">
      <c r="I817" s="14">
        <v>813</v>
      </c>
      <c r="J817" s="15">
        <f t="shared" ca="1" si="85"/>
        <v>0.15157299881035813</v>
      </c>
      <c r="K817" s="16">
        <f t="shared" ca="1" si="87"/>
        <v>-1.1851748505103448</v>
      </c>
      <c r="L817" s="16"/>
      <c r="M817" s="17">
        <f t="shared" ca="1" si="86"/>
        <v>0.62205153366736599</v>
      </c>
      <c r="N817" s="18">
        <f t="shared" ca="1" si="88"/>
        <v>6.3809527477278287</v>
      </c>
      <c r="O817" s="18"/>
      <c r="P817" s="30">
        <f t="shared" ca="1" si="84"/>
        <v>-5.3661275982381733</v>
      </c>
      <c r="Q817" s="19"/>
      <c r="R817" s="20">
        <f t="shared" ca="1" si="89"/>
        <v>0</v>
      </c>
      <c r="S817" s="21">
        <f t="shared" ca="1" si="90"/>
        <v>0</v>
      </c>
    </row>
    <row r="818" spans="9:19" ht="15" x14ac:dyDescent="0.25">
      <c r="I818" s="14">
        <v>814</v>
      </c>
      <c r="J818" s="15">
        <f t="shared" ca="1" si="85"/>
        <v>0.53202366026475123</v>
      </c>
      <c r="K818" s="16">
        <f t="shared" ca="1" si="87"/>
        <v>8.1023216914804497</v>
      </c>
      <c r="L818" s="16"/>
      <c r="M818" s="17">
        <f t="shared" ca="1" si="86"/>
        <v>3.0758327261657503E-2</v>
      </c>
      <c r="N818" s="18">
        <f t="shared" ca="1" si="88"/>
        <v>-11.863564551318619</v>
      </c>
      <c r="O818" s="18"/>
      <c r="P818" s="30">
        <f t="shared" ca="1" si="84"/>
        <v>22.165886242799068</v>
      </c>
      <c r="Q818" s="19"/>
      <c r="R818" s="20">
        <f t="shared" ca="1" si="89"/>
        <v>1</v>
      </c>
      <c r="S818" s="21">
        <f t="shared" ca="1" si="90"/>
        <v>1</v>
      </c>
    </row>
    <row r="819" spans="9:19" ht="15" x14ac:dyDescent="0.25">
      <c r="I819" s="14">
        <v>815</v>
      </c>
      <c r="J819" s="15">
        <f t="shared" ca="1" si="85"/>
        <v>0.73399550394400825</v>
      </c>
      <c r="K819" s="16">
        <f t="shared" ca="1" si="87"/>
        <v>12.658641602838777</v>
      </c>
      <c r="L819" s="16"/>
      <c r="M819" s="17">
        <f t="shared" ca="1" si="86"/>
        <v>0.39191436990223028</v>
      </c>
      <c r="N819" s="18">
        <f t="shared" ca="1" si="88"/>
        <v>1.484765593371363</v>
      </c>
      <c r="O819" s="18"/>
      <c r="P819" s="30">
        <f t="shared" ca="1" si="84"/>
        <v>13.373876009467413</v>
      </c>
      <c r="Q819" s="19"/>
      <c r="R819" s="20">
        <f t="shared" ca="1" si="89"/>
        <v>1</v>
      </c>
      <c r="S819" s="21">
        <f t="shared" ca="1" si="90"/>
        <v>1</v>
      </c>
    </row>
    <row r="820" spans="9:19" ht="15" x14ac:dyDescent="0.25">
      <c r="I820" s="14">
        <v>816</v>
      </c>
      <c r="J820" s="15">
        <f t="shared" ca="1" si="85"/>
        <v>0.90803983045825254</v>
      </c>
      <c r="K820" s="16">
        <f t="shared" ca="1" si="87"/>
        <v>18.54737676207521</v>
      </c>
      <c r="L820" s="16"/>
      <c r="M820" s="17">
        <f t="shared" ca="1" si="86"/>
        <v>0.57146679223806807</v>
      </c>
      <c r="N820" s="18">
        <f t="shared" ca="1" si="88"/>
        <v>5.2869062060996832</v>
      </c>
      <c r="O820" s="18"/>
      <c r="P820" s="30">
        <f t="shared" ca="1" si="84"/>
        <v>15.460470555975526</v>
      </c>
      <c r="Q820" s="19"/>
      <c r="R820" s="20">
        <f t="shared" ca="1" si="89"/>
        <v>1</v>
      </c>
      <c r="S820" s="21">
        <f t="shared" ca="1" si="90"/>
        <v>1</v>
      </c>
    </row>
    <row r="821" spans="9:19" ht="15" x14ac:dyDescent="0.25">
      <c r="I821" s="14">
        <v>817</v>
      </c>
      <c r="J821" s="15">
        <f t="shared" ca="1" si="85"/>
        <v>9.5163027503888387E-2</v>
      </c>
      <c r="K821" s="16">
        <f t="shared" ca="1" si="87"/>
        <v>-3.5270266015268614</v>
      </c>
      <c r="L821" s="16"/>
      <c r="M821" s="17">
        <f t="shared" ca="1" si="86"/>
        <v>0.76012661501661083</v>
      </c>
      <c r="N821" s="18">
        <f t="shared" ca="1" si="88"/>
        <v>9.6927593184470169</v>
      </c>
      <c r="O821" s="18"/>
      <c r="P821" s="30">
        <f t="shared" ca="1" si="84"/>
        <v>-11.019785919973877</v>
      </c>
      <c r="Q821" s="19"/>
      <c r="R821" s="20">
        <f t="shared" ca="1" si="89"/>
        <v>0</v>
      </c>
      <c r="S821" s="21">
        <f t="shared" ca="1" si="90"/>
        <v>0</v>
      </c>
    </row>
    <row r="822" spans="9:19" ht="15" x14ac:dyDescent="0.25">
      <c r="I822" s="14">
        <v>818</v>
      </c>
      <c r="J822" s="15">
        <f t="shared" ca="1" si="85"/>
        <v>0.6887225048199761</v>
      </c>
      <c r="K822" s="16">
        <f t="shared" ca="1" si="87"/>
        <v>11.548312580648748</v>
      </c>
      <c r="L822" s="16"/>
      <c r="M822" s="17">
        <f t="shared" ca="1" si="86"/>
        <v>8.8829718436395089E-3</v>
      </c>
      <c r="N822" s="18">
        <f t="shared" ca="1" si="88"/>
        <v>-16.052695182937637</v>
      </c>
      <c r="O822" s="18"/>
      <c r="P822" s="30">
        <f t="shared" ca="1" si="84"/>
        <v>29.801007763586384</v>
      </c>
      <c r="Q822" s="19"/>
      <c r="R822" s="20">
        <f t="shared" ca="1" si="89"/>
        <v>1</v>
      </c>
      <c r="S822" s="21">
        <f t="shared" ca="1" si="90"/>
        <v>1</v>
      </c>
    </row>
    <row r="823" spans="9:19" ht="15" x14ac:dyDescent="0.25">
      <c r="I823" s="14">
        <v>819</v>
      </c>
      <c r="J823" s="15">
        <f t="shared" ca="1" si="85"/>
        <v>3.6731677943771968E-2</v>
      </c>
      <c r="K823" s="16">
        <f t="shared" ca="1" si="87"/>
        <v>-7.5457229720261711</v>
      </c>
      <c r="L823" s="16"/>
      <c r="M823" s="17">
        <f t="shared" ca="1" si="86"/>
        <v>0.7577368884057466</v>
      </c>
      <c r="N823" s="18">
        <f t="shared" ca="1" si="88"/>
        <v>9.6285990965931418</v>
      </c>
      <c r="O823" s="18"/>
      <c r="P823" s="30">
        <f t="shared" ca="1" si="84"/>
        <v>-14.974322068619312</v>
      </c>
      <c r="Q823" s="19"/>
      <c r="R823" s="20">
        <f t="shared" ca="1" si="89"/>
        <v>0</v>
      </c>
      <c r="S823" s="21">
        <f t="shared" ca="1" si="90"/>
        <v>0</v>
      </c>
    </row>
    <row r="824" spans="9:19" ht="15" x14ac:dyDescent="0.25">
      <c r="I824" s="14">
        <v>820</v>
      </c>
      <c r="J824" s="15">
        <f t="shared" ca="1" si="85"/>
        <v>0.41846573667842824</v>
      </c>
      <c r="K824" s="16">
        <f t="shared" ca="1" si="87"/>
        <v>5.7079858560844983</v>
      </c>
      <c r="L824" s="16"/>
      <c r="M824" s="17">
        <f t="shared" ca="1" si="86"/>
        <v>0.13641963233463783</v>
      </c>
      <c r="N824" s="18">
        <f t="shared" ca="1" si="88"/>
        <v>-5.3943742897299227</v>
      </c>
      <c r="O824" s="18"/>
      <c r="P824" s="30">
        <f t="shared" ca="1" si="84"/>
        <v>13.302360145814422</v>
      </c>
      <c r="Q824" s="19"/>
      <c r="R824" s="20">
        <f t="shared" ca="1" si="89"/>
        <v>1</v>
      </c>
      <c r="S824" s="21">
        <f t="shared" ca="1" si="90"/>
        <v>1</v>
      </c>
    </row>
    <row r="825" spans="9:19" ht="15" x14ac:dyDescent="0.25">
      <c r="I825" s="14">
        <v>821</v>
      </c>
      <c r="J825" s="15">
        <f t="shared" ca="1" si="85"/>
        <v>0.87948996998797124</v>
      </c>
      <c r="K825" s="16">
        <f t="shared" ca="1" si="87"/>
        <v>17.239344904101415</v>
      </c>
      <c r="L825" s="16"/>
      <c r="M825" s="17">
        <f t="shared" ca="1" si="86"/>
        <v>0.50772024444352992</v>
      </c>
      <c r="N825" s="18">
        <f t="shared" ca="1" si="88"/>
        <v>3.9419187397524365</v>
      </c>
      <c r="O825" s="18"/>
      <c r="P825" s="30">
        <f t="shared" ca="1" si="84"/>
        <v>15.49742616434898</v>
      </c>
      <c r="Q825" s="19"/>
      <c r="R825" s="20">
        <f t="shared" ca="1" si="89"/>
        <v>1</v>
      </c>
      <c r="S825" s="21">
        <f t="shared" ca="1" si="90"/>
        <v>1</v>
      </c>
    </row>
    <row r="826" spans="9:19" ht="15" x14ac:dyDescent="0.25">
      <c r="I826" s="14">
        <v>822</v>
      </c>
      <c r="J826" s="15">
        <f t="shared" ca="1" si="85"/>
        <v>0.3523708000532787</v>
      </c>
      <c r="K826" s="16">
        <f t="shared" ca="1" si="87"/>
        <v>4.2596639263393588</v>
      </c>
      <c r="L826" s="16"/>
      <c r="M826" s="17">
        <f t="shared" ca="1" si="86"/>
        <v>0.41833217462044925</v>
      </c>
      <c r="N826" s="18">
        <f t="shared" ca="1" si="88"/>
        <v>2.0551247357938642</v>
      </c>
      <c r="O826" s="18"/>
      <c r="P826" s="30">
        <f t="shared" ca="1" si="84"/>
        <v>4.4045391905454947</v>
      </c>
      <c r="Q826" s="19"/>
      <c r="R826" s="20">
        <f t="shared" ca="1" si="89"/>
        <v>1</v>
      </c>
      <c r="S826" s="21">
        <f t="shared" ca="1" si="90"/>
        <v>0</v>
      </c>
    </row>
    <row r="827" spans="9:19" ht="15" x14ac:dyDescent="0.25">
      <c r="I827" s="14">
        <v>823</v>
      </c>
      <c r="J827" s="15">
        <f t="shared" ca="1" si="85"/>
        <v>0.67826179472403869</v>
      </c>
      <c r="K827" s="16">
        <f t="shared" ca="1" si="87"/>
        <v>11.302428158942952</v>
      </c>
      <c r="L827" s="16"/>
      <c r="M827" s="17">
        <f t="shared" ca="1" si="86"/>
        <v>0.64489872242901292</v>
      </c>
      <c r="N827" s="18">
        <f t="shared" ca="1" si="88"/>
        <v>6.8888953374957769</v>
      </c>
      <c r="O827" s="18"/>
      <c r="P827" s="30">
        <f t="shared" ca="1" si="84"/>
        <v>6.6135328214471754</v>
      </c>
      <c r="Q827" s="19"/>
      <c r="R827" s="20">
        <f t="shared" ca="1" si="89"/>
        <v>1</v>
      </c>
      <c r="S827" s="21">
        <f t="shared" ca="1" si="90"/>
        <v>0</v>
      </c>
    </row>
    <row r="828" spans="9:19" ht="15" x14ac:dyDescent="0.25">
      <c r="I828" s="14">
        <v>824</v>
      </c>
      <c r="J828" s="15">
        <f t="shared" ca="1" si="85"/>
        <v>0.19723342286599244</v>
      </c>
      <c r="K828" s="16">
        <f t="shared" ca="1" si="87"/>
        <v>0.30546591859841143</v>
      </c>
      <c r="L828" s="16"/>
      <c r="M828" s="17">
        <f t="shared" ca="1" si="86"/>
        <v>0.96065758046725691</v>
      </c>
      <c r="N828" s="18">
        <f t="shared" ca="1" si="88"/>
        <v>18.491565875992364</v>
      </c>
      <c r="O828" s="18"/>
      <c r="P828" s="30">
        <f t="shared" ca="1" si="84"/>
        <v>-15.986099957393954</v>
      </c>
      <c r="Q828" s="19"/>
      <c r="R828" s="20">
        <f t="shared" ca="1" si="89"/>
        <v>0</v>
      </c>
      <c r="S828" s="21">
        <f t="shared" ca="1" si="90"/>
        <v>0</v>
      </c>
    </row>
    <row r="829" spans="9:19" ht="15" x14ac:dyDescent="0.25">
      <c r="I829" s="14">
        <v>825</v>
      </c>
      <c r="J829" s="15">
        <f t="shared" ca="1" si="85"/>
        <v>0.67066348156636602</v>
      </c>
      <c r="K829" s="16">
        <f t="shared" ca="1" si="87"/>
        <v>11.12591198937854</v>
      </c>
      <c r="L829" s="16"/>
      <c r="M829" s="17">
        <f t="shared" ca="1" si="86"/>
        <v>0.44581959471094279</v>
      </c>
      <c r="N829" s="18">
        <f t="shared" ca="1" si="88"/>
        <v>2.6402151856187626</v>
      </c>
      <c r="O829" s="18"/>
      <c r="P829" s="30">
        <f t="shared" ca="1" si="84"/>
        <v>10.685696803759779</v>
      </c>
      <c r="Q829" s="19"/>
      <c r="R829" s="20">
        <f t="shared" ca="1" si="89"/>
        <v>1</v>
      </c>
      <c r="S829" s="21">
        <f t="shared" ca="1" si="90"/>
        <v>1</v>
      </c>
    </row>
    <row r="830" spans="9:19" ht="15" x14ac:dyDescent="0.25">
      <c r="I830" s="14">
        <v>826</v>
      </c>
      <c r="J830" s="15">
        <f t="shared" ca="1" si="85"/>
        <v>0.95001293804163989</v>
      </c>
      <c r="K830" s="16">
        <f t="shared" ca="1" si="87"/>
        <v>21.19288246368448</v>
      </c>
      <c r="L830" s="16"/>
      <c r="M830" s="17">
        <f t="shared" ca="1" si="86"/>
        <v>0.25499432732651206</v>
      </c>
      <c r="N830" s="18">
        <f t="shared" ca="1" si="88"/>
        <v>-1.7323794187117194</v>
      </c>
      <c r="O830" s="18"/>
      <c r="P830" s="30">
        <f t="shared" ca="1" si="84"/>
        <v>25.125261882396199</v>
      </c>
      <c r="Q830" s="19"/>
      <c r="R830" s="20">
        <f t="shared" ca="1" si="89"/>
        <v>1</v>
      </c>
      <c r="S830" s="21">
        <f t="shared" ca="1" si="90"/>
        <v>1</v>
      </c>
    </row>
    <row r="831" spans="9:19" ht="15" x14ac:dyDescent="0.25">
      <c r="I831" s="14">
        <v>827</v>
      </c>
      <c r="J831" s="15">
        <f t="shared" ca="1" si="85"/>
        <v>0.90267618224483648</v>
      </c>
      <c r="K831" s="16">
        <f t="shared" ca="1" si="87"/>
        <v>18.28108058610232</v>
      </c>
      <c r="L831" s="16"/>
      <c r="M831" s="17">
        <f t="shared" ca="1" si="86"/>
        <v>0.23569661319964463</v>
      </c>
      <c r="N831" s="18">
        <f t="shared" ca="1" si="88"/>
        <v>-2.2457429013336352</v>
      </c>
      <c r="O831" s="18"/>
      <c r="P831" s="30">
        <f t="shared" ca="1" si="84"/>
        <v>22.726823487435954</v>
      </c>
      <c r="Q831" s="19"/>
      <c r="R831" s="20">
        <f t="shared" ca="1" si="89"/>
        <v>1</v>
      </c>
      <c r="S831" s="21">
        <f t="shared" ca="1" si="90"/>
        <v>1</v>
      </c>
    </row>
    <row r="832" spans="9:19" ht="15" x14ac:dyDescent="0.25">
      <c r="I832" s="14">
        <v>828</v>
      </c>
      <c r="J832" s="15">
        <f t="shared" ca="1" si="85"/>
        <v>1.7838978140771733E-2</v>
      </c>
      <c r="K832" s="16">
        <f t="shared" ca="1" si="87"/>
        <v>-10.144703180399205</v>
      </c>
      <c r="L832" s="16"/>
      <c r="M832" s="17">
        <f t="shared" ca="1" si="86"/>
        <v>0.33160509401322713</v>
      </c>
      <c r="N832" s="18">
        <f t="shared" ca="1" si="88"/>
        <v>0.13646835711686833</v>
      </c>
      <c r="O832" s="18"/>
      <c r="P832" s="30">
        <f t="shared" ca="1" si="84"/>
        <v>-8.0811715375160738</v>
      </c>
      <c r="Q832" s="19"/>
      <c r="R832" s="20">
        <f t="shared" ca="1" si="89"/>
        <v>0</v>
      </c>
      <c r="S832" s="21">
        <f t="shared" ca="1" si="90"/>
        <v>0</v>
      </c>
    </row>
    <row r="833" spans="9:19" ht="15" x14ac:dyDescent="0.25">
      <c r="I833" s="14">
        <v>829</v>
      </c>
      <c r="J833" s="15">
        <f t="shared" ca="1" si="85"/>
        <v>0.17067222509664559</v>
      </c>
      <c r="K833" s="16">
        <f t="shared" ca="1" si="87"/>
        <v>-0.53092186490299476</v>
      </c>
      <c r="L833" s="16"/>
      <c r="M833" s="17">
        <f t="shared" ca="1" si="86"/>
        <v>0.66080832683767166</v>
      </c>
      <c r="N833" s="18">
        <f t="shared" ca="1" si="88"/>
        <v>7.2493798514830718</v>
      </c>
      <c r="O833" s="18"/>
      <c r="P833" s="30">
        <f t="shared" ca="1" si="84"/>
        <v>-5.5803017163860664</v>
      </c>
      <c r="Q833" s="19"/>
      <c r="R833" s="20">
        <f t="shared" ca="1" si="89"/>
        <v>0</v>
      </c>
      <c r="S833" s="21">
        <f t="shared" ca="1" si="90"/>
        <v>0</v>
      </c>
    </row>
    <row r="834" spans="9:19" ht="15" x14ac:dyDescent="0.25">
      <c r="I834" s="14">
        <v>830</v>
      </c>
      <c r="J834" s="15">
        <f t="shared" ca="1" si="85"/>
        <v>0.79862098766774048</v>
      </c>
      <c r="K834" s="16">
        <f t="shared" ca="1" si="87"/>
        <v>14.430381978674962</v>
      </c>
      <c r="L834" s="16"/>
      <c r="M834" s="17">
        <f t="shared" ca="1" si="86"/>
        <v>0.99817025817489147</v>
      </c>
      <c r="N834" s="18">
        <f t="shared" ca="1" si="88"/>
        <v>28.094292245135037</v>
      </c>
      <c r="O834" s="18"/>
      <c r="P834" s="30">
        <f t="shared" ca="1" si="84"/>
        <v>-11.463910266460076</v>
      </c>
      <c r="Q834" s="19"/>
      <c r="R834" s="20">
        <f t="shared" ca="1" si="89"/>
        <v>0</v>
      </c>
      <c r="S834" s="21">
        <f t="shared" ca="1" si="90"/>
        <v>0</v>
      </c>
    </row>
    <row r="835" spans="9:19" ht="15" x14ac:dyDescent="0.25">
      <c r="I835" s="14">
        <v>831</v>
      </c>
      <c r="J835" s="15">
        <f t="shared" ca="1" si="85"/>
        <v>0.38734245444595294</v>
      </c>
      <c r="K835" s="16">
        <f t="shared" ca="1" si="87"/>
        <v>5.0350416460764649</v>
      </c>
      <c r="L835" s="16"/>
      <c r="M835" s="17">
        <f t="shared" ca="1" si="86"/>
        <v>0.39505891152786254</v>
      </c>
      <c r="N835" s="18">
        <f t="shared" ca="1" si="88"/>
        <v>1.5531656142054162</v>
      </c>
      <c r="O835" s="18"/>
      <c r="P835" s="30">
        <f t="shared" ca="1" si="84"/>
        <v>5.6818760318710488</v>
      </c>
      <c r="Q835" s="19"/>
      <c r="R835" s="20">
        <f t="shared" ca="1" si="89"/>
        <v>1</v>
      </c>
      <c r="S835" s="21">
        <f t="shared" ca="1" si="90"/>
        <v>0</v>
      </c>
    </row>
    <row r="836" spans="9:19" ht="15" x14ac:dyDescent="0.25">
      <c r="I836" s="14">
        <v>832</v>
      </c>
      <c r="J836" s="15">
        <f t="shared" ca="1" si="85"/>
        <v>0.38044401894659297</v>
      </c>
      <c r="K836" s="16">
        <f t="shared" ca="1" si="87"/>
        <v>4.8839193526029483</v>
      </c>
      <c r="L836" s="16"/>
      <c r="M836" s="17">
        <f t="shared" ca="1" si="86"/>
        <v>0.54358107087828278</v>
      </c>
      <c r="N836" s="18">
        <f t="shared" ca="1" si="88"/>
        <v>4.6958058309165915</v>
      </c>
      <c r="O836" s="18"/>
      <c r="P836" s="30">
        <f t="shared" ca="1" si="84"/>
        <v>2.3881135216863569</v>
      </c>
      <c r="Q836" s="19"/>
      <c r="R836" s="20">
        <f t="shared" ca="1" si="89"/>
        <v>1</v>
      </c>
      <c r="S836" s="21">
        <f t="shared" ca="1" si="90"/>
        <v>0</v>
      </c>
    </row>
    <row r="837" spans="9:19" ht="15" x14ac:dyDescent="0.25">
      <c r="I837" s="14">
        <v>833</v>
      </c>
      <c r="J837" s="15">
        <f t="shared" ca="1" si="85"/>
        <v>0.45541806759768588</v>
      </c>
      <c r="K837" s="16">
        <f t="shared" ca="1" si="87"/>
        <v>6.4930750820039407</v>
      </c>
      <c r="L837" s="16"/>
      <c r="M837" s="17">
        <f t="shared" ca="1" si="86"/>
        <v>7.8985566600735191E-2</v>
      </c>
      <c r="N837" s="18">
        <f t="shared" ca="1" si="88"/>
        <v>-8.0330380060073363</v>
      </c>
      <c r="O837" s="18"/>
      <c r="P837" s="30">
        <f t="shared" ref="P837:P900" ca="1" si="91">K837-N837+homefield_adv_simulation</f>
        <v>16.726113088011278</v>
      </c>
      <c r="Q837" s="19"/>
      <c r="R837" s="20">
        <f t="shared" ca="1" si="89"/>
        <v>1</v>
      </c>
      <c r="S837" s="21">
        <f t="shared" ca="1" si="90"/>
        <v>1</v>
      </c>
    </row>
    <row r="838" spans="9:19" ht="15" x14ac:dyDescent="0.25">
      <c r="I838" s="14">
        <v>834</v>
      </c>
      <c r="J838" s="15">
        <f t="shared" ca="1" si="85"/>
        <v>0.1238243045863503</v>
      </c>
      <c r="K838" s="16">
        <f t="shared" ca="1" si="87"/>
        <v>-2.2424556893215293</v>
      </c>
      <c r="L838" s="16"/>
      <c r="M838" s="17">
        <f t="shared" ca="1" si="86"/>
        <v>0.65677830756969158</v>
      </c>
      <c r="N838" s="18">
        <f t="shared" ca="1" si="88"/>
        <v>7.1574822503255717</v>
      </c>
      <c r="O838" s="18"/>
      <c r="P838" s="30">
        <f t="shared" ca="1" si="91"/>
        <v>-7.1999379396471008</v>
      </c>
      <c r="Q838" s="19"/>
      <c r="R838" s="20">
        <f t="shared" ca="1" si="89"/>
        <v>0</v>
      </c>
      <c r="S838" s="21">
        <f t="shared" ca="1" si="90"/>
        <v>0</v>
      </c>
    </row>
    <row r="839" spans="9:19" ht="15" x14ac:dyDescent="0.25">
      <c r="I839" s="14">
        <v>835</v>
      </c>
      <c r="J839" s="15">
        <f t="shared" ca="1" si="85"/>
        <v>0.3558408653118712</v>
      </c>
      <c r="K839" s="16">
        <f t="shared" ca="1" si="87"/>
        <v>4.3377177846701933</v>
      </c>
      <c r="L839" s="16"/>
      <c r="M839" s="17">
        <f t="shared" ca="1" si="86"/>
        <v>0.72850877211850129</v>
      </c>
      <c r="N839" s="18">
        <f t="shared" ca="1" si="88"/>
        <v>8.8694794678057463</v>
      </c>
      <c r="O839" s="18"/>
      <c r="P839" s="30">
        <f t="shared" ca="1" si="91"/>
        <v>-2.3317616831355528</v>
      </c>
      <c r="Q839" s="19"/>
      <c r="R839" s="20">
        <f t="shared" ca="1" si="89"/>
        <v>0</v>
      </c>
      <c r="S839" s="21">
        <f t="shared" ca="1" si="90"/>
        <v>0</v>
      </c>
    </row>
    <row r="840" spans="9:19" ht="15" x14ac:dyDescent="0.25">
      <c r="I840" s="14">
        <v>836</v>
      </c>
      <c r="J840" s="15">
        <f t="shared" ca="1" si="85"/>
        <v>0.84974438741050384</v>
      </c>
      <c r="K840" s="16">
        <f t="shared" ca="1" si="87"/>
        <v>16.092256750503687</v>
      </c>
      <c r="L840" s="16"/>
      <c r="M840" s="17">
        <f t="shared" ca="1" si="86"/>
        <v>0.9737021394335833</v>
      </c>
      <c r="N840" s="18">
        <f t="shared" ca="1" si="88"/>
        <v>19.996357697592622</v>
      </c>
      <c r="O840" s="18"/>
      <c r="P840" s="30">
        <f t="shared" ca="1" si="91"/>
        <v>-1.7041009470889348</v>
      </c>
      <c r="Q840" s="19"/>
      <c r="R840" s="20">
        <f t="shared" ca="1" si="89"/>
        <v>0</v>
      </c>
      <c r="S840" s="21">
        <f t="shared" ca="1" si="90"/>
        <v>0</v>
      </c>
    </row>
    <row r="841" spans="9:19" ht="15" x14ac:dyDescent="0.25">
      <c r="I841" s="14">
        <v>837</v>
      </c>
      <c r="J841" s="15">
        <f t="shared" ca="1" si="85"/>
        <v>0.73550696390644199</v>
      </c>
      <c r="K841" s="16">
        <f t="shared" ca="1" si="87"/>
        <v>12.697231210129447</v>
      </c>
      <c r="L841" s="16"/>
      <c r="M841" s="17">
        <f t="shared" ca="1" si="86"/>
        <v>0.53140699448618178</v>
      </c>
      <c r="N841" s="18">
        <f t="shared" ca="1" si="88"/>
        <v>4.4393479834545655</v>
      </c>
      <c r="O841" s="18"/>
      <c r="P841" s="30">
        <f t="shared" ca="1" si="91"/>
        <v>10.45788322667488</v>
      </c>
      <c r="Q841" s="19"/>
      <c r="R841" s="20">
        <f t="shared" ca="1" si="89"/>
        <v>1</v>
      </c>
      <c r="S841" s="21">
        <f t="shared" ca="1" si="90"/>
        <v>1</v>
      </c>
    </row>
    <row r="842" spans="9:19" ht="15" x14ac:dyDescent="0.25">
      <c r="I842" s="14">
        <v>838</v>
      </c>
      <c r="J842" s="15">
        <f t="shared" ref="J842:J905" ca="1" si="92">RAND()</f>
        <v>0.40920768301871169</v>
      </c>
      <c r="K842" s="16">
        <f t="shared" ca="1" si="87"/>
        <v>5.5091659445237351</v>
      </c>
      <c r="L842" s="16"/>
      <c r="M842" s="17">
        <f t="shared" ref="M842:M905" ca="1" si="93">RAND()</f>
        <v>0.1387740697451133</v>
      </c>
      <c r="N842" s="18">
        <f t="shared" ca="1" si="88"/>
        <v>-5.3048203644490588</v>
      </c>
      <c r="O842" s="18"/>
      <c r="P842" s="30">
        <f t="shared" ca="1" si="91"/>
        <v>13.013986308972793</v>
      </c>
      <c r="Q842" s="19"/>
      <c r="R842" s="20">
        <f t="shared" ca="1" si="89"/>
        <v>1</v>
      </c>
      <c r="S842" s="21">
        <f t="shared" ca="1" si="90"/>
        <v>1</v>
      </c>
    </row>
    <row r="843" spans="9:19" ht="15" x14ac:dyDescent="0.25">
      <c r="I843" s="14">
        <v>839</v>
      </c>
      <c r="J843" s="15">
        <f t="shared" ca="1" si="92"/>
        <v>0.18308178469918501</v>
      </c>
      <c r="K843" s="16">
        <f t="shared" ref="K843:K906" ca="1" si="94">NORMINV(J843,mean_HomeTeam_Sim,sd_HomeTeam_Sim)</f>
        <v>-0.13075358458655373</v>
      </c>
      <c r="L843" s="16"/>
      <c r="M843" s="17">
        <f t="shared" ca="1" si="93"/>
        <v>0.5610361306241457</v>
      </c>
      <c r="N843" s="18">
        <f t="shared" ref="N843:N906" ca="1" si="95">NORMINV(M843,mean_AwayTeam_Sim,sd_AwayTeam_Sim)</f>
        <v>5.0650821944700501</v>
      </c>
      <c r="O843" s="18"/>
      <c r="P843" s="30">
        <f t="shared" ca="1" si="91"/>
        <v>-2.9958357790566037</v>
      </c>
      <c r="Q843" s="19"/>
      <c r="R843" s="20">
        <f t="shared" ref="R843:R906" ca="1" si="96">IF(P843&gt;0,1,0)</f>
        <v>0</v>
      </c>
      <c r="S843" s="21">
        <f t="shared" ref="S843:S906" ca="1" si="97">IF(P843&gt;game_spread,1,0)</f>
        <v>0</v>
      </c>
    </row>
    <row r="844" spans="9:19" ht="15" x14ac:dyDescent="0.25">
      <c r="I844" s="14">
        <v>840</v>
      </c>
      <c r="J844" s="15">
        <f t="shared" ca="1" si="92"/>
        <v>0.81172743838524652</v>
      </c>
      <c r="K844" s="16">
        <f t="shared" ca="1" si="94"/>
        <v>14.828416642167802</v>
      </c>
      <c r="L844" s="16"/>
      <c r="M844" s="17">
        <f t="shared" ca="1" si="93"/>
        <v>0.48456219840362325</v>
      </c>
      <c r="N844" s="18">
        <f t="shared" ca="1" si="95"/>
        <v>3.4561582473083323</v>
      </c>
      <c r="O844" s="18"/>
      <c r="P844" s="30">
        <f t="shared" ca="1" si="91"/>
        <v>13.572258394859471</v>
      </c>
      <c r="Q844" s="19"/>
      <c r="R844" s="20">
        <f t="shared" ca="1" si="96"/>
        <v>1</v>
      </c>
      <c r="S844" s="21">
        <f t="shared" ca="1" si="97"/>
        <v>1</v>
      </c>
    </row>
    <row r="845" spans="9:19" ht="15" x14ac:dyDescent="0.25">
      <c r="I845" s="14">
        <v>841</v>
      </c>
      <c r="J845" s="15">
        <f t="shared" ca="1" si="92"/>
        <v>4.027746631518514E-2</v>
      </c>
      <c r="K845" s="16">
        <f t="shared" ca="1" si="94"/>
        <v>-7.190426977623936</v>
      </c>
      <c r="L845" s="16"/>
      <c r="M845" s="17">
        <f t="shared" ca="1" si="93"/>
        <v>0.49418133842303769</v>
      </c>
      <c r="N845" s="18">
        <f t="shared" ca="1" si="95"/>
        <v>3.6579669540223021</v>
      </c>
      <c r="O845" s="18"/>
      <c r="P845" s="30">
        <f t="shared" ca="1" si="91"/>
        <v>-8.6483939316462397</v>
      </c>
      <c r="Q845" s="19"/>
      <c r="R845" s="20">
        <f t="shared" ca="1" si="96"/>
        <v>0</v>
      </c>
      <c r="S845" s="21">
        <f t="shared" ca="1" si="97"/>
        <v>0</v>
      </c>
    </row>
    <row r="846" spans="9:19" ht="15" x14ac:dyDescent="0.25">
      <c r="I846" s="14">
        <v>842</v>
      </c>
      <c r="J846" s="15">
        <f t="shared" ca="1" si="92"/>
        <v>0.33043845104946512</v>
      </c>
      <c r="K846" s="16">
        <f t="shared" ca="1" si="94"/>
        <v>3.7595490847571136</v>
      </c>
      <c r="L846" s="16"/>
      <c r="M846" s="17">
        <f t="shared" ca="1" si="93"/>
        <v>0.12263858119590099</v>
      </c>
      <c r="N846" s="18">
        <f t="shared" ca="1" si="95"/>
        <v>-5.9411307036310763</v>
      </c>
      <c r="O846" s="18"/>
      <c r="P846" s="30">
        <f t="shared" ca="1" si="91"/>
        <v>11.900679788388189</v>
      </c>
      <c r="Q846" s="19"/>
      <c r="R846" s="20">
        <f t="shared" ca="1" si="96"/>
        <v>1</v>
      </c>
      <c r="S846" s="21">
        <f t="shared" ca="1" si="97"/>
        <v>1</v>
      </c>
    </row>
    <row r="847" spans="9:19" ht="15" x14ac:dyDescent="0.25">
      <c r="I847" s="14">
        <v>843</v>
      </c>
      <c r="J847" s="15">
        <f t="shared" ca="1" si="92"/>
        <v>0.47695985656473905</v>
      </c>
      <c r="K847" s="16">
        <f t="shared" ca="1" si="94"/>
        <v>6.9465341828916438</v>
      </c>
      <c r="L847" s="16"/>
      <c r="M847" s="17">
        <f t="shared" ca="1" si="93"/>
        <v>0.72451584663502755</v>
      </c>
      <c r="N847" s="18">
        <f t="shared" ca="1" si="95"/>
        <v>8.7690854637913045</v>
      </c>
      <c r="O847" s="18"/>
      <c r="P847" s="30">
        <f t="shared" ca="1" si="91"/>
        <v>0.3774487191003395</v>
      </c>
      <c r="Q847" s="19"/>
      <c r="R847" s="20">
        <f t="shared" ca="1" si="96"/>
        <v>1</v>
      </c>
      <c r="S847" s="21">
        <f t="shared" ca="1" si="97"/>
        <v>0</v>
      </c>
    </row>
    <row r="848" spans="9:19" ht="15" x14ac:dyDescent="0.25">
      <c r="I848" s="14">
        <v>844</v>
      </c>
      <c r="J848" s="15">
        <f t="shared" ca="1" si="92"/>
        <v>0.10190576009657515</v>
      </c>
      <c r="K848" s="16">
        <f t="shared" ca="1" si="94"/>
        <v>-3.2020002650836723</v>
      </c>
      <c r="L848" s="16"/>
      <c r="M848" s="17">
        <f t="shared" ca="1" si="93"/>
        <v>0.51671692516362699</v>
      </c>
      <c r="N848" s="18">
        <f t="shared" ca="1" si="95"/>
        <v>4.1306892927507253</v>
      </c>
      <c r="O848" s="18"/>
      <c r="P848" s="30">
        <f t="shared" ca="1" si="91"/>
        <v>-5.1326895578343974</v>
      </c>
      <c r="Q848" s="19"/>
      <c r="R848" s="20">
        <f t="shared" ca="1" si="96"/>
        <v>0</v>
      </c>
      <c r="S848" s="21">
        <f t="shared" ca="1" si="97"/>
        <v>0</v>
      </c>
    </row>
    <row r="849" spans="9:19" ht="15" x14ac:dyDescent="0.25">
      <c r="I849" s="14">
        <v>845</v>
      </c>
      <c r="J849" s="15">
        <f t="shared" ca="1" si="92"/>
        <v>0.45195218050266472</v>
      </c>
      <c r="K849" s="16">
        <f t="shared" ca="1" si="94"/>
        <v>6.4198946965723591</v>
      </c>
      <c r="L849" s="16"/>
      <c r="M849" s="17">
        <f t="shared" ca="1" si="93"/>
        <v>0.31575952701226051</v>
      </c>
      <c r="N849" s="18">
        <f t="shared" ca="1" si="95"/>
        <v>-0.23253669617395545</v>
      </c>
      <c r="O849" s="18"/>
      <c r="P849" s="30">
        <f t="shared" ca="1" si="91"/>
        <v>8.8524313927463147</v>
      </c>
      <c r="Q849" s="19"/>
      <c r="R849" s="20">
        <f t="shared" ca="1" si="96"/>
        <v>1</v>
      </c>
      <c r="S849" s="21">
        <f t="shared" ca="1" si="97"/>
        <v>1</v>
      </c>
    </row>
    <row r="850" spans="9:19" ht="15" x14ac:dyDescent="0.25">
      <c r="I850" s="14">
        <v>846</v>
      </c>
      <c r="J850" s="15">
        <f t="shared" ca="1" si="92"/>
        <v>0.56882152139183206</v>
      </c>
      <c r="K850" s="16">
        <f t="shared" ca="1" si="94"/>
        <v>8.8805563128742904</v>
      </c>
      <c r="L850" s="16"/>
      <c r="M850" s="17">
        <f t="shared" ca="1" si="93"/>
        <v>0.75300991641802184</v>
      </c>
      <c r="N850" s="18">
        <f t="shared" ca="1" si="95"/>
        <v>9.502688315567875</v>
      </c>
      <c r="O850" s="18"/>
      <c r="P850" s="30">
        <f t="shared" ca="1" si="91"/>
        <v>1.5778679973064156</v>
      </c>
      <c r="Q850" s="19"/>
      <c r="R850" s="20">
        <f t="shared" ca="1" si="96"/>
        <v>1</v>
      </c>
      <c r="S850" s="21">
        <f t="shared" ca="1" si="97"/>
        <v>0</v>
      </c>
    </row>
    <row r="851" spans="9:19" ht="15" x14ac:dyDescent="0.25">
      <c r="I851" s="14">
        <v>847</v>
      </c>
      <c r="J851" s="15">
        <f t="shared" ca="1" si="92"/>
        <v>0.51608433084664029</v>
      </c>
      <c r="K851" s="16">
        <f t="shared" ca="1" si="94"/>
        <v>7.7674113288486613</v>
      </c>
      <c r="L851" s="16"/>
      <c r="M851" s="17">
        <f t="shared" ca="1" si="93"/>
        <v>0.76751973947847274</v>
      </c>
      <c r="N851" s="18">
        <f t="shared" ca="1" si="95"/>
        <v>9.8935007586256489</v>
      </c>
      <c r="O851" s="18"/>
      <c r="P851" s="30">
        <f t="shared" ca="1" si="91"/>
        <v>7.3910570223012506E-2</v>
      </c>
      <c r="Q851" s="19"/>
      <c r="R851" s="20">
        <f t="shared" ca="1" si="96"/>
        <v>1</v>
      </c>
      <c r="S851" s="21">
        <f t="shared" ca="1" si="97"/>
        <v>0</v>
      </c>
    </row>
    <row r="852" spans="9:19" ht="15" x14ac:dyDescent="0.25">
      <c r="I852" s="14">
        <v>848</v>
      </c>
      <c r="J852" s="15">
        <f t="shared" ca="1" si="92"/>
        <v>0.72913971474738948</v>
      </c>
      <c r="K852" s="16">
        <f t="shared" ca="1" si="94"/>
        <v>12.535410127001906</v>
      </c>
      <c r="L852" s="16"/>
      <c r="M852" s="17">
        <f t="shared" ca="1" si="93"/>
        <v>0.67688053906694301</v>
      </c>
      <c r="N852" s="18">
        <f t="shared" ca="1" si="95"/>
        <v>7.6202141128824383</v>
      </c>
      <c r="O852" s="18"/>
      <c r="P852" s="30">
        <f t="shared" ca="1" si="91"/>
        <v>7.1151960141194683</v>
      </c>
      <c r="Q852" s="19"/>
      <c r="R852" s="20">
        <f t="shared" ca="1" si="96"/>
        <v>1</v>
      </c>
      <c r="S852" s="21">
        <f t="shared" ca="1" si="97"/>
        <v>1</v>
      </c>
    </row>
    <row r="853" spans="9:19" ht="15" x14ac:dyDescent="0.25">
      <c r="I853" s="14">
        <v>849</v>
      </c>
      <c r="J853" s="15">
        <f t="shared" ca="1" si="92"/>
        <v>0.41667469155703485</v>
      </c>
      <c r="K853" s="16">
        <f t="shared" ca="1" si="94"/>
        <v>5.6696018058053959</v>
      </c>
      <c r="L853" s="16"/>
      <c r="M853" s="17">
        <f t="shared" ca="1" si="93"/>
        <v>0.46836028752988423</v>
      </c>
      <c r="N853" s="18">
        <f t="shared" ca="1" si="95"/>
        <v>3.11575617282453</v>
      </c>
      <c r="O853" s="18"/>
      <c r="P853" s="30">
        <f t="shared" ca="1" si="91"/>
        <v>4.753845632980866</v>
      </c>
      <c r="Q853" s="19"/>
      <c r="R853" s="20">
        <f t="shared" ca="1" si="96"/>
        <v>1</v>
      </c>
      <c r="S853" s="21">
        <f t="shared" ca="1" si="97"/>
        <v>0</v>
      </c>
    </row>
    <row r="854" spans="9:19" ht="15" x14ac:dyDescent="0.25">
      <c r="I854" s="14">
        <v>850</v>
      </c>
      <c r="J854" s="15">
        <f t="shared" ca="1" si="92"/>
        <v>0.24700987595816559</v>
      </c>
      <c r="K854" s="16">
        <f t="shared" ca="1" si="94"/>
        <v>1.7078361522779639</v>
      </c>
      <c r="L854" s="16"/>
      <c r="M854" s="17">
        <f t="shared" ca="1" si="93"/>
        <v>0.23991041279017689</v>
      </c>
      <c r="N854" s="18">
        <f t="shared" ca="1" si="95"/>
        <v>-2.1317625358673258</v>
      </c>
      <c r="O854" s="18"/>
      <c r="P854" s="30">
        <f t="shared" ca="1" si="91"/>
        <v>6.0395986881452899</v>
      </c>
      <c r="Q854" s="19"/>
      <c r="R854" s="20">
        <f t="shared" ca="1" si="96"/>
        <v>1</v>
      </c>
      <c r="S854" s="21">
        <f t="shared" ca="1" si="97"/>
        <v>0</v>
      </c>
    </row>
    <row r="855" spans="9:19" ht="15" x14ac:dyDescent="0.25">
      <c r="I855" s="14">
        <v>851</v>
      </c>
      <c r="J855" s="15">
        <f t="shared" ca="1" si="92"/>
        <v>0.17899632392457532</v>
      </c>
      <c r="K855" s="16">
        <f t="shared" ca="1" si="94"/>
        <v>-0.26055213903405061</v>
      </c>
      <c r="L855" s="16"/>
      <c r="M855" s="17">
        <f t="shared" ca="1" si="93"/>
        <v>0.8128552736935164</v>
      </c>
      <c r="N855" s="18">
        <f t="shared" ca="1" si="95"/>
        <v>11.213450519867948</v>
      </c>
      <c r="O855" s="18"/>
      <c r="P855" s="30">
        <f t="shared" ca="1" si="91"/>
        <v>-9.274002658901999</v>
      </c>
      <c r="Q855" s="19"/>
      <c r="R855" s="20">
        <f t="shared" ca="1" si="96"/>
        <v>0</v>
      </c>
      <c r="S855" s="21">
        <f t="shared" ca="1" si="97"/>
        <v>0</v>
      </c>
    </row>
    <row r="856" spans="9:19" ht="15" x14ac:dyDescent="0.25">
      <c r="I856" s="14">
        <v>852</v>
      </c>
      <c r="J856" s="15">
        <f t="shared" ca="1" si="92"/>
        <v>0.15484222629017286</v>
      </c>
      <c r="K856" s="16">
        <f t="shared" ca="1" si="94"/>
        <v>-1.0694984413339199</v>
      </c>
      <c r="L856" s="16"/>
      <c r="M856" s="17">
        <f t="shared" ca="1" si="93"/>
        <v>0.54764438968155682</v>
      </c>
      <c r="N856" s="18">
        <f t="shared" ca="1" si="95"/>
        <v>4.7815832268368776</v>
      </c>
      <c r="O856" s="18"/>
      <c r="P856" s="30">
        <f t="shared" ca="1" si="91"/>
        <v>-3.6510816681707974</v>
      </c>
      <c r="Q856" s="19"/>
      <c r="R856" s="20">
        <f t="shared" ca="1" si="96"/>
        <v>0</v>
      </c>
      <c r="S856" s="21">
        <f t="shared" ca="1" si="97"/>
        <v>0</v>
      </c>
    </row>
    <row r="857" spans="9:19" ht="15" x14ac:dyDescent="0.25">
      <c r="I857" s="14">
        <v>853</v>
      </c>
      <c r="J857" s="15">
        <f t="shared" ca="1" si="92"/>
        <v>8.1922454831672598E-2</v>
      </c>
      <c r="K857" s="16">
        <f t="shared" ca="1" si="94"/>
        <v>-4.2184488855477813</v>
      </c>
      <c r="L857" s="16"/>
      <c r="M857" s="17">
        <f t="shared" ca="1" si="93"/>
        <v>0.62829083802470276</v>
      </c>
      <c r="N857" s="18">
        <f t="shared" ca="1" si="95"/>
        <v>6.5186390483866425</v>
      </c>
      <c r="O857" s="18"/>
      <c r="P857" s="30">
        <f t="shared" ca="1" si="91"/>
        <v>-8.5370879339344228</v>
      </c>
      <c r="Q857" s="19"/>
      <c r="R857" s="20">
        <f t="shared" ca="1" si="96"/>
        <v>0</v>
      </c>
      <c r="S857" s="21">
        <f t="shared" ca="1" si="97"/>
        <v>0</v>
      </c>
    </row>
    <row r="858" spans="9:19" ht="15" x14ac:dyDescent="0.25">
      <c r="I858" s="14">
        <v>854</v>
      </c>
      <c r="J858" s="15">
        <f t="shared" ca="1" si="92"/>
        <v>0.66043278242771652</v>
      </c>
      <c r="K858" s="16">
        <f t="shared" ca="1" si="94"/>
        <v>10.890798676802737</v>
      </c>
      <c r="L858" s="16"/>
      <c r="M858" s="17">
        <f t="shared" ca="1" si="93"/>
        <v>0.55423110642396189</v>
      </c>
      <c r="N858" s="18">
        <f t="shared" ca="1" si="95"/>
        <v>4.9208580384468874</v>
      </c>
      <c r="O858" s="18"/>
      <c r="P858" s="30">
        <f t="shared" ca="1" si="91"/>
        <v>8.1699406383558504</v>
      </c>
      <c r="Q858" s="19"/>
      <c r="R858" s="20">
        <f t="shared" ca="1" si="96"/>
        <v>1</v>
      </c>
      <c r="S858" s="21">
        <f t="shared" ca="1" si="97"/>
        <v>1</v>
      </c>
    </row>
    <row r="859" spans="9:19" ht="15" x14ac:dyDescent="0.25">
      <c r="I859" s="14">
        <v>855</v>
      </c>
      <c r="J859" s="15">
        <f t="shared" ca="1" si="92"/>
        <v>0.46692038673218095</v>
      </c>
      <c r="K859" s="16">
        <f t="shared" ca="1" si="94"/>
        <v>6.7354588947558316</v>
      </c>
      <c r="L859" s="16"/>
      <c r="M859" s="17">
        <f t="shared" ca="1" si="93"/>
        <v>7.1509592491095231E-2</v>
      </c>
      <c r="N859" s="18">
        <f t="shared" ca="1" si="95"/>
        <v>-8.4740567298777147</v>
      </c>
      <c r="O859" s="18"/>
      <c r="P859" s="30">
        <f t="shared" ca="1" si="91"/>
        <v>17.409515624633546</v>
      </c>
      <c r="Q859" s="19"/>
      <c r="R859" s="20">
        <f t="shared" ca="1" si="96"/>
        <v>1</v>
      </c>
      <c r="S859" s="21">
        <f t="shared" ca="1" si="97"/>
        <v>1</v>
      </c>
    </row>
    <row r="860" spans="9:19" ht="15" x14ac:dyDescent="0.25">
      <c r="I860" s="14">
        <v>856</v>
      </c>
      <c r="J860" s="15">
        <f t="shared" ca="1" si="92"/>
        <v>0.2984011067812804</v>
      </c>
      <c r="K860" s="16">
        <f t="shared" ca="1" si="94"/>
        <v>3.004029427011865</v>
      </c>
      <c r="L860" s="16"/>
      <c r="M860" s="17">
        <f t="shared" ca="1" si="93"/>
        <v>0.75071360533841769</v>
      </c>
      <c r="N860" s="18">
        <f t="shared" ca="1" si="95"/>
        <v>9.4419885844805513</v>
      </c>
      <c r="O860" s="18"/>
      <c r="P860" s="30">
        <f t="shared" ca="1" si="91"/>
        <v>-4.2379591574686861</v>
      </c>
      <c r="Q860" s="19"/>
      <c r="R860" s="20">
        <f t="shared" ca="1" si="96"/>
        <v>0</v>
      </c>
      <c r="S860" s="21">
        <f t="shared" ca="1" si="97"/>
        <v>0</v>
      </c>
    </row>
    <row r="861" spans="9:19" ht="15" x14ac:dyDescent="0.25">
      <c r="I861" s="14">
        <v>857</v>
      </c>
      <c r="J861" s="15">
        <f t="shared" ca="1" si="92"/>
        <v>0.37006447832394551</v>
      </c>
      <c r="K861" s="16">
        <f t="shared" ca="1" si="94"/>
        <v>4.6549444465540777</v>
      </c>
      <c r="L861" s="16"/>
      <c r="M861" s="17">
        <f t="shared" ca="1" si="93"/>
        <v>2.3572906331826293E-2</v>
      </c>
      <c r="N861" s="18">
        <f t="shared" ca="1" si="95"/>
        <v>-12.827600672248909</v>
      </c>
      <c r="O861" s="18"/>
      <c r="P861" s="30">
        <f t="shared" ca="1" si="91"/>
        <v>19.682545118802988</v>
      </c>
      <c r="Q861" s="19"/>
      <c r="R861" s="20">
        <f t="shared" ca="1" si="96"/>
        <v>1</v>
      </c>
      <c r="S861" s="21">
        <f t="shared" ca="1" si="97"/>
        <v>1</v>
      </c>
    </row>
    <row r="862" spans="9:19" ht="15" x14ac:dyDescent="0.25">
      <c r="I862" s="14">
        <v>858</v>
      </c>
      <c r="J862" s="15">
        <f t="shared" ca="1" si="92"/>
        <v>0.43224402592846101</v>
      </c>
      <c r="K862" s="16">
        <f t="shared" ca="1" si="94"/>
        <v>6.0021233893360399</v>
      </c>
      <c r="L862" s="16"/>
      <c r="M862" s="17">
        <f t="shared" ca="1" si="93"/>
        <v>0.56217772789226517</v>
      </c>
      <c r="N862" s="18">
        <f t="shared" ca="1" si="95"/>
        <v>5.0893132314594007</v>
      </c>
      <c r="O862" s="18"/>
      <c r="P862" s="30">
        <f t="shared" ca="1" si="91"/>
        <v>3.1128101578766394</v>
      </c>
      <c r="Q862" s="19"/>
      <c r="R862" s="20">
        <f t="shared" ca="1" si="96"/>
        <v>1</v>
      </c>
      <c r="S862" s="21">
        <f t="shared" ca="1" si="97"/>
        <v>0</v>
      </c>
    </row>
    <row r="863" spans="9:19" ht="15" x14ac:dyDescent="0.25">
      <c r="I863" s="14">
        <v>859</v>
      </c>
      <c r="J863" s="15">
        <f t="shared" ca="1" si="92"/>
        <v>0.22254479692014251</v>
      </c>
      <c r="K863" s="16">
        <f t="shared" ca="1" si="94"/>
        <v>1.0410386907921758</v>
      </c>
      <c r="L863" s="16"/>
      <c r="M863" s="17">
        <f t="shared" ca="1" si="93"/>
        <v>0.89768640116045872</v>
      </c>
      <c r="N863" s="18">
        <f t="shared" ca="1" si="95"/>
        <v>14.392850824763343</v>
      </c>
      <c r="O863" s="18"/>
      <c r="P863" s="30">
        <f t="shared" ca="1" si="91"/>
        <v>-11.151812133971166</v>
      </c>
      <c r="Q863" s="19"/>
      <c r="R863" s="20">
        <f t="shared" ca="1" si="96"/>
        <v>0</v>
      </c>
      <c r="S863" s="21">
        <f t="shared" ca="1" si="97"/>
        <v>0</v>
      </c>
    </row>
    <row r="864" spans="9:19" ht="15" x14ac:dyDescent="0.25">
      <c r="I864" s="14">
        <v>860</v>
      </c>
      <c r="J864" s="15">
        <f t="shared" ca="1" si="92"/>
        <v>0.26610397980317235</v>
      </c>
      <c r="K864" s="16">
        <f t="shared" ca="1" si="94"/>
        <v>2.2038944448439377</v>
      </c>
      <c r="L864" s="16"/>
      <c r="M864" s="17">
        <f t="shared" ca="1" si="93"/>
        <v>0.46515766483719656</v>
      </c>
      <c r="N864" s="18">
        <f t="shared" ca="1" si="95"/>
        <v>3.048356620810257</v>
      </c>
      <c r="O864" s="18"/>
      <c r="P864" s="30">
        <f t="shared" ca="1" si="91"/>
        <v>1.3555378240336808</v>
      </c>
      <c r="Q864" s="19"/>
      <c r="R864" s="20">
        <f t="shared" ca="1" si="96"/>
        <v>1</v>
      </c>
      <c r="S864" s="21">
        <f t="shared" ca="1" si="97"/>
        <v>0</v>
      </c>
    </row>
    <row r="865" spans="9:19" ht="15" x14ac:dyDescent="0.25">
      <c r="I865" s="14">
        <v>861</v>
      </c>
      <c r="J865" s="15">
        <f t="shared" ca="1" si="92"/>
        <v>0.96640687950213433</v>
      </c>
      <c r="K865" s="16">
        <f t="shared" ca="1" si="94"/>
        <v>22.744443878735343</v>
      </c>
      <c r="L865" s="16"/>
      <c r="M865" s="17">
        <f t="shared" ca="1" si="93"/>
        <v>0.55127378495497903</v>
      </c>
      <c r="N865" s="18">
        <f t="shared" ca="1" si="95"/>
        <v>4.8582892636843544</v>
      </c>
      <c r="O865" s="18"/>
      <c r="P865" s="30">
        <f t="shared" ca="1" si="91"/>
        <v>20.086154615050987</v>
      </c>
      <c r="Q865" s="19"/>
      <c r="R865" s="20">
        <f t="shared" ca="1" si="96"/>
        <v>1</v>
      </c>
      <c r="S865" s="21">
        <f t="shared" ca="1" si="97"/>
        <v>1</v>
      </c>
    </row>
    <row r="866" spans="9:19" ht="15" x14ac:dyDescent="0.25">
      <c r="I866" s="14">
        <v>862</v>
      </c>
      <c r="J866" s="15">
        <f t="shared" ca="1" si="92"/>
        <v>0.22753533270256676</v>
      </c>
      <c r="K866" s="16">
        <f t="shared" ca="1" si="94"/>
        <v>1.1802480742933978</v>
      </c>
      <c r="L866" s="16"/>
      <c r="M866" s="17">
        <f t="shared" ca="1" si="93"/>
        <v>0.48045255681050603</v>
      </c>
      <c r="N866" s="18">
        <f t="shared" ca="1" si="95"/>
        <v>3.3698876927906394</v>
      </c>
      <c r="O866" s="18"/>
      <c r="P866" s="30">
        <f t="shared" ca="1" si="91"/>
        <v>1.0360381502758642E-2</v>
      </c>
      <c r="Q866" s="19"/>
      <c r="R866" s="20">
        <f t="shared" ca="1" si="96"/>
        <v>1</v>
      </c>
      <c r="S866" s="21">
        <f t="shared" ca="1" si="97"/>
        <v>0</v>
      </c>
    </row>
    <row r="867" spans="9:19" ht="15" x14ac:dyDescent="0.25">
      <c r="I867" s="14">
        <v>863</v>
      </c>
      <c r="J867" s="15">
        <f t="shared" ca="1" si="92"/>
        <v>0.54892780188551515</v>
      </c>
      <c r="K867" s="16">
        <f t="shared" ca="1" si="94"/>
        <v>8.4586977552500002</v>
      </c>
      <c r="L867" s="16"/>
      <c r="M867" s="17">
        <f t="shared" ca="1" si="93"/>
        <v>0.27894880997097582</v>
      </c>
      <c r="N867" s="18">
        <f t="shared" ca="1" si="95"/>
        <v>-1.1225525451524065</v>
      </c>
      <c r="O867" s="18"/>
      <c r="P867" s="30">
        <f t="shared" ca="1" si="91"/>
        <v>11.781250300402405</v>
      </c>
      <c r="Q867" s="19"/>
      <c r="R867" s="20">
        <f t="shared" ca="1" si="96"/>
        <v>1</v>
      </c>
      <c r="S867" s="21">
        <f t="shared" ca="1" si="97"/>
        <v>1</v>
      </c>
    </row>
    <row r="868" spans="9:19" ht="15" x14ac:dyDescent="0.25">
      <c r="I868" s="14">
        <v>864</v>
      </c>
      <c r="J868" s="15">
        <f t="shared" ca="1" si="92"/>
        <v>0.83644141014012852</v>
      </c>
      <c r="K868" s="16">
        <f t="shared" ca="1" si="94"/>
        <v>15.628741806419095</v>
      </c>
      <c r="L868" s="16"/>
      <c r="M868" s="17">
        <f t="shared" ca="1" si="93"/>
        <v>0.93846373663575111</v>
      </c>
      <c r="N868" s="18">
        <f t="shared" ca="1" si="95"/>
        <v>16.681334341231583</v>
      </c>
      <c r="O868" s="18"/>
      <c r="P868" s="30">
        <f t="shared" ca="1" si="91"/>
        <v>1.1474074651875119</v>
      </c>
      <c r="Q868" s="19"/>
      <c r="R868" s="20">
        <f t="shared" ca="1" si="96"/>
        <v>1</v>
      </c>
      <c r="S868" s="21">
        <f t="shared" ca="1" si="97"/>
        <v>0</v>
      </c>
    </row>
    <row r="869" spans="9:19" ht="15" x14ac:dyDescent="0.25">
      <c r="I869" s="14">
        <v>865</v>
      </c>
      <c r="J869" s="15">
        <f t="shared" ca="1" si="92"/>
        <v>0.24948314003376815</v>
      </c>
      <c r="K869" s="16">
        <f t="shared" ca="1" si="94"/>
        <v>1.7731982213596726</v>
      </c>
      <c r="L869" s="16"/>
      <c r="M869" s="17">
        <f t="shared" ca="1" si="93"/>
        <v>0.54246054280142186</v>
      </c>
      <c r="N869" s="18">
        <f t="shared" ca="1" si="95"/>
        <v>4.6721685859102431</v>
      </c>
      <c r="O869" s="18"/>
      <c r="P869" s="30">
        <f t="shared" ca="1" si="91"/>
        <v>-0.69897036455057027</v>
      </c>
      <c r="Q869" s="19"/>
      <c r="R869" s="20">
        <f t="shared" ca="1" si="96"/>
        <v>0</v>
      </c>
      <c r="S869" s="21">
        <f t="shared" ca="1" si="97"/>
        <v>0</v>
      </c>
    </row>
    <row r="870" spans="9:19" ht="15" x14ac:dyDescent="0.25">
      <c r="I870" s="14">
        <v>866</v>
      </c>
      <c r="J870" s="15">
        <f t="shared" ca="1" si="92"/>
        <v>0.41267505975686991</v>
      </c>
      <c r="K870" s="16">
        <f t="shared" ca="1" si="94"/>
        <v>5.5837501344342808</v>
      </c>
      <c r="L870" s="16"/>
      <c r="M870" s="17">
        <f t="shared" ca="1" si="93"/>
        <v>5.1548988409588992E-2</v>
      </c>
      <c r="N870" s="18">
        <f t="shared" ca="1" si="95"/>
        <v>-9.8576977853651542</v>
      </c>
      <c r="O870" s="18"/>
      <c r="P870" s="30">
        <f t="shared" ca="1" si="91"/>
        <v>17.641447919799436</v>
      </c>
      <c r="Q870" s="19"/>
      <c r="R870" s="20">
        <f t="shared" ca="1" si="96"/>
        <v>1</v>
      </c>
      <c r="S870" s="21">
        <f t="shared" ca="1" si="97"/>
        <v>1</v>
      </c>
    </row>
    <row r="871" spans="9:19" ht="15" x14ac:dyDescent="0.25">
      <c r="I871" s="14">
        <v>867</v>
      </c>
      <c r="J871" s="15">
        <f t="shared" ca="1" si="92"/>
        <v>0.31259196620467344</v>
      </c>
      <c r="K871" s="16">
        <f t="shared" ca="1" si="94"/>
        <v>3.3427764338921682</v>
      </c>
      <c r="L871" s="16"/>
      <c r="M871" s="17">
        <f t="shared" ca="1" si="93"/>
        <v>0.9258575072216737</v>
      </c>
      <c r="N871" s="18">
        <f t="shared" ca="1" si="95"/>
        <v>15.874889744220521</v>
      </c>
      <c r="O871" s="18"/>
      <c r="P871" s="30">
        <f t="shared" ca="1" si="91"/>
        <v>-10.332113310328353</v>
      </c>
      <c r="Q871" s="19"/>
      <c r="R871" s="20">
        <f t="shared" ca="1" si="96"/>
        <v>0</v>
      </c>
      <c r="S871" s="21">
        <f t="shared" ca="1" si="97"/>
        <v>0</v>
      </c>
    </row>
    <row r="872" spans="9:19" ht="15" x14ac:dyDescent="0.25">
      <c r="I872" s="14">
        <v>868</v>
      </c>
      <c r="J872" s="15">
        <f t="shared" ca="1" si="92"/>
        <v>0.69849731784629854</v>
      </c>
      <c r="K872" s="16">
        <f t="shared" ca="1" si="94"/>
        <v>11.781330914766773</v>
      </c>
      <c r="L872" s="16"/>
      <c r="M872" s="17">
        <f t="shared" ca="1" si="93"/>
        <v>0.14158278778421984</v>
      </c>
      <c r="N872" s="18">
        <f t="shared" ca="1" si="95"/>
        <v>-5.1993303838192233</v>
      </c>
      <c r="O872" s="18"/>
      <c r="P872" s="30">
        <f t="shared" ca="1" si="91"/>
        <v>19.180661298585996</v>
      </c>
      <c r="Q872" s="19"/>
      <c r="R872" s="20">
        <f t="shared" ca="1" si="96"/>
        <v>1</v>
      </c>
      <c r="S872" s="21">
        <f t="shared" ca="1" si="97"/>
        <v>1</v>
      </c>
    </row>
    <row r="873" spans="9:19" ht="15" x14ac:dyDescent="0.25">
      <c r="I873" s="14">
        <v>869</v>
      </c>
      <c r="J873" s="15">
        <f t="shared" ca="1" si="92"/>
        <v>0.45250753266556876</v>
      </c>
      <c r="K873" s="16">
        <f t="shared" ca="1" si="94"/>
        <v>6.4316257205003771</v>
      </c>
      <c r="L873" s="16"/>
      <c r="M873" s="17">
        <f t="shared" ca="1" si="93"/>
        <v>0.6186377678028433</v>
      </c>
      <c r="N873" s="18">
        <f t="shared" ca="1" si="95"/>
        <v>6.3059186689850488</v>
      </c>
      <c r="O873" s="18"/>
      <c r="P873" s="30">
        <f t="shared" ca="1" si="91"/>
        <v>2.3257070515153284</v>
      </c>
      <c r="Q873" s="19"/>
      <c r="R873" s="20">
        <f t="shared" ca="1" si="96"/>
        <v>1</v>
      </c>
      <c r="S873" s="21">
        <f t="shared" ca="1" si="97"/>
        <v>0</v>
      </c>
    </row>
    <row r="874" spans="9:19" ht="15" x14ac:dyDescent="0.25">
      <c r="I874" s="14">
        <v>870</v>
      </c>
      <c r="J874" s="15">
        <f t="shared" ca="1" si="92"/>
        <v>0.11106718992546738</v>
      </c>
      <c r="K874" s="16">
        <f t="shared" ca="1" si="94"/>
        <v>-2.7845503762287915</v>
      </c>
      <c r="L874" s="16"/>
      <c r="M874" s="17">
        <f t="shared" ca="1" si="93"/>
        <v>0.25119311491363416</v>
      </c>
      <c r="N874" s="18">
        <f t="shared" ca="1" si="95"/>
        <v>-1.8318127576768681</v>
      </c>
      <c r="O874" s="18"/>
      <c r="P874" s="30">
        <f t="shared" ca="1" si="91"/>
        <v>1.2472623814480768</v>
      </c>
      <c r="Q874" s="19"/>
      <c r="R874" s="20">
        <f t="shared" ca="1" si="96"/>
        <v>1</v>
      </c>
      <c r="S874" s="21">
        <f t="shared" ca="1" si="97"/>
        <v>0</v>
      </c>
    </row>
    <row r="875" spans="9:19" ht="15" x14ac:dyDescent="0.25">
      <c r="I875" s="14">
        <v>871</v>
      </c>
      <c r="J875" s="15">
        <f t="shared" ca="1" si="92"/>
        <v>0.92930652669503977</v>
      </c>
      <c r="K875" s="16">
        <f t="shared" ca="1" si="94"/>
        <v>19.734305058516597</v>
      </c>
      <c r="L875" s="16"/>
      <c r="M875" s="17">
        <f t="shared" ca="1" si="93"/>
        <v>0.17640270989419571</v>
      </c>
      <c r="N875" s="18">
        <f t="shared" ca="1" si="95"/>
        <v>-3.9939224753472482</v>
      </c>
      <c r="O875" s="18"/>
      <c r="P875" s="30">
        <f t="shared" ca="1" si="91"/>
        <v>25.928227533863843</v>
      </c>
      <c r="Q875" s="19"/>
      <c r="R875" s="20">
        <f t="shared" ca="1" si="96"/>
        <v>1</v>
      </c>
      <c r="S875" s="21">
        <f t="shared" ca="1" si="97"/>
        <v>1</v>
      </c>
    </row>
    <row r="876" spans="9:19" ht="15" x14ac:dyDescent="0.25">
      <c r="I876" s="14">
        <v>872</v>
      </c>
      <c r="J876" s="15">
        <f t="shared" ca="1" si="92"/>
        <v>0.54868024553808781</v>
      </c>
      <c r="K876" s="16">
        <f t="shared" ca="1" si="94"/>
        <v>8.4534668234103663</v>
      </c>
      <c r="L876" s="16"/>
      <c r="M876" s="17">
        <f t="shared" ca="1" si="93"/>
        <v>0.73179766924323331</v>
      </c>
      <c r="N876" s="18">
        <f t="shared" ca="1" si="95"/>
        <v>8.9527254341668723</v>
      </c>
      <c r="O876" s="18"/>
      <c r="P876" s="30">
        <f t="shared" ca="1" si="91"/>
        <v>1.7007413892434942</v>
      </c>
      <c r="Q876" s="19"/>
      <c r="R876" s="20">
        <f t="shared" ca="1" si="96"/>
        <v>1</v>
      </c>
      <c r="S876" s="21">
        <f t="shared" ca="1" si="97"/>
        <v>0</v>
      </c>
    </row>
    <row r="877" spans="9:19" ht="15" x14ac:dyDescent="0.25">
      <c r="I877" s="14">
        <v>873</v>
      </c>
      <c r="J877" s="15">
        <f t="shared" ca="1" si="92"/>
        <v>8.3061711520600157E-2</v>
      </c>
      <c r="K877" s="16">
        <f t="shared" ca="1" si="94"/>
        <v>-4.1558001974004544</v>
      </c>
      <c r="L877" s="16"/>
      <c r="M877" s="17">
        <f t="shared" ca="1" si="93"/>
        <v>0.80940560992984656</v>
      </c>
      <c r="N877" s="18">
        <f t="shared" ca="1" si="95"/>
        <v>11.106699016254066</v>
      </c>
      <c r="O877" s="18"/>
      <c r="P877" s="30">
        <f t="shared" ca="1" si="91"/>
        <v>-13.062499213654519</v>
      </c>
      <c r="Q877" s="19"/>
      <c r="R877" s="20">
        <f t="shared" ca="1" si="96"/>
        <v>0</v>
      </c>
      <c r="S877" s="21">
        <f t="shared" ca="1" si="97"/>
        <v>0</v>
      </c>
    </row>
    <row r="878" spans="9:19" ht="15" x14ac:dyDescent="0.25">
      <c r="I878" s="14">
        <v>874</v>
      </c>
      <c r="J878" s="15">
        <f t="shared" ca="1" si="92"/>
        <v>0.95060670138849035</v>
      </c>
      <c r="K878" s="16">
        <f t="shared" ca="1" si="94"/>
        <v>21.241289749712795</v>
      </c>
      <c r="L878" s="16"/>
      <c r="M878" s="17">
        <f t="shared" ca="1" si="93"/>
        <v>0.73380954539320575</v>
      </c>
      <c r="N878" s="18">
        <f t="shared" ca="1" si="95"/>
        <v>9.0039015225409145</v>
      </c>
      <c r="O878" s="18"/>
      <c r="P878" s="30">
        <f t="shared" ca="1" si="91"/>
        <v>14.43738822717188</v>
      </c>
      <c r="Q878" s="19"/>
      <c r="R878" s="20">
        <f t="shared" ca="1" si="96"/>
        <v>1</v>
      </c>
      <c r="S878" s="21">
        <f t="shared" ca="1" si="97"/>
        <v>1</v>
      </c>
    </row>
    <row r="879" spans="9:19" ht="15" x14ac:dyDescent="0.25">
      <c r="I879" s="14">
        <v>875</v>
      </c>
      <c r="J879" s="15">
        <f t="shared" ca="1" si="92"/>
        <v>0.60996262240602095</v>
      </c>
      <c r="K879" s="16">
        <f t="shared" ca="1" si="94"/>
        <v>9.7661356543938176</v>
      </c>
      <c r="L879" s="16"/>
      <c r="M879" s="17">
        <f t="shared" ca="1" si="93"/>
        <v>0.39027807983571172</v>
      </c>
      <c r="N879" s="18">
        <f t="shared" ca="1" si="95"/>
        <v>1.4491125519960839</v>
      </c>
      <c r="O879" s="18"/>
      <c r="P879" s="30">
        <f t="shared" ca="1" si="91"/>
        <v>10.517023102397733</v>
      </c>
      <c r="Q879" s="19"/>
      <c r="R879" s="20">
        <f t="shared" ca="1" si="96"/>
        <v>1</v>
      </c>
      <c r="S879" s="21">
        <f t="shared" ca="1" si="97"/>
        <v>1</v>
      </c>
    </row>
    <row r="880" spans="9:19" ht="15" x14ac:dyDescent="0.25">
      <c r="I880" s="14">
        <v>876</v>
      </c>
      <c r="J880" s="15">
        <f t="shared" ca="1" si="92"/>
        <v>9.5626983609819693E-2</v>
      </c>
      <c r="K880" s="16">
        <f t="shared" ca="1" si="94"/>
        <v>-3.504130297231475</v>
      </c>
      <c r="L880" s="16"/>
      <c r="M880" s="17">
        <f t="shared" ca="1" si="93"/>
        <v>4.6327784586300824E-3</v>
      </c>
      <c r="N880" s="18">
        <f t="shared" ca="1" si="95"/>
        <v>-17.990707684758462</v>
      </c>
      <c r="O880" s="18"/>
      <c r="P880" s="30">
        <f t="shared" ca="1" si="91"/>
        <v>16.686577387526988</v>
      </c>
      <c r="Q880" s="19"/>
      <c r="R880" s="20">
        <f t="shared" ca="1" si="96"/>
        <v>1</v>
      </c>
      <c r="S880" s="21">
        <f t="shared" ca="1" si="97"/>
        <v>1</v>
      </c>
    </row>
    <row r="881" spans="9:19" ht="15" x14ac:dyDescent="0.25">
      <c r="I881" s="14">
        <v>877</v>
      </c>
      <c r="J881" s="15">
        <f t="shared" ca="1" si="92"/>
        <v>0.61635831452904644</v>
      </c>
      <c r="K881" s="16">
        <f t="shared" ca="1" si="94"/>
        <v>9.9059298678220848</v>
      </c>
      <c r="L881" s="16"/>
      <c r="M881" s="17">
        <f t="shared" ca="1" si="93"/>
        <v>0.26109878244233631</v>
      </c>
      <c r="N881" s="18">
        <f t="shared" ca="1" si="95"/>
        <v>-1.5743028870877271</v>
      </c>
      <c r="O881" s="18"/>
      <c r="P881" s="30">
        <f t="shared" ca="1" si="91"/>
        <v>13.680232754909813</v>
      </c>
      <c r="Q881" s="19"/>
      <c r="R881" s="20">
        <f t="shared" ca="1" si="96"/>
        <v>1</v>
      </c>
      <c r="S881" s="21">
        <f t="shared" ca="1" si="97"/>
        <v>1</v>
      </c>
    </row>
    <row r="882" spans="9:19" ht="15" x14ac:dyDescent="0.25">
      <c r="I882" s="14">
        <v>878</v>
      </c>
      <c r="J882" s="15">
        <f t="shared" ca="1" si="92"/>
        <v>0.7924745412526677</v>
      </c>
      <c r="K882" s="16">
        <f t="shared" ca="1" si="94"/>
        <v>14.249091905918529</v>
      </c>
      <c r="L882" s="16"/>
      <c r="M882" s="17">
        <f t="shared" ca="1" si="93"/>
        <v>0.23173055717252034</v>
      </c>
      <c r="N882" s="18">
        <f t="shared" ca="1" si="95"/>
        <v>-2.3540530065605516</v>
      </c>
      <c r="O882" s="18"/>
      <c r="P882" s="30">
        <f t="shared" ca="1" si="91"/>
        <v>18.80314491247908</v>
      </c>
      <c r="Q882" s="19"/>
      <c r="R882" s="20">
        <f t="shared" ca="1" si="96"/>
        <v>1</v>
      </c>
      <c r="S882" s="21">
        <f t="shared" ca="1" si="97"/>
        <v>1</v>
      </c>
    </row>
    <row r="883" spans="9:19" ht="15" x14ac:dyDescent="0.25">
      <c r="I883" s="14">
        <v>879</v>
      </c>
      <c r="J883" s="15">
        <f t="shared" ca="1" si="92"/>
        <v>0.68531951606184538</v>
      </c>
      <c r="K883" s="16">
        <f t="shared" ca="1" si="94"/>
        <v>11.467942905208588</v>
      </c>
      <c r="L883" s="16"/>
      <c r="M883" s="17">
        <f t="shared" ca="1" si="93"/>
        <v>0.42828252378542264</v>
      </c>
      <c r="N883" s="18">
        <f t="shared" ca="1" si="95"/>
        <v>2.2677501846900334</v>
      </c>
      <c r="O883" s="18"/>
      <c r="P883" s="30">
        <f t="shared" ca="1" si="91"/>
        <v>11.400192720518554</v>
      </c>
      <c r="Q883" s="19"/>
      <c r="R883" s="20">
        <f t="shared" ca="1" si="96"/>
        <v>1</v>
      </c>
      <c r="S883" s="21">
        <f t="shared" ca="1" si="97"/>
        <v>1</v>
      </c>
    </row>
    <row r="884" spans="9:19" ht="15" x14ac:dyDescent="0.25">
      <c r="I884" s="14">
        <v>880</v>
      </c>
      <c r="J884" s="15">
        <f t="shared" ca="1" si="92"/>
        <v>6.6471806578899617E-2</v>
      </c>
      <c r="K884" s="16">
        <f t="shared" ca="1" si="94"/>
        <v>-5.1416084954055403</v>
      </c>
      <c r="L884" s="16"/>
      <c r="M884" s="17">
        <f t="shared" ca="1" si="93"/>
        <v>0.74673033175330616</v>
      </c>
      <c r="N884" s="18">
        <f t="shared" ca="1" si="95"/>
        <v>9.337396299144066</v>
      </c>
      <c r="O884" s="18"/>
      <c r="P884" s="30">
        <f t="shared" ca="1" si="91"/>
        <v>-12.279004794549607</v>
      </c>
      <c r="Q884" s="19"/>
      <c r="R884" s="20">
        <f t="shared" ca="1" si="96"/>
        <v>0</v>
      </c>
      <c r="S884" s="21">
        <f t="shared" ca="1" si="97"/>
        <v>0</v>
      </c>
    </row>
    <row r="885" spans="9:19" ht="15" x14ac:dyDescent="0.25">
      <c r="I885" s="14">
        <v>881</v>
      </c>
      <c r="J885" s="15">
        <f t="shared" ca="1" si="92"/>
        <v>0.45830695387016473</v>
      </c>
      <c r="K885" s="16">
        <f t="shared" ca="1" si="94"/>
        <v>6.5540174348751412</v>
      </c>
      <c r="L885" s="16"/>
      <c r="M885" s="17">
        <f t="shared" ca="1" si="93"/>
        <v>1.823235259975664E-2</v>
      </c>
      <c r="N885" s="18">
        <f t="shared" ca="1" si="95"/>
        <v>-13.720479028414399</v>
      </c>
      <c r="O885" s="18"/>
      <c r="P885" s="30">
        <f t="shared" ca="1" si="91"/>
        <v>22.47449646328954</v>
      </c>
      <c r="Q885" s="19"/>
      <c r="R885" s="20">
        <f t="shared" ca="1" si="96"/>
        <v>1</v>
      </c>
      <c r="S885" s="21">
        <f t="shared" ca="1" si="97"/>
        <v>1</v>
      </c>
    </row>
    <row r="886" spans="9:19" ht="15" x14ac:dyDescent="0.25">
      <c r="I886" s="14">
        <v>882</v>
      </c>
      <c r="J886" s="15">
        <f t="shared" ca="1" si="92"/>
        <v>0.25407635832986997</v>
      </c>
      <c r="K886" s="16">
        <f t="shared" ca="1" si="94"/>
        <v>1.8936797948931297</v>
      </c>
      <c r="L886" s="16"/>
      <c r="M886" s="17">
        <f t="shared" ca="1" si="93"/>
        <v>0.43557903522818098</v>
      </c>
      <c r="N886" s="18">
        <f t="shared" ca="1" si="95"/>
        <v>2.4230406109015745</v>
      </c>
      <c r="O886" s="18"/>
      <c r="P886" s="30">
        <f t="shared" ca="1" si="91"/>
        <v>1.6706391839915553</v>
      </c>
      <c r="Q886" s="19"/>
      <c r="R886" s="20">
        <f t="shared" ca="1" si="96"/>
        <v>1</v>
      </c>
      <c r="S886" s="21">
        <f t="shared" ca="1" si="97"/>
        <v>0</v>
      </c>
    </row>
    <row r="887" spans="9:19" ht="15" x14ac:dyDescent="0.25">
      <c r="I887" s="14">
        <v>883</v>
      </c>
      <c r="J887" s="15">
        <f t="shared" ca="1" si="92"/>
        <v>0.55202634334808776</v>
      </c>
      <c r="K887" s="16">
        <f t="shared" ca="1" si="94"/>
        <v>8.5242054677071319</v>
      </c>
      <c r="L887" s="16"/>
      <c r="M887" s="17">
        <f t="shared" ca="1" si="93"/>
        <v>0.99453755152889001</v>
      </c>
      <c r="N887" s="18">
        <f t="shared" ca="1" si="95"/>
        <v>25.073766894264242</v>
      </c>
      <c r="O887" s="18"/>
      <c r="P887" s="30">
        <f t="shared" ca="1" si="91"/>
        <v>-14.349561426557113</v>
      </c>
      <c r="Q887" s="19"/>
      <c r="R887" s="20">
        <f t="shared" ca="1" si="96"/>
        <v>0</v>
      </c>
      <c r="S887" s="21">
        <f t="shared" ca="1" si="97"/>
        <v>0</v>
      </c>
    </row>
    <row r="888" spans="9:19" ht="15" x14ac:dyDescent="0.25">
      <c r="I888" s="14">
        <v>884</v>
      </c>
      <c r="J888" s="15">
        <f t="shared" ca="1" si="92"/>
        <v>0.30088504700866303</v>
      </c>
      <c r="K888" s="16">
        <f t="shared" ca="1" si="94"/>
        <v>3.0638334242761598</v>
      </c>
      <c r="L888" s="16"/>
      <c r="M888" s="17">
        <f t="shared" ca="1" si="93"/>
        <v>3.2529069888334705E-2</v>
      </c>
      <c r="N888" s="18">
        <f t="shared" ca="1" si="95"/>
        <v>-11.655192761592744</v>
      </c>
      <c r="O888" s="18"/>
      <c r="P888" s="30">
        <f t="shared" ca="1" si="91"/>
        <v>16.919026185868905</v>
      </c>
      <c r="Q888" s="19"/>
      <c r="R888" s="20">
        <f t="shared" ca="1" si="96"/>
        <v>1</v>
      </c>
      <c r="S888" s="21">
        <f t="shared" ca="1" si="97"/>
        <v>1</v>
      </c>
    </row>
    <row r="889" spans="9:19" ht="15" x14ac:dyDescent="0.25">
      <c r="I889" s="14">
        <v>885</v>
      </c>
      <c r="J889" s="15">
        <f t="shared" ca="1" si="92"/>
        <v>0.52520039574188127</v>
      </c>
      <c r="K889" s="16">
        <f t="shared" ca="1" si="94"/>
        <v>7.958853573359491</v>
      </c>
      <c r="L889" s="16"/>
      <c r="M889" s="17">
        <f t="shared" ca="1" si="93"/>
        <v>0.57117198857599683</v>
      </c>
      <c r="N889" s="18">
        <f t="shared" ca="1" si="95"/>
        <v>5.2806229226918884</v>
      </c>
      <c r="O889" s="18"/>
      <c r="P889" s="30">
        <f t="shared" ca="1" si="91"/>
        <v>4.8782306506676028</v>
      </c>
      <c r="Q889" s="19"/>
      <c r="R889" s="20">
        <f t="shared" ca="1" si="96"/>
        <v>1</v>
      </c>
      <c r="S889" s="21">
        <f t="shared" ca="1" si="97"/>
        <v>0</v>
      </c>
    </row>
    <row r="890" spans="9:19" ht="15" x14ac:dyDescent="0.25">
      <c r="I890" s="14">
        <v>886</v>
      </c>
      <c r="J890" s="15">
        <f t="shared" ca="1" si="92"/>
        <v>0.89395336762340361</v>
      </c>
      <c r="K890" s="16">
        <f t="shared" ca="1" si="94"/>
        <v>17.870096066656824</v>
      </c>
      <c r="L890" s="16"/>
      <c r="M890" s="17">
        <f t="shared" ca="1" si="93"/>
        <v>0.29340522524216162</v>
      </c>
      <c r="N890" s="18">
        <f t="shared" ca="1" si="95"/>
        <v>-0.76694508031710384</v>
      </c>
      <c r="O890" s="18"/>
      <c r="P890" s="30">
        <f t="shared" ca="1" si="91"/>
        <v>20.837041146973927</v>
      </c>
      <c r="Q890" s="19"/>
      <c r="R890" s="20">
        <f t="shared" ca="1" si="96"/>
        <v>1</v>
      </c>
      <c r="S890" s="21">
        <f t="shared" ca="1" si="97"/>
        <v>1</v>
      </c>
    </row>
    <row r="891" spans="9:19" ht="15" x14ac:dyDescent="0.25">
      <c r="I891" s="14">
        <v>887</v>
      </c>
      <c r="J891" s="15">
        <f t="shared" ca="1" si="92"/>
        <v>0.79007578323248384</v>
      </c>
      <c r="K891" s="16">
        <f t="shared" ca="1" si="94"/>
        <v>14.179204470612042</v>
      </c>
      <c r="L891" s="16"/>
      <c r="M891" s="17">
        <f t="shared" ca="1" si="93"/>
        <v>0.98051032381658421</v>
      </c>
      <c r="N891" s="18">
        <f t="shared" ca="1" si="95"/>
        <v>21.052049693500599</v>
      </c>
      <c r="O891" s="18"/>
      <c r="P891" s="30">
        <f t="shared" ca="1" si="91"/>
        <v>-4.6728452228885571</v>
      </c>
      <c r="Q891" s="19"/>
      <c r="R891" s="20">
        <f t="shared" ca="1" si="96"/>
        <v>0</v>
      </c>
      <c r="S891" s="21">
        <f t="shared" ca="1" si="97"/>
        <v>0</v>
      </c>
    </row>
    <row r="892" spans="9:19" ht="15" x14ac:dyDescent="0.25">
      <c r="I892" s="14">
        <v>888</v>
      </c>
      <c r="J892" s="15">
        <f t="shared" ca="1" si="92"/>
        <v>7.5113514566277462E-2</v>
      </c>
      <c r="K892" s="16">
        <f t="shared" ca="1" si="94"/>
        <v>-4.607279003517073</v>
      </c>
      <c r="L892" s="16"/>
      <c r="M892" s="17">
        <f t="shared" ca="1" si="93"/>
        <v>0.24785639969688644</v>
      </c>
      <c r="N892" s="18">
        <f t="shared" ca="1" si="95"/>
        <v>-1.9197532512262638</v>
      </c>
      <c r="O892" s="18"/>
      <c r="P892" s="30">
        <f t="shared" ca="1" si="91"/>
        <v>-0.48752575229080897</v>
      </c>
      <c r="Q892" s="19"/>
      <c r="R892" s="20">
        <f t="shared" ca="1" si="96"/>
        <v>0</v>
      </c>
      <c r="S892" s="21">
        <f t="shared" ca="1" si="97"/>
        <v>0</v>
      </c>
    </row>
    <row r="893" spans="9:19" ht="15" x14ac:dyDescent="0.25">
      <c r="I893" s="14">
        <v>889</v>
      </c>
      <c r="J893" s="15">
        <f t="shared" ca="1" si="92"/>
        <v>0.44371361687710864</v>
      </c>
      <c r="K893" s="16">
        <f t="shared" ca="1" si="94"/>
        <v>6.2456205681657266</v>
      </c>
      <c r="L893" s="16"/>
      <c r="M893" s="17">
        <f t="shared" ca="1" si="93"/>
        <v>0.57078219098285399</v>
      </c>
      <c r="N893" s="18">
        <f t="shared" ca="1" si="95"/>
        <v>5.2723162893472564</v>
      </c>
      <c r="O893" s="18"/>
      <c r="P893" s="30">
        <f t="shared" ca="1" si="91"/>
        <v>3.1733042788184704</v>
      </c>
      <c r="Q893" s="19"/>
      <c r="R893" s="20">
        <f t="shared" ca="1" si="96"/>
        <v>1</v>
      </c>
      <c r="S893" s="21">
        <f t="shared" ca="1" si="97"/>
        <v>0</v>
      </c>
    </row>
    <row r="894" spans="9:19" ht="15" x14ac:dyDescent="0.25">
      <c r="I894" s="14">
        <v>890</v>
      </c>
      <c r="J894" s="15">
        <f t="shared" ca="1" si="92"/>
        <v>0.22697903296998156</v>
      </c>
      <c r="K894" s="16">
        <f t="shared" ca="1" si="94"/>
        <v>1.1648163841770245</v>
      </c>
      <c r="L894" s="16"/>
      <c r="M894" s="17">
        <f t="shared" ca="1" si="93"/>
        <v>0.91714201957471397</v>
      </c>
      <c r="N894" s="18">
        <f t="shared" ca="1" si="95"/>
        <v>15.376955850509878</v>
      </c>
      <c r="O894" s="18"/>
      <c r="P894" s="30">
        <f t="shared" ca="1" si="91"/>
        <v>-12.012139466332854</v>
      </c>
      <c r="Q894" s="19"/>
      <c r="R894" s="20">
        <f t="shared" ca="1" si="96"/>
        <v>0</v>
      </c>
      <c r="S894" s="21">
        <f t="shared" ca="1" si="97"/>
        <v>0</v>
      </c>
    </row>
    <row r="895" spans="9:19" ht="15" x14ac:dyDescent="0.25">
      <c r="I895" s="14">
        <v>891</v>
      </c>
      <c r="J895" s="15">
        <f t="shared" ca="1" si="92"/>
        <v>0.51127128399712518</v>
      </c>
      <c r="K895" s="16">
        <f t="shared" ca="1" si="94"/>
        <v>7.6664123373353759</v>
      </c>
      <c r="L895" s="16"/>
      <c r="M895" s="17">
        <f t="shared" ca="1" si="93"/>
        <v>0.47672728598650427</v>
      </c>
      <c r="N895" s="18">
        <f t="shared" ca="1" si="95"/>
        <v>3.2916484900255121</v>
      </c>
      <c r="O895" s="18"/>
      <c r="P895" s="30">
        <f t="shared" ca="1" si="91"/>
        <v>6.574763847309864</v>
      </c>
      <c r="Q895" s="19"/>
      <c r="R895" s="20">
        <f t="shared" ca="1" si="96"/>
        <v>1</v>
      </c>
      <c r="S895" s="21">
        <f t="shared" ca="1" si="97"/>
        <v>0</v>
      </c>
    </row>
    <row r="896" spans="9:19" ht="15" x14ac:dyDescent="0.25">
      <c r="I896" s="14">
        <v>892</v>
      </c>
      <c r="J896" s="15">
        <f t="shared" ca="1" si="92"/>
        <v>0.61526614035419591</v>
      </c>
      <c r="K896" s="16">
        <f t="shared" ca="1" si="94"/>
        <v>9.8820096946914227</v>
      </c>
      <c r="L896" s="16"/>
      <c r="M896" s="17">
        <f t="shared" ca="1" si="93"/>
        <v>0.54165870576116293</v>
      </c>
      <c r="N896" s="18">
        <f t="shared" ca="1" si="95"/>
        <v>4.6552584254789799</v>
      </c>
      <c r="O896" s="18"/>
      <c r="P896" s="30">
        <f t="shared" ca="1" si="91"/>
        <v>7.4267512692124429</v>
      </c>
      <c r="Q896" s="19"/>
      <c r="R896" s="20">
        <f t="shared" ca="1" si="96"/>
        <v>1</v>
      </c>
      <c r="S896" s="21">
        <f t="shared" ca="1" si="97"/>
        <v>1</v>
      </c>
    </row>
    <row r="897" spans="9:19" ht="15" x14ac:dyDescent="0.25">
      <c r="I897" s="14">
        <v>893</v>
      </c>
      <c r="J897" s="15">
        <f t="shared" ca="1" si="92"/>
        <v>0.24212931811292571</v>
      </c>
      <c r="K897" s="16">
        <f t="shared" ca="1" si="94"/>
        <v>1.5778178785363508</v>
      </c>
      <c r="L897" s="16"/>
      <c r="M897" s="17">
        <f t="shared" ca="1" si="93"/>
        <v>0.77976372963506024</v>
      </c>
      <c r="N897" s="18">
        <f t="shared" ca="1" si="95"/>
        <v>10.233957807002731</v>
      </c>
      <c r="O897" s="18"/>
      <c r="P897" s="30">
        <f t="shared" ca="1" si="91"/>
        <v>-6.4561399284663805</v>
      </c>
      <c r="Q897" s="19"/>
      <c r="R897" s="20">
        <f t="shared" ca="1" si="96"/>
        <v>0</v>
      </c>
      <c r="S897" s="21">
        <f t="shared" ca="1" si="97"/>
        <v>0</v>
      </c>
    </row>
    <row r="898" spans="9:19" ht="15" x14ac:dyDescent="0.25">
      <c r="I898" s="14">
        <v>894</v>
      </c>
      <c r="J898" s="15">
        <f t="shared" ca="1" si="92"/>
        <v>0.71854379004561941</v>
      </c>
      <c r="K898" s="16">
        <f t="shared" ca="1" si="94"/>
        <v>12.270253998047705</v>
      </c>
      <c r="L898" s="16"/>
      <c r="M898" s="17">
        <f t="shared" ca="1" si="93"/>
        <v>0.19585116578657324</v>
      </c>
      <c r="N898" s="18">
        <f t="shared" ca="1" si="95"/>
        <v>-3.3862797574166557</v>
      </c>
      <c r="O898" s="18"/>
      <c r="P898" s="30">
        <f t="shared" ca="1" si="91"/>
        <v>17.856533755464362</v>
      </c>
      <c r="Q898" s="19"/>
      <c r="R898" s="20">
        <f t="shared" ca="1" si="96"/>
        <v>1</v>
      </c>
      <c r="S898" s="21">
        <f t="shared" ca="1" si="97"/>
        <v>1</v>
      </c>
    </row>
    <row r="899" spans="9:19" ht="15" x14ac:dyDescent="0.25">
      <c r="I899" s="14">
        <v>895</v>
      </c>
      <c r="J899" s="15">
        <f t="shared" ca="1" si="92"/>
        <v>0.24586759654952395</v>
      </c>
      <c r="K899" s="16">
        <f t="shared" ca="1" si="94"/>
        <v>1.6775305615680534</v>
      </c>
      <c r="L899" s="16"/>
      <c r="M899" s="17">
        <f t="shared" ca="1" si="93"/>
        <v>0.51337723017103609</v>
      </c>
      <c r="N899" s="18">
        <f t="shared" ca="1" si="95"/>
        <v>4.0605992871975793</v>
      </c>
      <c r="O899" s="18"/>
      <c r="P899" s="30">
        <f t="shared" ca="1" si="91"/>
        <v>-0.18306872562952581</v>
      </c>
      <c r="Q899" s="19"/>
      <c r="R899" s="20">
        <f t="shared" ca="1" si="96"/>
        <v>0</v>
      </c>
      <c r="S899" s="21">
        <f t="shared" ca="1" si="97"/>
        <v>0</v>
      </c>
    </row>
    <row r="900" spans="9:19" ht="15" x14ac:dyDescent="0.25">
      <c r="I900" s="14">
        <v>896</v>
      </c>
      <c r="J900" s="15">
        <f t="shared" ca="1" si="92"/>
        <v>0.87445474504533194</v>
      </c>
      <c r="K900" s="16">
        <f t="shared" ca="1" si="94"/>
        <v>17.032386049751743</v>
      </c>
      <c r="L900" s="16"/>
      <c r="M900" s="17">
        <f t="shared" ca="1" si="93"/>
        <v>6.4916408432666661E-2</v>
      </c>
      <c r="N900" s="18">
        <f t="shared" ca="1" si="95"/>
        <v>-8.8934038600090499</v>
      </c>
      <c r="O900" s="18"/>
      <c r="P900" s="30">
        <f t="shared" ca="1" si="91"/>
        <v>28.125789909760794</v>
      </c>
      <c r="Q900" s="19"/>
      <c r="R900" s="20">
        <f t="shared" ca="1" si="96"/>
        <v>1</v>
      </c>
      <c r="S900" s="21">
        <f t="shared" ca="1" si="97"/>
        <v>1</v>
      </c>
    </row>
    <row r="901" spans="9:19" ht="15" x14ac:dyDescent="0.25">
      <c r="I901" s="14">
        <v>897</v>
      </c>
      <c r="J901" s="15">
        <f t="shared" ca="1" si="92"/>
        <v>0.85616450600997485</v>
      </c>
      <c r="K901" s="16">
        <f t="shared" ca="1" si="94"/>
        <v>16.325743538577814</v>
      </c>
      <c r="L901" s="16"/>
      <c r="M901" s="17">
        <f t="shared" ca="1" si="93"/>
        <v>0.61256017470741753</v>
      </c>
      <c r="N901" s="18">
        <f t="shared" ca="1" si="95"/>
        <v>6.1728309731798578</v>
      </c>
      <c r="O901" s="18"/>
      <c r="P901" s="30">
        <f t="shared" ref="P901:P964" ca="1" si="98">K901-N901+homefield_adv_simulation</f>
        <v>12.352912565397958</v>
      </c>
      <c r="Q901" s="19"/>
      <c r="R901" s="20">
        <f t="shared" ca="1" si="96"/>
        <v>1</v>
      </c>
      <c r="S901" s="21">
        <f t="shared" ca="1" si="97"/>
        <v>1</v>
      </c>
    </row>
    <row r="902" spans="9:19" ht="15" x14ac:dyDescent="0.25">
      <c r="I902" s="14">
        <v>898</v>
      </c>
      <c r="J902" s="15">
        <f t="shared" ca="1" si="92"/>
        <v>0.59746835213824012</v>
      </c>
      <c r="K902" s="16">
        <f t="shared" ca="1" si="94"/>
        <v>9.494873862043848</v>
      </c>
      <c r="L902" s="16"/>
      <c r="M902" s="17">
        <f t="shared" ca="1" si="93"/>
        <v>0.24655680601993701</v>
      </c>
      <c r="N902" s="18">
        <f t="shared" ca="1" si="95"/>
        <v>-1.9541751531133089</v>
      </c>
      <c r="O902" s="18"/>
      <c r="P902" s="30">
        <f t="shared" ca="1" si="98"/>
        <v>13.649049015157157</v>
      </c>
      <c r="Q902" s="19"/>
      <c r="R902" s="20">
        <f t="shared" ca="1" si="96"/>
        <v>1</v>
      </c>
      <c r="S902" s="21">
        <f t="shared" ca="1" si="97"/>
        <v>1</v>
      </c>
    </row>
    <row r="903" spans="9:19" ht="15" x14ac:dyDescent="0.25">
      <c r="I903" s="14">
        <v>899</v>
      </c>
      <c r="J903" s="15">
        <f t="shared" ca="1" si="92"/>
        <v>0.11307166112090172</v>
      </c>
      <c r="K903" s="16">
        <f t="shared" ca="1" si="94"/>
        <v>-2.69654292231127</v>
      </c>
      <c r="L903" s="16"/>
      <c r="M903" s="17">
        <f t="shared" ca="1" si="93"/>
        <v>0.48535096024288449</v>
      </c>
      <c r="N903" s="18">
        <f t="shared" ca="1" si="95"/>
        <v>3.4727118995457178</v>
      </c>
      <c r="O903" s="18"/>
      <c r="P903" s="30">
        <f t="shared" ca="1" si="98"/>
        <v>-3.9692548218569881</v>
      </c>
      <c r="Q903" s="19"/>
      <c r="R903" s="20">
        <f t="shared" ca="1" si="96"/>
        <v>0</v>
      </c>
      <c r="S903" s="21">
        <f t="shared" ca="1" si="97"/>
        <v>0</v>
      </c>
    </row>
    <row r="904" spans="9:19" ht="15" x14ac:dyDescent="0.25">
      <c r="I904" s="14">
        <v>900</v>
      </c>
      <c r="J904" s="15">
        <f t="shared" ca="1" si="92"/>
        <v>0.6654404897191708</v>
      </c>
      <c r="K904" s="16">
        <f t="shared" ca="1" si="94"/>
        <v>11.005528652224946</v>
      </c>
      <c r="L904" s="16"/>
      <c r="M904" s="17">
        <f t="shared" ca="1" si="93"/>
        <v>0.1736120351719993</v>
      </c>
      <c r="N904" s="18">
        <f t="shared" ca="1" si="95"/>
        <v>-4.0844980709592376</v>
      </c>
      <c r="O904" s="18"/>
      <c r="P904" s="30">
        <f t="shared" ca="1" si="98"/>
        <v>17.290026723184184</v>
      </c>
      <c r="Q904" s="19"/>
      <c r="R904" s="20">
        <f t="shared" ca="1" si="96"/>
        <v>1</v>
      </c>
      <c r="S904" s="21">
        <f t="shared" ca="1" si="97"/>
        <v>1</v>
      </c>
    </row>
    <row r="905" spans="9:19" ht="15" x14ac:dyDescent="0.25">
      <c r="I905" s="14">
        <v>901</v>
      </c>
      <c r="J905" s="15">
        <f t="shared" ca="1" si="92"/>
        <v>0.18966538207646222</v>
      </c>
      <c r="K905" s="16">
        <f t="shared" ca="1" si="94"/>
        <v>7.4670259447042753E-2</v>
      </c>
      <c r="L905" s="16"/>
      <c r="M905" s="17">
        <f t="shared" ca="1" si="93"/>
        <v>0.65539856067271196</v>
      </c>
      <c r="N905" s="18">
        <f t="shared" ca="1" si="95"/>
        <v>7.1261134731674005</v>
      </c>
      <c r="O905" s="18"/>
      <c r="P905" s="30">
        <f t="shared" ca="1" si="98"/>
        <v>-4.8514432137203576</v>
      </c>
      <c r="Q905" s="19"/>
      <c r="R905" s="20">
        <f t="shared" ca="1" si="96"/>
        <v>0</v>
      </c>
      <c r="S905" s="21">
        <f t="shared" ca="1" si="97"/>
        <v>0</v>
      </c>
    </row>
    <row r="906" spans="9:19" ht="15" x14ac:dyDescent="0.25">
      <c r="I906" s="14">
        <v>902</v>
      </c>
      <c r="J906" s="15">
        <f t="shared" ref="J906:J969" ca="1" si="99">RAND()</f>
        <v>0.69056079457979025</v>
      </c>
      <c r="K906" s="16">
        <f t="shared" ca="1" si="94"/>
        <v>11.591886302738974</v>
      </c>
      <c r="L906" s="16"/>
      <c r="M906" s="17">
        <f t="shared" ref="M906:M969" ca="1" si="100">RAND()</f>
        <v>0.15419695375398212</v>
      </c>
      <c r="N906" s="18">
        <f t="shared" ca="1" si="95"/>
        <v>-4.7422013575994537</v>
      </c>
      <c r="O906" s="18"/>
      <c r="P906" s="30">
        <f t="shared" ca="1" si="98"/>
        <v>18.534087660338425</v>
      </c>
      <c r="Q906" s="19"/>
      <c r="R906" s="20">
        <f t="shared" ca="1" si="96"/>
        <v>1</v>
      </c>
      <c r="S906" s="21">
        <f t="shared" ca="1" si="97"/>
        <v>1</v>
      </c>
    </row>
    <row r="907" spans="9:19" ht="15" x14ac:dyDescent="0.25">
      <c r="I907" s="14">
        <v>903</v>
      </c>
      <c r="J907" s="15">
        <f t="shared" ca="1" si="99"/>
        <v>0.95363901068775403</v>
      </c>
      <c r="K907" s="16">
        <f t="shared" ref="K907:K970" ca="1" si="101">NORMINV(J907,mean_HomeTeam_Sim,sd_HomeTeam_Sim)</f>
        <v>21.496018632954776</v>
      </c>
      <c r="L907" s="16"/>
      <c r="M907" s="17">
        <f t="shared" ca="1" si="100"/>
        <v>0.75562680681311178</v>
      </c>
      <c r="N907" s="18">
        <f t="shared" ref="N907:N970" ca="1" si="102">NORMINV(M907,mean_AwayTeam_Sim,sd_AwayTeam_Sim)</f>
        <v>9.5722315266489453</v>
      </c>
      <c r="O907" s="18"/>
      <c r="P907" s="30">
        <f t="shared" ca="1" si="98"/>
        <v>14.12378710630583</v>
      </c>
      <c r="Q907" s="19"/>
      <c r="R907" s="20">
        <f t="shared" ref="R907:R970" ca="1" si="103">IF(P907&gt;0,1,0)</f>
        <v>1</v>
      </c>
      <c r="S907" s="21">
        <f t="shared" ref="S907:S970" ca="1" si="104">IF(P907&gt;game_spread,1,0)</f>
        <v>1</v>
      </c>
    </row>
    <row r="908" spans="9:19" ht="15" x14ac:dyDescent="0.25">
      <c r="I908" s="14">
        <v>904</v>
      </c>
      <c r="J908" s="15">
        <f t="shared" ca="1" si="99"/>
        <v>0.51775740482493515</v>
      </c>
      <c r="K908" s="16">
        <f t="shared" ca="1" si="101"/>
        <v>7.8025305839452654</v>
      </c>
      <c r="L908" s="16"/>
      <c r="M908" s="17">
        <f t="shared" ca="1" si="100"/>
        <v>0.57041087860374362</v>
      </c>
      <c r="N908" s="18">
        <f t="shared" ca="1" si="102"/>
        <v>5.264404946028173</v>
      </c>
      <c r="O908" s="18"/>
      <c r="P908" s="30">
        <f t="shared" ca="1" si="98"/>
        <v>4.7381256379170926</v>
      </c>
      <c r="Q908" s="19"/>
      <c r="R908" s="20">
        <f t="shared" ca="1" si="103"/>
        <v>1</v>
      </c>
      <c r="S908" s="21">
        <f t="shared" ca="1" si="104"/>
        <v>0</v>
      </c>
    </row>
    <row r="909" spans="9:19" ht="15" x14ac:dyDescent="0.25">
      <c r="I909" s="14">
        <v>905</v>
      </c>
      <c r="J909" s="15">
        <f t="shared" ca="1" si="99"/>
        <v>0.44563276315783029</v>
      </c>
      <c r="K909" s="16">
        <f t="shared" ca="1" si="101"/>
        <v>6.2862603070849996</v>
      </c>
      <c r="L909" s="16"/>
      <c r="M909" s="17">
        <f t="shared" ca="1" si="100"/>
        <v>0.859673878955591</v>
      </c>
      <c r="N909" s="18">
        <f t="shared" ca="1" si="102"/>
        <v>12.806350966410827</v>
      </c>
      <c r="O909" s="18"/>
      <c r="P909" s="30">
        <f t="shared" ca="1" si="98"/>
        <v>-4.3200906593258273</v>
      </c>
      <c r="Q909" s="19"/>
      <c r="R909" s="20">
        <f t="shared" ca="1" si="103"/>
        <v>0</v>
      </c>
      <c r="S909" s="21">
        <f t="shared" ca="1" si="104"/>
        <v>0</v>
      </c>
    </row>
    <row r="910" spans="9:19" ht="15" x14ac:dyDescent="0.25">
      <c r="I910" s="14">
        <v>906</v>
      </c>
      <c r="J910" s="15">
        <f t="shared" ca="1" si="99"/>
        <v>0.25546515496329125</v>
      </c>
      <c r="K910" s="16">
        <f t="shared" ca="1" si="101"/>
        <v>1.9298823436042554</v>
      </c>
      <c r="L910" s="16"/>
      <c r="M910" s="17">
        <f t="shared" ca="1" si="100"/>
        <v>0.97634718956757116</v>
      </c>
      <c r="N910" s="18">
        <f t="shared" ca="1" si="102"/>
        <v>20.375600474919331</v>
      </c>
      <c r="O910" s="18"/>
      <c r="P910" s="30">
        <f t="shared" ca="1" si="98"/>
        <v>-16.245718131315076</v>
      </c>
      <c r="Q910" s="19"/>
      <c r="R910" s="20">
        <f t="shared" ca="1" si="103"/>
        <v>0</v>
      </c>
      <c r="S910" s="21">
        <f t="shared" ca="1" si="104"/>
        <v>0</v>
      </c>
    </row>
    <row r="911" spans="9:19" ht="15" x14ac:dyDescent="0.25">
      <c r="I911" s="14">
        <v>907</v>
      </c>
      <c r="J911" s="15">
        <f t="shared" ca="1" si="99"/>
        <v>0.47270705040668615</v>
      </c>
      <c r="K911" s="16">
        <f t="shared" ca="1" si="101"/>
        <v>6.8571662101591908</v>
      </c>
      <c r="L911" s="16"/>
      <c r="M911" s="17">
        <f t="shared" ca="1" si="100"/>
        <v>9.9117456061509235E-2</v>
      </c>
      <c r="N911" s="18">
        <f t="shared" ca="1" si="102"/>
        <v>-6.9844398692691563</v>
      </c>
      <c r="O911" s="18"/>
      <c r="P911" s="30">
        <f t="shared" ca="1" si="98"/>
        <v>16.041606079428348</v>
      </c>
      <c r="Q911" s="19"/>
      <c r="R911" s="20">
        <f t="shared" ca="1" si="103"/>
        <v>1</v>
      </c>
      <c r="S911" s="21">
        <f t="shared" ca="1" si="104"/>
        <v>1</v>
      </c>
    </row>
    <row r="912" spans="9:19" ht="15" x14ac:dyDescent="0.25">
      <c r="I912" s="14">
        <v>908</v>
      </c>
      <c r="J912" s="15">
        <f t="shared" ca="1" si="99"/>
        <v>0.61752638196294174</v>
      </c>
      <c r="K912" s="16">
        <f t="shared" ca="1" si="101"/>
        <v>9.9315346329395595</v>
      </c>
      <c r="L912" s="16"/>
      <c r="M912" s="17">
        <f t="shared" ca="1" si="100"/>
        <v>0.9122237884943909</v>
      </c>
      <c r="N912" s="18">
        <f t="shared" ca="1" si="102"/>
        <v>15.113202777724666</v>
      </c>
      <c r="O912" s="18"/>
      <c r="P912" s="30">
        <f t="shared" ca="1" si="98"/>
        <v>-2.9816681447851066</v>
      </c>
      <c r="Q912" s="19"/>
      <c r="R912" s="20">
        <f t="shared" ca="1" si="103"/>
        <v>0</v>
      </c>
      <c r="S912" s="21">
        <f t="shared" ca="1" si="104"/>
        <v>0</v>
      </c>
    </row>
    <row r="913" spans="9:19" ht="15" x14ac:dyDescent="0.25">
      <c r="I913" s="14">
        <v>909</v>
      </c>
      <c r="J913" s="15">
        <f t="shared" ca="1" si="99"/>
        <v>0.68272814943256721</v>
      </c>
      <c r="K913" s="16">
        <f t="shared" ca="1" si="101"/>
        <v>11.406990943263143</v>
      </c>
      <c r="L913" s="16"/>
      <c r="M913" s="17">
        <f t="shared" ca="1" si="100"/>
        <v>0.3474174419265057</v>
      </c>
      <c r="N913" s="18">
        <f t="shared" ca="1" si="102"/>
        <v>0.49776369280484811</v>
      </c>
      <c r="O913" s="18"/>
      <c r="P913" s="30">
        <f t="shared" ca="1" si="98"/>
        <v>13.109227250458293</v>
      </c>
      <c r="Q913" s="19"/>
      <c r="R913" s="20">
        <f t="shared" ca="1" si="103"/>
        <v>1</v>
      </c>
      <c r="S913" s="21">
        <f t="shared" ca="1" si="104"/>
        <v>1</v>
      </c>
    </row>
    <row r="914" spans="9:19" ht="15" x14ac:dyDescent="0.25">
      <c r="I914" s="14">
        <v>910</v>
      </c>
      <c r="J914" s="15">
        <f t="shared" ca="1" si="99"/>
        <v>0.13835226313798044</v>
      </c>
      <c r="K914" s="16">
        <f t="shared" ca="1" si="101"/>
        <v>-1.6707876611026169</v>
      </c>
      <c r="L914" s="16"/>
      <c r="M914" s="17">
        <f t="shared" ca="1" si="100"/>
        <v>0.8150465245699442</v>
      </c>
      <c r="N914" s="18">
        <f t="shared" ca="1" si="102"/>
        <v>11.281892658691298</v>
      </c>
      <c r="O914" s="18"/>
      <c r="P914" s="30">
        <f t="shared" ca="1" si="98"/>
        <v>-10.752680319793914</v>
      </c>
      <c r="Q914" s="19"/>
      <c r="R914" s="20">
        <f t="shared" ca="1" si="103"/>
        <v>0</v>
      </c>
      <c r="S914" s="21">
        <f t="shared" ca="1" si="104"/>
        <v>0</v>
      </c>
    </row>
    <row r="915" spans="9:19" ht="15" x14ac:dyDescent="0.25">
      <c r="I915" s="14">
        <v>911</v>
      </c>
      <c r="J915" s="15">
        <f t="shared" ca="1" si="99"/>
        <v>0.67891758294723836</v>
      </c>
      <c r="K915" s="16">
        <f t="shared" ca="1" si="101"/>
        <v>11.317742734963815</v>
      </c>
      <c r="L915" s="16"/>
      <c r="M915" s="17">
        <f t="shared" ca="1" si="100"/>
        <v>0.6375564244675862</v>
      </c>
      <c r="N915" s="18">
        <f t="shared" ca="1" si="102"/>
        <v>6.7244978911853863</v>
      </c>
      <c r="O915" s="18"/>
      <c r="P915" s="30">
        <f t="shared" ca="1" si="98"/>
        <v>6.793244843778429</v>
      </c>
      <c r="Q915" s="19"/>
      <c r="R915" s="20">
        <f t="shared" ca="1" si="103"/>
        <v>1</v>
      </c>
      <c r="S915" s="21">
        <f t="shared" ca="1" si="104"/>
        <v>0</v>
      </c>
    </row>
    <row r="916" spans="9:19" ht="15" x14ac:dyDescent="0.25">
      <c r="I916" s="14">
        <v>912</v>
      </c>
      <c r="J916" s="15">
        <f t="shared" ca="1" si="99"/>
        <v>0.78160490947695205</v>
      </c>
      <c r="K916" s="16">
        <f t="shared" ca="1" si="101"/>
        <v>13.936076642476968</v>
      </c>
      <c r="L916" s="16"/>
      <c r="M916" s="17">
        <f t="shared" ca="1" si="100"/>
        <v>5.68920576076688E-2</v>
      </c>
      <c r="N916" s="18">
        <f t="shared" ca="1" si="102"/>
        <v>-9.4510329139880742</v>
      </c>
      <c r="O916" s="18"/>
      <c r="P916" s="30">
        <f t="shared" ca="1" si="98"/>
        <v>25.587109556465041</v>
      </c>
      <c r="Q916" s="19"/>
      <c r="R916" s="20">
        <f t="shared" ca="1" si="103"/>
        <v>1</v>
      </c>
      <c r="S916" s="21">
        <f t="shared" ca="1" si="104"/>
        <v>1</v>
      </c>
    </row>
    <row r="917" spans="9:19" ht="15" x14ac:dyDescent="0.25">
      <c r="I917" s="14">
        <v>913</v>
      </c>
      <c r="J917" s="15">
        <f t="shared" ca="1" si="99"/>
        <v>0.13024693896447159</v>
      </c>
      <c r="K917" s="16">
        <f t="shared" ca="1" si="101"/>
        <v>-1.9843043061765595</v>
      </c>
      <c r="L917" s="16"/>
      <c r="M917" s="17">
        <f t="shared" ca="1" si="100"/>
        <v>0.73339438746184138</v>
      </c>
      <c r="N917" s="18">
        <f t="shared" ca="1" si="102"/>
        <v>8.9933251980985087</v>
      </c>
      <c r="O917" s="18"/>
      <c r="P917" s="30">
        <f t="shared" ca="1" si="98"/>
        <v>-8.7776295042750689</v>
      </c>
      <c r="Q917" s="19"/>
      <c r="R917" s="20">
        <f t="shared" ca="1" si="103"/>
        <v>0</v>
      </c>
      <c r="S917" s="21">
        <f t="shared" ca="1" si="104"/>
        <v>0</v>
      </c>
    </row>
    <row r="918" spans="9:19" ht="15" x14ac:dyDescent="0.25">
      <c r="I918" s="14">
        <v>914</v>
      </c>
      <c r="J918" s="15">
        <f t="shared" ca="1" si="99"/>
        <v>0.43616629114355066</v>
      </c>
      <c r="K918" s="16">
        <f t="shared" ca="1" si="101"/>
        <v>6.0855180659696222</v>
      </c>
      <c r="L918" s="16"/>
      <c r="M918" s="17">
        <f t="shared" ca="1" si="100"/>
        <v>0.80235257885637157</v>
      </c>
      <c r="N918" s="18">
        <f t="shared" ca="1" si="102"/>
        <v>10.892065367115933</v>
      </c>
      <c r="O918" s="18"/>
      <c r="P918" s="30">
        <f t="shared" ca="1" si="98"/>
        <v>-2.6065473011463105</v>
      </c>
      <c r="Q918" s="19"/>
      <c r="R918" s="20">
        <f t="shared" ca="1" si="103"/>
        <v>0</v>
      </c>
      <c r="S918" s="21">
        <f t="shared" ca="1" si="104"/>
        <v>0</v>
      </c>
    </row>
    <row r="919" spans="9:19" ht="15" x14ac:dyDescent="0.25">
      <c r="I919" s="14">
        <v>915</v>
      </c>
      <c r="J919" s="15">
        <f t="shared" ca="1" si="99"/>
        <v>0.56040577916365886</v>
      </c>
      <c r="K919" s="16">
        <f t="shared" ca="1" si="101"/>
        <v>8.701707264740584</v>
      </c>
      <c r="L919" s="16"/>
      <c r="M919" s="17">
        <f t="shared" ca="1" si="100"/>
        <v>0.47296730037539725</v>
      </c>
      <c r="N919" s="18">
        <f t="shared" ca="1" si="102"/>
        <v>3.2126368467948816</v>
      </c>
      <c r="O919" s="18"/>
      <c r="P919" s="30">
        <f t="shared" ca="1" si="98"/>
        <v>7.689070417945703</v>
      </c>
      <c r="Q919" s="19"/>
      <c r="R919" s="20">
        <f t="shared" ca="1" si="103"/>
        <v>1</v>
      </c>
      <c r="S919" s="21">
        <f t="shared" ca="1" si="104"/>
        <v>1</v>
      </c>
    </row>
    <row r="920" spans="9:19" ht="15" x14ac:dyDescent="0.25">
      <c r="I920" s="14">
        <v>916</v>
      </c>
      <c r="J920" s="15">
        <f t="shared" ca="1" si="99"/>
        <v>0.7068052260387736</v>
      </c>
      <c r="K920" s="16">
        <f t="shared" ca="1" si="101"/>
        <v>11.982061872908769</v>
      </c>
      <c r="L920" s="16"/>
      <c r="M920" s="17">
        <f t="shared" ca="1" si="100"/>
        <v>0.1873848330842991</v>
      </c>
      <c r="N920" s="18">
        <f t="shared" ca="1" si="102"/>
        <v>-3.6459811908677127</v>
      </c>
      <c r="O920" s="18"/>
      <c r="P920" s="30">
        <f t="shared" ca="1" si="98"/>
        <v>17.82804306377648</v>
      </c>
      <c r="Q920" s="19"/>
      <c r="R920" s="20">
        <f t="shared" ca="1" si="103"/>
        <v>1</v>
      </c>
      <c r="S920" s="21">
        <f t="shared" ca="1" si="104"/>
        <v>1</v>
      </c>
    </row>
    <row r="921" spans="9:19" ht="15" x14ac:dyDescent="0.25">
      <c r="I921" s="14">
        <v>917</v>
      </c>
      <c r="J921" s="15">
        <f t="shared" ca="1" si="99"/>
        <v>0.61352570051454014</v>
      </c>
      <c r="K921" s="16">
        <f t="shared" ca="1" si="101"/>
        <v>9.8439328680268563</v>
      </c>
      <c r="L921" s="16"/>
      <c r="M921" s="17">
        <f t="shared" ca="1" si="100"/>
        <v>0.17894101894127623</v>
      </c>
      <c r="N921" s="18">
        <f t="shared" ca="1" si="102"/>
        <v>-3.9123219141592118</v>
      </c>
      <c r="O921" s="18"/>
      <c r="P921" s="30">
        <f t="shared" ca="1" si="98"/>
        <v>15.956254782186068</v>
      </c>
      <c r="Q921" s="19"/>
      <c r="R921" s="20">
        <f t="shared" ca="1" si="103"/>
        <v>1</v>
      </c>
      <c r="S921" s="21">
        <f t="shared" ca="1" si="104"/>
        <v>1</v>
      </c>
    </row>
    <row r="922" spans="9:19" ht="15" x14ac:dyDescent="0.25">
      <c r="I922" s="14">
        <v>918</v>
      </c>
      <c r="J922" s="15">
        <f t="shared" ca="1" si="99"/>
        <v>0.38977953565223555</v>
      </c>
      <c r="K922" s="16">
        <f t="shared" ca="1" si="101"/>
        <v>5.0882414098662228</v>
      </c>
      <c r="L922" s="16"/>
      <c r="M922" s="17">
        <f t="shared" ca="1" si="100"/>
        <v>0.9824029110413941</v>
      </c>
      <c r="N922" s="18">
        <f t="shared" ca="1" si="102"/>
        <v>21.401040262337467</v>
      </c>
      <c r="O922" s="18"/>
      <c r="P922" s="30">
        <f t="shared" ca="1" si="98"/>
        <v>-14.112798852471247</v>
      </c>
      <c r="Q922" s="19"/>
      <c r="R922" s="20">
        <f t="shared" ca="1" si="103"/>
        <v>0</v>
      </c>
      <c r="S922" s="21">
        <f t="shared" ca="1" si="104"/>
        <v>0</v>
      </c>
    </row>
    <row r="923" spans="9:19" ht="15" x14ac:dyDescent="0.25">
      <c r="I923" s="14">
        <v>919</v>
      </c>
      <c r="J923" s="15">
        <f t="shared" ca="1" si="99"/>
        <v>0.12871027956783487</v>
      </c>
      <c r="K923" s="16">
        <f t="shared" ca="1" si="101"/>
        <v>-2.0452489775878142</v>
      </c>
      <c r="L923" s="16"/>
      <c r="M923" s="17">
        <f t="shared" ca="1" si="100"/>
        <v>0.67493035104894361</v>
      </c>
      <c r="N923" s="18">
        <f t="shared" ca="1" si="102"/>
        <v>7.5748278671432434</v>
      </c>
      <c r="O923" s="18"/>
      <c r="P923" s="30">
        <f t="shared" ca="1" si="98"/>
        <v>-7.4200768447310574</v>
      </c>
      <c r="Q923" s="19"/>
      <c r="R923" s="20">
        <f t="shared" ca="1" si="103"/>
        <v>0</v>
      </c>
      <c r="S923" s="21">
        <f t="shared" ca="1" si="104"/>
        <v>0</v>
      </c>
    </row>
    <row r="924" spans="9:19" ht="15" x14ac:dyDescent="0.25">
      <c r="I924" s="14">
        <v>920</v>
      </c>
      <c r="J924" s="15">
        <f t="shared" ca="1" si="99"/>
        <v>0.8502727845008593</v>
      </c>
      <c r="K924" s="16">
        <f t="shared" ca="1" si="101"/>
        <v>16.11121833129021</v>
      </c>
      <c r="L924" s="16"/>
      <c r="M924" s="17">
        <f t="shared" ca="1" si="100"/>
        <v>0.95482535654778256</v>
      </c>
      <c r="N924" s="18">
        <f t="shared" ca="1" si="102"/>
        <v>17.94932359635105</v>
      </c>
      <c r="O924" s="18"/>
      <c r="P924" s="30">
        <f t="shared" ca="1" si="98"/>
        <v>0.36189473493916058</v>
      </c>
      <c r="Q924" s="19"/>
      <c r="R924" s="20">
        <f t="shared" ca="1" si="103"/>
        <v>1</v>
      </c>
      <c r="S924" s="21">
        <f t="shared" ca="1" si="104"/>
        <v>0</v>
      </c>
    </row>
    <row r="925" spans="9:19" ht="15" x14ac:dyDescent="0.25">
      <c r="I925" s="14">
        <v>921</v>
      </c>
      <c r="J925" s="15">
        <f t="shared" ca="1" si="99"/>
        <v>8.871232648342775E-3</v>
      </c>
      <c r="K925" s="16">
        <f t="shared" ca="1" si="101"/>
        <v>-12.40678493728517</v>
      </c>
      <c r="L925" s="16"/>
      <c r="M925" s="17">
        <f t="shared" ca="1" si="100"/>
        <v>0.76577666440484971</v>
      </c>
      <c r="N925" s="18">
        <f t="shared" ca="1" si="102"/>
        <v>9.845858281227434</v>
      </c>
      <c r="O925" s="18"/>
      <c r="P925" s="30">
        <f t="shared" ca="1" si="98"/>
        <v>-20.052643218512603</v>
      </c>
      <c r="Q925" s="19"/>
      <c r="R925" s="20">
        <f t="shared" ca="1" si="103"/>
        <v>0</v>
      </c>
      <c r="S925" s="21">
        <f t="shared" ca="1" si="104"/>
        <v>0</v>
      </c>
    </row>
    <row r="926" spans="9:19" ht="15" x14ac:dyDescent="0.25">
      <c r="I926" s="14">
        <v>922</v>
      </c>
      <c r="J926" s="15">
        <f t="shared" ca="1" si="99"/>
        <v>0.50748807667059037</v>
      </c>
      <c r="K926" s="16">
        <f t="shared" ca="1" si="101"/>
        <v>7.5870488425037772</v>
      </c>
      <c r="L926" s="16"/>
      <c r="M926" s="17">
        <f t="shared" ca="1" si="100"/>
        <v>0.39624147732943482</v>
      </c>
      <c r="N926" s="18">
        <f t="shared" ca="1" si="102"/>
        <v>1.5788500599847701</v>
      </c>
      <c r="O926" s="18"/>
      <c r="P926" s="30">
        <f t="shared" ca="1" si="98"/>
        <v>8.2081987825190073</v>
      </c>
      <c r="Q926" s="19"/>
      <c r="R926" s="20">
        <f t="shared" ca="1" si="103"/>
        <v>1</v>
      </c>
      <c r="S926" s="21">
        <f t="shared" ca="1" si="104"/>
        <v>1</v>
      </c>
    </row>
    <row r="927" spans="9:19" ht="15" x14ac:dyDescent="0.25">
      <c r="I927" s="14">
        <v>923</v>
      </c>
      <c r="J927" s="15">
        <f t="shared" ca="1" si="99"/>
        <v>0.68851169994104167</v>
      </c>
      <c r="K927" s="16">
        <f t="shared" ca="1" si="101"/>
        <v>11.543322941799087</v>
      </c>
      <c r="L927" s="16"/>
      <c r="M927" s="17">
        <f t="shared" ca="1" si="100"/>
        <v>0.27947115843090797</v>
      </c>
      <c r="N927" s="18">
        <f t="shared" ca="1" si="102"/>
        <v>-1.1095520216575006</v>
      </c>
      <c r="O927" s="18"/>
      <c r="P927" s="30">
        <f t="shared" ca="1" si="98"/>
        <v>14.852874963456586</v>
      </c>
      <c r="Q927" s="19"/>
      <c r="R927" s="20">
        <f t="shared" ca="1" si="103"/>
        <v>1</v>
      </c>
      <c r="S927" s="21">
        <f t="shared" ca="1" si="104"/>
        <v>1</v>
      </c>
    </row>
    <row r="928" spans="9:19" ht="15" x14ac:dyDescent="0.25">
      <c r="I928" s="14">
        <v>924</v>
      </c>
      <c r="J928" s="15">
        <f t="shared" ca="1" si="99"/>
        <v>0.73497469008680516</v>
      </c>
      <c r="K928" s="16">
        <f t="shared" ca="1" si="101"/>
        <v>12.683628799560692</v>
      </c>
      <c r="L928" s="16"/>
      <c r="M928" s="17">
        <f t="shared" ca="1" si="100"/>
        <v>0.52682670121384145</v>
      </c>
      <c r="N928" s="18">
        <f t="shared" ca="1" si="102"/>
        <v>4.3430330944191473</v>
      </c>
      <c r="O928" s="18"/>
      <c r="P928" s="30">
        <f t="shared" ca="1" si="98"/>
        <v>10.540595705141545</v>
      </c>
      <c r="Q928" s="19"/>
      <c r="R928" s="20">
        <f t="shared" ca="1" si="103"/>
        <v>1</v>
      </c>
      <c r="S928" s="21">
        <f t="shared" ca="1" si="104"/>
        <v>1</v>
      </c>
    </row>
    <row r="929" spans="9:19" ht="15" x14ac:dyDescent="0.25">
      <c r="I929" s="14">
        <v>925</v>
      </c>
      <c r="J929" s="15">
        <f t="shared" ca="1" si="99"/>
        <v>0.47045301498977665</v>
      </c>
      <c r="K929" s="16">
        <f t="shared" ca="1" si="101"/>
        <v>6.8097743075889534</v>
      </c>
      <c r="L929" s="16"/>
      <c r="M929" s="17">
        <f t="shared" ca="1" si="100"/>
        <v>0.2404020839379517</v>
      </c>
      <c r="N929" s="18">
        <f t="shared" ca="1" si="102"/>
        <v>-2.118534770913608</v>
      </c>
      <c r="O929" s="18"/>
      <c r="P929" s="30">
        <f t="shared" ca="1" si="98"/>
        <v>11.128309078502561</v>
      </c>
      <c r="Q929" s="19"/>
      <c r="R929" s="20">
        <f t="shared" ca="1" si="103"/>
        <v>1</v>
      </c>
      <c r="S929" s="21">
        <f t="shared" ca="1" si="104"/>
        <v>1</v>
      </c>
    </row>
    <row r="930" spans="9:19" ht="15" x14ac:dyDescent="0.25">
      <c r="I930" s="14">
        <v>926</v>
      </c>
      <c r="J930" s="15">
        <f t="shared" ca="1" si="99"/>
        <v>0.85050858397404705</v>
      </c>
      <c r="K930" s="16">
        <f t="shared" ca="1" si="101"/>
        <v>16.119694422737215</v>
      </c>
      <c r="L930" s="16"/>
      <c r="M930" s="17">
        <f t="shared" ca="1" si="100"/>
        <v>0.43009208508072283</v>
      </c>
      <c r="N930" s="18">
        <f t="shared" ca="1" si="102"/>
        <v>2.3063093025672581</v>
      </c>
      <c r="O930" s="18"/>
      <c r="P930" s="30">
        <f t="shared" ca="1" si="98"/>
        <v>16.013385120169957</v>
      </c>
      <c r="Q930" s="19"/>
      <c r="R930" s="20">
        <f t="shared" ca="1" si="103"/>
        <v>1</v>
      </c>
      <c r="S930" s="21">
        <f t="shared" ca="1" si="104"/>
        <v>1</v>
      </c>
    </row>
    <row r="931" spans="9:19" ht="15" x14ac:dyDescent="0.25">
      <c r="I931" s="14">
        <v>927</v>
      </c>
      <c r="J931" s="15">
        <f t="shared" ca="1" si="99"/>
        <v>0.77225803261931647</v>
      </c>
      <c r="K931" s="16">
        <f t="shared" ca="1" si="101"/>
        <v>13.674025317596325</v>
      </c>
      <c r="L931" s="16"/>
      <c r="M931" s="17">
        <f t="shared" ca="1" si="100"/>
        <v>3.2601155770954682E-2</v>
      </c>
      <c r="N931" s="18">
        <f t="shared" ca="1" si="102"/>
        <v>-11.646910407528376</v>
      </c>
      <c r="O931" s="18"/>
      <c r="P931" s="30">
        <f t="shared" ca="1" si="98"/>
        <v>27.520935725124698</v>
      </c>
      <c r="Q931" s="19"/>
      <c r="R931" s="20">
        <f t="shared" ca="1" si="103"/>
        <v>1</v>
      </c>
      <c r="S931" s="21">
        <f t="shared" ca="1" si="104"/>
        <v>1</v>
      </c>
    </row>
    <row r="932" spans="9:19" ht="15" x14ac:dyDescent="0.25">
      <c r="I932" s="14">
        <v>928</v>
      </c>
      <c r="J932" s="15">
        <f t="shared" ca="1" si="99"/>
        <v>0.31966454018797796</v>
      </c>
      <c r="K932" s="16">
        <f t="shared" ca="1" si="101"/>
        <v>3.5091010236150155</v>
      </c>
      <c r="L932" s="16"/>
      <c r="M932" s="17">
        <f t="shared" ca="1" si="100"/>
        <v>9.4465808962629683E-2</v>
      </c>
      <c r="N932" s="18">
        <f t="shared" ca="1" si="102"/>
        <v>-7.2115895549182092</v>
      </c>
      <c r="O932" s="18"/>
      <c r="P932" s="30">
        <f t="shared" ca="1" si="98"/>
        <v>12.920690578533225</v>
      </c>
      <c r="Q932" s="19"/>
      <c r="R932" s="20">
        <f t="shared" ca="1" si="103"/>
        <v>1</v>
      </c>
      <c r="S932" s="21">
        <f t="shared" ca="1" si="104"/>
        <v>1</v>
      </c>
    </row>
    <row r="933" spans="9:19" ht="15" x14ac:dyDescent="0.25">
      <c r="I933" s="14">
        <v>929</v>
      </c>
      <c r="J933" s="15">
        <f t="shared" ca="1" si="99"/>
        <v>0.93909068514788208</v>
      </c>
      <c r="K933" s="16">
        <f t="shared" ca="1" si="101"/>
        <v>20.374678856378949</v>
      </c>
      <c r="L933" s="16"/>
      <c r="M933" s="17">
        <f t="shared" ca="1" si="100"/>
        <v>0.630476150335056</v>
      </c>
      <c r="N933" s="18">
        <f t="shared" ca="1" si="102"/>
        <v>6.5670375834254511</v>
      </c>
      <c r="O933" s="18"/>
      <c r="P933" s="30">
        <f t="shared" ca="1" si="98"/>
        <v>16.007641272953499</v>
      </c>
      <c r="Q933" s="19"/>
      <c r="R933" s="20">
        <f t="shared" ca="1" si="103"/>
        <v>1</v>
      </c>
      <c r="S933" s="21">
        <f t="shared" ca="1" si="104"/>
        <v>1</v>
      </c>
    </row>
    <row r="934" spans="9:19" ht="15" x14ac:dyDescent="0.25">
      <c r="I934" s="14">
        <v>930</v>
      </c>
      <c r="J934" s="15">
        <f t="shared" ca="1" si="99"/>
        <v>0.13962053473435332</v>
      </c>
      <c r="K934" s="16">
        <f t="shared" ca="1" si="101"/>
        <v>-1.6228772423735478</v>
      </c>
      <c r="L934" s="16"/>
      <c r="M934" s="17">
        <f t="shared" ca="1" si="100"/>
        <v>0.70595194613821655</v>
      </c>
      <c r="N934" s="18">
        <f t="shared" ca="1" si="102"/>
        <v>8.3113262260005243</v>
      </c>
      <c r="O934" s="18"/>
      <c r="P934" s="30">
        <f t="shared" ca="1" si="98"/>
        <v>-7.7342034683740719</v>
      </c>
      <c r="Q934" s="19"/>
      <c r="R934" s="20">
        <f t="shared" ca="1" si="103"/>
        <v>0</v>
      </c>
      <c r="S934" s="21">
        <f t="shared" ca="1" si="104"/>
        <v>0</v>
      </c>
    </row>
    <row r="935" spans="9:19" ht="15" x14ac:dyDescent="0.25">
      <c r="I935" s="14">
        <v>931</v>
      </c>
      <c r="J935" s="15">
        <f t="shared" ca="1" si="99"/>
        <v>0.96447432914850384</v>
      </c>
      <c r="K935" s="16">
        <f t="shared" ca="1" si="101"/>
        <v>22.532961567957571</v>
      </c>
      <c r="L935" s="16"/>
      <c r="M935" s="17">
        <f t="shared" ca="1" si="100"/>
        <v>0.27819191118606379</v>
      </c>
      <c r="N935" s="18">
        <f t="shared" ca="1" si="102"/>
        <v>-1.1414117351529214</v>
      </c>
      <c r="O935" s="18"/>
      <c r="P935" s="30">
        <f t="shared" ca="1" si="98"/>
        <v>25.874373303110492</v>
      </c>
      <c r="Q935" s="19"/>
      <c r="R935" s="20">
        <f t="shared" ca="1" si="103"/>
        <v>1</v>
      </c>
      <c r="S935" s="21">
        <f t="shared" ca="1" si="104"/>
        <v>1</v>
      </c>
    </row>
    <row r="936" spans="9:19" ht="15" x14ac:dyDescent="0.25">
      <c r="I936" s="14">
        <v>932</v>
      </c>
      <c r="J936" s="15">
        <f t="shared" ca="1" si="99"/>
        <v>0.69652552426250358</v>
      </c>
      <c r="K936" s="16">
        <f t="shared" ca="1" si="101"/>
        <v>11.734059352910517</v>
      </c>
      <c r="L936" s="16"/>
      <c r="M936" s="17">
        <f t="shared" ca="1" si="100"/>
        <v>0.60754989547816896</v>
      </c>
      <c r="N936" s="18">
        <f t="shared" ca="1" si="102"/>
        <v>6.063570394844068</v>
      </c>
      <c r="O936" s="18"/>
      <c r="P936" s="30">
        <f t="shared" ca="1" si="98"/>
        <v>7.8704889580664492</v>
      </c>
      <c r="Q936" s="19"/>
      <c r="R936" s="20">
        <f t="shared" ca="1" si="103"/>
        <v>1</v>
      </c>
      <c r="S936" s="21">
        <f t="shared" ca="1" si="104"/>
        <v>1</v>
      </c>
    </row>
    <row r="937" spans="9:19" ht="15" x14ac:dyDescent="0.25">
      <c r="I937" s="14">
        <v>933</v>
      </c>
      <c r="J937" s="15">
        <f t="shared" ca="1" si="99"/>
        <v>1.735468013158814E-2</v>
      </c>
      <c r="K937" s="16">
        <f t="shared" ca="1" si="101"/>
        <v>-10.238025546618324</v>
      </c>
      <c r="L937" s="16"/>
      <c r="M937" s="17">
        <f t="shared" ca="1" si="100"/>
        <v>0.71140341426350706</v>
      </c>
      <c r="N937" s="18">
        <f t="shared" ca="1" si="102"/>
        <v>8.444290078897172</v>
      </c>
      <c r="O937" s="18"/>
      <c r="P937" s="30">
        <f t="shared" ca="1" si="98"/>
        <v>-16.482315625515497</v>
      </c>
      <c r="Q937" s="19"/>
      <c r="R937" s="20">
        <f t="shared" ca="1" si="103"/>
        <v>0</v>
      </c>
      <c r="S937" s="21">
        <f t="shared" ca="1" si="104"/>
        <v>0</v>
      </c>
    </row>
    <row r="938" spans="9:19" ht="15" x14ac:dyDescent="0.25">
      <c r="I938" s="14">
        <v>934</v>
      </c>
      <c r="J938" s="15">
        <f t="shared" ca="1" si="99"/>
        <v>0.43323814602474575</v>
      </c>
      <c r="K938" s="16">
        <f t="shared" ca="1" si="101"/>
        <v>6.0232733347669107</v>
      </c>
      <c r="L938" s="16"/>
      <c r="M938" s="17">
        <f t="shared" ca="1" si="100"/>
        <v>0.69645628569573503</v>
      </c>
      <c r="N938" s="18">
        <f t="shared" ca="1" si="102"/>
        <v>8.0824019384004018</v>
      </c>
      <c r="O938" s="18"/>
      <c r="P938" s="30">
        <f t="shared" ca="1" si="98"/>
        <v>0.14087139636650914</v>
      </c>
      <c r="Q938" s="19"/>
      <c r="R938" s="20">
        <f t="shared" ca="1" si="103"/>
        <v>1</v>
      </c>
      <c r="S938" s="21">
        <f t="shared" ca="1" si="104"/>
        <v>0</v>
      </c>
    </row>
    <row r="939" spans="9:19" ht="15" x14ac:dyDescent="0.25">
      <c r="I939" s="14">
        <v>935</v>
      </c>
      <c r="J939" s="15">
        <f t="shared" ca="1" si="99"/>
        <v>7.861622221789899E-2</v>
      </c>
      <c r="K939" s="16">
        <f t="shared" ca="1" si="101"/>
        <v>-4.4040628635265833</v>
      </c>
      <c r="L939" s="16"/>
      <c r="M939" s="17">
        <f t="shared" ca="1" si="100"/>
        <v>1.2680730941645901E-2</v>
      </c>
      <c r="N939" s="18">
        <f t="shared" ca="1" si="102"/>
        <v>-14.926480640882648</v>
      </c>
      <c r="O939" s="18"/>
      <c r="P939" s="30">
        <f t="shared" ca="1" si="98"/>
        <v>12.722417777356064</v>
      </c>
      <c r="Q939" s="19"/>
      <c r="R939" s="20">
        <f t="shared" ca="1" si="103"/>
        <v>1</v>
      </c>
      <c r="S939" s="21">
        <f t="shared" ca="1" si="104"/>
        <v>1</v>
      </c>
    </row>
    <row r="940" spans="9:19" ht="15" x14ac:dyDescent="0.25">
      <c r="I940" s="14">
        <v>936</v>
      </c>
      <c r="J940" s="15">
        <f t="shared" ca="1" si="99"/>
        <v>0.80759666515649708</v>
      </c>
      <c r="K940" s="16">
        <f t="shared" ca="1" si="101"/>
        <v>14.701194560596647</v>
      </c>
      <c r="L940" s="16"/>
      <c r="M940" s="17">
        <f t="shared" ca="1" si="100"/>
        <v>0.22043423002864948</v>
      </c>
      <c r="N940" s="18">
        <f t="shared" ca="1" si="102"/>
        <v>-2.6683690209564963</v>
      </c>
      <c r="O940" s="18"/>
      <c r="P940" s="30">
        <f t="shared" ca="1" si="98"/>
        <v>19.569563581553144</v>
      </c>
      <c r="Q940" s="19"/>
      <c r="R940" s="20">
        <f t="shared" ca="1" si="103"/>
        <v>1</v>
      </c>
      <c r="S940" s="21">
        <f t="shared" ca="1" si="104"/>
        <v>1</v>
      </c>
    </row>
    <row r="941" spans="9:19" ht="15" x14ac:dyDescent="0.25">
      <c r="I941" s="14">
        <v>937</v>
      </c>
      <c r="J941" s="15">
        <f t="shared" ca="1" si="99"/>
        <v>0.80314980343286724</v>
      </c>
      <c r="K941" s="16">
        <f t="shared" ca="1" si="101"/>
        <v>14.566090131011158</v>
      </c>
      <c r="L941" s="16"/>
      <c r="M941" s="17">
        <f t="shared" ca="1" si="100"/>
        <v>0.61471658051728106</v>
      </c>
      <c r="N941" s="18">
        <f t="shared" ca="1" si="102"/>
        <v>6.2199811377304357</v>
      </c>
      <c r="O941" s="18"/>
      <c r="P941" s="30">
        <f t="shared" ca="1" si="98"/>
        <v>10.546108993280722</v>
      </c>
      <c r="Q941" s="19"/>
      <c r="R941" s="20">
        <f t="shared" ca="1" si="103"/>
        <v>1</v>
      </c>
      <c r="S941" s="21">
        <f t="shared" ca="1" si="104"/>
        <v>1</v>
      </c>
    </row>
    <row r="942" spans="9:19" ht="15" x14ac:dyDescent="0.25">
      <c r="I942" s="14">
        <v>938</v>
      </c>
      <c r="J942" s="15">
        <f t="shared" ca="1" si="99"/>
        <v>0.44087712446241145</v>
      </c>
      <c r="K942" s="16">
        <f t="shared" ca="1" si="101"/>
        <v>6.1855036565279704</v>
      </c>
      <c r="L942" s="16"/>
      <c r="M942" s="17">
        <f t="shared" ca="1" si="100"/>
        <v>0.85235969630687969</v>
      </c>
      <c r="N942" s="18">
        <f t="shared" ca="1" si="102"/>
        <v>12.536547203810912</v>
      </c>
      <c r="O942" s="18"/>
      <c r="P942" s="30">
        <f t="shared" ca="1" si="98"/>
        <v>-4.1510435472829412</v>
      </c>
      <c r="Q942" s="19"/>
      <c r="R942" s="20">
        <f t="shared" ca="1" si="103"/>
        <v>0</v>
      </c>
      <c r="S942" s="21">
        <f t="shared" ca="1" si="104"/>
        <v>0</v>
      </c>
    </row>
    <row r="943" spans="9:19" ht="15" x14ac:dyDescent="0.25">
      <c r="I943" s="14">
        <v>939</v>
      </c>
      <c r="J943" s="15">
        <f t="shared" ca="1" si="99"/>
        <v>0.8110204612115598</v>
      </c>
      <c r="K943" s="16">
        <f t="shared" ca="1" si="101"/>
        <v>14.806521854190819</v>
      </c>
      <c r="L943" s="16"/>
      <c r="M943" s="17">
        <f t="shared" ca="1" si="100"/>
        <v>0.90327712196497567</v>
      </c>
      <c r="N943" s="18">
        <f t="shared" ca="1" si="102"/>
        <v>14.660370387247768</v>
      </c>
      <c r="O943" s="18"/>
      <c r="P943" s="30">
        <f t="shared" ca="1" si="98"/>
        <v>2.3461514669430512</v>
      </c>
      <c r="Q943" s="19"/>
      <c r="R943" s="20">
        <f t="shared" ca="1" si="103"/>
        <v>1</v>
      </c>
      <c r="S943" s="21">
        <f t="shared" ca="1" si="104"/>
        <v>0</v>
      </c>
    </row>
    <row r="944" spans="9:19" ht="15" x14ac:dyDescent="0.25">
      <c r="I944" s="14">
        <v>940</v>
      </c>
      <c r="J944" s="15">
        <f t="shared" ca="1" si="99"/>
        <v>9.1478542006624752E-2</v>
      </c>
      <c r="K944" s="16">
        <f t="shared" ca="1" si="101"/>
        <v>-3.7118449738548378</v>
      </c>
      <c r="L944" s="16"/>
      <c r="M944" s="17">
        <f t="shared" ca="1" si="100"/>
        <v>0.58948866534518662</v>
      </c>
      <c r="N944" s="18">
        <f t="shared" ca="1" si="102"/>
        <v>5.672774573600031</v>
      </c>
      <c r="O944" s="18"/>
      <c r="P944" s="30">
        <f t="shared" ca="1" si="98"/>
        <v>-7.1846195474548677</v>
      </c>
      <c r="Q944" s="19"/>
      <c r="R944" s="20">
        <f t="shared" ca="1" si="103"/>
        <v>0</v>
      </c>
      <c r="S944" s="21">
        <f t="shared" ca="1" si="104"/>
        <v>0</v>
      </c>
    </row>
    <row r="945" spans="9:19" ht="15" x14ac:dyDescent="0.25">
      <c r="I945" s="14">
        <v>941</v>
      </c>
      <c r="J945" s="15">
        <f t="shared" ca="1" si="99"/>
        <v>0.67451580211406503</v>
      </c>
      <c r="K945" s="16">
        <f t="shared" ca="1" si="101"/>
        <v>11.215194591993113</v>
      </c>
      <c r="L945" s="16"/>
      <c r="M945" s="17">
        <f t="shared" ca="1" si="100"/>
        <v>0.66258140265492438</v>
      </c>
      <c r="N945" s="18">
        <f t="shared" ca="1" si="102"/>
        <v>7.2899440802451458</v>
      </c>
      <c r="O945" s="18"/>
      <c r="P945" s="30">
        <f t="shared" ca="1" si="98"/>
        <v>6.125250511747967</v>
      </c>
      <c r="Q945" s="19"/>
      <c r="R945" s="20">
        <f t="shared" ca="1" si="103"/>
        <v>1</v>
      </c>
      <c r="S945" s="21">
        <f t="shared" ca="1" si="104"/>
        <v>0</v>
      </c>
    </row>
    <row r="946" spans="9:19" ht="15" x14ac:dyDescent="0.25">
      <c r="I946" s="14">
        <v>942</v>
      </c>
      <c r="J946" s="15">
        <f t="shared" ca="1" si="99"/>
        <v>0.31906398165566385</v>
      </c>
      <c r="K946" s="16">
        <f t="shared" ca="1" si="101"/>
        <v>3.4950387495696358</v>
      </c>
      <c r="L946" s="16"/>
      <c r="M946" s="17">
        <f t="shared" ca="1" si="100"/>
        <v>0.43553607681135187</v>
      </c>
      <c r="N946" s="18">
        <f t="shared" ca="1" si="102"/>
        <v>2.4221277531899941</v>
      </c>
      <c r="O946" s="18"/>
      <c r="P946" s="30">
        <f t="shared" ca="1" si="98"/>
        <v>3.2729109963796419</v>
      </c>
      <c r="Q946" s="19"/>
      <c r="R946" s="20">
        <f t="shared" ca="1" si="103"/>
        <v>1</v>
      </c>
      <c r="S946" s="21">
        <f t="shared" ca="1" si="104"/>
        <v>0</v>
      </c>
    </row>
    <row r="947" spans="9:19" ht="15" x14ac:dyDescent="0.25">
      <c r="I947" s="14">
        <v>943</v>
      </c>
      <c r="J947" s="15">
        <f t="shared" ca="1" si="99"/>
        <v>0.57607443594961916</v>
      </c>
      <c r="K947" s="16">
        <f t="shared" ca="1" si="101"/>
        <v>9.0352238581235866</v>
      </c>
      <c r="L947" s="16"/>
      <c r="M947" s="17">
        <f t="shared" ca="1" si="100"/>
        <v>0.19721416901410471</v>
      </c>
      <c r="N947" s="18">
        <f t="shared" ca="1" si="102"/>
        <v>-3.3451143499483882</v>
      </c>
      <c r="O947" s="18"/>
      <c r="P947" s="30">
        <f t="shared" ca="1" si="98"/>
        <v>14.580338208071975</v>
      </c>
      <c r="Q947" s="19"/>
      <c r="R947" s="20">
        <f t="shared" ca="1" si="103"/>
        <v>1</v>
      </c>
      <c r="S947" s="21">
        <f t="shared" ca="1" si="104"/>
        <v>1</v>
      </c>
    </row>
    <row r="948" spans="9:19" ht="15" x14ac:dyDescent="0.25">
      <c r="I948" s="14">
        <v>944</v>
      </c>
      <c r="J948" s="15">
        <f t="shared" ca="1" si="99"/>
        <v>0.35183675268435666</v>
      </c>
      <c r="K948" s="16">
        <f t="shared" ca="1" si="101"/>
        <v>4.2476269724834612</v>
      </c>
      <c r="L948" s="16"/>
      <c r="M948" s="17">
        <f t="shared" ca="1" si="100"/>
        <v>0.10319780229551034</v>
      </c>
      <c r="N948" s="18">
        <f t="shared" ca="1" si="102"/>
        <v>-6.7915242278712586</v>
      </c>
      <c r="O948" s="18"/>
      <c r="P948" s="30">
        <f t="shared" ca="1" si="98"/>
        <v>13.239151200354719</v>
      </c>
      <c r="Q948" s="19"/>
      <c r="R948" s="20">
        <f t="shared" ca="1" si="103"/>
        <v>1</v>
      </c>
      <c r="S948" s="21">
        <f t="shared" ca="1" si="104"/>
        <v>1</v>
      </c>
    </row>
    <row r="949" spans="9:19" ht="15" x14ac:dyDescent="0.25">
      <c r="I949" s="14">
        <v>945</v>
      </c>
      <c r="J949" s="15">
        <f t="shared" ca="1" si="99"/>
        <v>0.39114360408291771</v>
      </c>
      <c r="K949" s="16">
        <f t="shared" ca="1" si="101"/>
        <v>5.11797664786274</v>
      </c>
      <c r="L949" s="16"/>
      <c r="M949" s="17">
        <f t="shared" ca="1" si="100"/>
        <v>0.83546982646548074</v>
      </c>
      <c r="N949" s="18">
        <f t="shared" ca="1" si="102"/>
        <v>11.945871372408261</v>
      </c>
      <c r="O949" s="18"/>
      <c r="P949" s="30">
        <f t="shared" ca="1" si="98"/>
        <v>-4.6278947245455209</v>
      </c>
      <c r="Q949" s="19"/>
      <c r="R949" s="20">
        <f t="shared" ca="1" si="103"/>
        <v>0</v>
      </c>
      <c r="S949" s="21">
        <f t="shared" ca="1" si="104"/>
        <v>0</v>
      </c>
    </row>
    <row r="950" spans="9:19" ht="15" x14ac:dyDescent="0.25">
      <c r="I950" s="14">
        <v>946</v>
      </c>
      <c r="J950" s="15">
        <f t="shared" ca="1" si="99"/>
        <v>0.73281917703955646</v>
      </c>
      <c r="K950" s="16">
        <f t="shared" ca="1" si="101"/>
        <v>12.628685218792423</v>
      </c>
      <c r="L950" s="16"/>
      <c r="M950" s="17">
        <f t="shared" ca="1" si="100"/>
        <v>0.38433915743559866</v>
      </c>
      <c r="N950" s="18">
        <f t="shared" ca="1" si="102"/>
        <v>1.3193480864458706</v>
      </c>
      <c r="O950" s="18"/>
      <c r="P950" s="30">
        <f t="shared" ca="1" si="98"/>
        <v>13.509337132346552</v>
      </c>
      <c r="Q950" s="19"/>
      <c r="R950" s="20">
        <f t="shared" ca="1" si="103"/>
        <v>1</v>
      </c>
      <c r="S950" s="21">
        <f t="shared" ca="1" si="104"/>
        <v>1</v>
      </c>
    </row>
    <row r="951" spans="9:19" ht="15" x14ac:dyDescent="0.25">
      <c r="I951" s="14">
        <v>947</v>
      </c>
      <c r="J951" s="15">
        <f t="shared" ca="1" si="99"/>
        <v>0.62887941251922541</v>
      </c>
      <c r="K951" s="16">
        <f t="shared" ca="1" si="101"/>
        <v>10.181665239625259</v>
      </c>
      <c r="L951" s="16"/>
      <c r="M951" s="17">
        <f t="shared" ca="1" si="100"/>
        <v>0.67012169878773908</v>
      </c>
      <c r="N951" s="18">
        <f t="shared" ca="1" si="102"/>
        <v>7.4633893827861453</v>
      </c>
      <c r="O951" s="18"/>
      <c r="P951" s="30">
        <f t="shared" ca="1" si="98"/>
        <v>4.9182758568391138</v>
      </c>
      <c r="Q951" s="19"/>
      <c r="R951" s="20">
        <f t="shared" ca="1" si="103"/>
        <v>1</v>
      </c>
      <c r="S951" s="21">
        <f t="shared" ca="1" si="104"/>
        <v>0</v>
      </c>
    </row>
    <row r="952" spans="9:19" ht="15" x14ac:dyDescent="0.25">
      <c r="I952" s="14">
        <v>948</v>
      </c>
      <c r="J952" s="15">
        <f t="shared" ca="1" si="99"/>
        <v>0.54855475215669813</v>
      </c>
      <c r="K952" s="16">
        <f t="shared" ca="1" si="101"/>
        <v>8.4508152676210759</v>
      </c>
      <c r="L952" s="16"/>
      <c r="M952" s="17">
        <f t="shared" ca="1" si="100"/>
        <v>0.15593240222759919</v>
      </c>
      <c r="N952" s="18">
        <f t="shared" ca="1" si="102"/>
        <v>-4.6812838153342415</v>
      </c>
      <c r="O952" s="18"/>
      <c r="P952" s="30">
        <f t="shared" ca="1" si="98"/>
        <v>15.332099082955317</v>
      </c>
      <c r="Q952" s="19"/>
      <c r="R952" s="20">
        <f t="shared" ca="1" si="103"/>
        <v>1</v>
      </c>
      <c r="S952" s="21">
        <f t="shared" ca="1" si="104"/>
        <v>1</v>
      </c>
    </row>
    <row r="953" spans="9:19" ht="15" x14ac:dyDescent="0.25">
      <c r="I953" s="14">
        <v>949</v>
      </c>
      <c r="J953" s="15">
        <f t="shared" ca="1" si="99"/>
        <v>0.27235540939969938</v>
      </c>
      <c r="K953" s="16">
        <f t="shared" ca="1" si="101"/>
        <v>2.3623103462056418</v>
      </c>
      <c r="L953" s="16"/>
      <c r="M953" s="17">
        <f t="shared" ca="1" si="100"/>
        <v>0.19280305652834506</v>
      </c>
      <c r="N953" s="18">
        <f t="shared" ca="1" si="102"/>
        <v>-3.4789729015249931</v>
      </c>
      <c r="O953" s="18"/>
      <c r="P953" s="30">
        <f t="shared" ca="1" si="98"/>
        <v>8.041283247730636</v>
      </c>
      <c r="Q953" s="19"/>
      <c r="R953" s="20">
        <f t="shared" ca="1" si="103"/>
        <v>1</v>
      </c>
      <c r="S953" s="21">
        <f t="shared" ca="1" si="104"/>
        <v>1</v>
      </c>
    </row>
    <row r="954" spans="9:19" ht="15" x14ac:dyDescent="0.25">
      <c r="I954" s="14">
        <v>950</v>
      </c>
      <c r="J954" s="15">
        <f t="shared" ca="1" si="99"/>
        <v>0.89582552278740846</v>
      </c>
      <c r="K954" s="16">
        <f t="shared" ca="1" si="101"/>
        <v>17.956173402303069</v>
      </c>
      <c r="L954" s="16"/>
      <c r="M954" s="17">
        <f t="shared" ca="1" si="100"/>
        <v>0.3008737306483662</v>
      </c>
      <c r="N954" s="18">
        <f t="shared" ca="1" si="102"/>
        <v>-0.58643852385299233</v>
      </c>
      <c r="O954" s="18"/>
      <c r="P954" s="30">
        <f t="shared" ca="1" si="98"/>
        <v>20.742611926156062</v>
      </c>
      <c r="Q954" s="19"/>
      <c r="R954" s="20">
        <f t="shared" ca="1" si="103"/>
        <v>1</v>
      </c>
      <c r="S954" s="21">
        <f t="shared" ca="1" si="104"/>
        <v>1</v>
      </c>
    </row>
    <row r="955" spans="9:19" ht="15" x14ac:dyDescent="0.25">
      <c r="I955" s="14">
        <v>951</v>
      </c>
      <c r="J955" s="15">
        <f t="shared" ca="1" si="99"/>
        <v>4.2784174984165535E-2</v>
      </c>
      <c r="K955" s="16">
        <f t="shared" ca="1" si="101"/>
        <v>-6.9543009518977854</v>
      </c>
      <c r="L955" s="16"/>
      <c r="M955" s="17">
        <f t="shared" ca="1" si="100"/>
        <v>0.5566115312895179</v>
      </c>
      <c r="N955" s="18">
        <f t="shared" ca="1" si="102"/>
        <v>4.971267494820232</v>
      </c>
      <c r="O955" s="18"/>
      <c r="P955" s="30">
        <f t="shared" ca="1" si="98"/>
        <v>-9.7255684467180181</v>
      </c>
      <c r="Q955" s="19"/>
      <c r="R955" s="20">
        <f t="shared" ca="1" si="103"/>
        <v>0</v>
      </c>
      <c r="S955" s="21">
        <f t="shared" ca="1" si="104"/>
        <v>0</v>
      </c>
    </row>
    <row r="956" spans="9:19" ht="15" x14ac:dyDescent="0.25">
      <c r="I956" s="14">
        <v>952</v>
      </c>
      <c r="J956" s="15">
        <f t="shared" ca="1" si="99"/>
        <v>0.60656924252913735</v>
      </c>
      <c r="K956" s="16">
        <f t="shared" ca="1" si="101"/>
        <v>9.6922310977619013</v>
      </c>
      <c r="L956" s="16"/>
      <c r="M956" s="17">
        <f t="shared" ca="1" si="100"/>
        <v>0.65070751725760645</v>
      </c>
      <c r="N956" s="18">
        <f t="shared" ca="1" si="102"/>
        <v>7.0198096628823725</v>
      </c>
      <c r="O956" s="18"/>
      <c r="P956" s="30">
        <f t="shared" ca="1" si="98"/>
        <v>4.8724214348795289</v>
      </c>
      <c r="Q956" s="19"/>
      <c r="R956" s="20">
        <f t="shared" ca="1" si="103"/>
        <v>1</v>
      </c>
      <c r="S956" s="21">
        <f t="shared" ca="1" si="104"/>
        <v>0</v>
      </c>
    </row>
    <row r="957" spans="9:19" ht="15" x14ac:dyDescent="0.25">
      <c r="I957" s="14">
        <v>953</v>
      </c>
      <c r="J957" s="15">
        <f t="shared" ca="1" si="99"/>
        <v>0.60495948465679095</v>
      </c>
      <c r="K957" s="16">
        <f t="shared" ca="1" si="101"/>
        <v>9.6572341023714987</v>
      </c>
      <c r="L957" s="16"/>
      <c r="M957" s="17">
        <f t="shared" ca="1" si="100"/>
        <v>0.96258542297875127</v>
      </c>
      <c r="N957" s="18">
        <f t="shared" ca="1" si="102"/>
        <v>18.685182995841679</v>
      </c>
      <c r="O957" s="18"/>
      <c r="P957" s="30">
        <f t="shared" ca="1" si="98"/>
        <v>-6.8279488934701797</v>
      </c>
      <c r="Q957" s="19"/>
      <c r="R957" s="20">
        <f t="shared" ca="1" si="103"/>
        <v>0</v>
      </c>
      <c r="S957" s="21">
        <f t="shared" ca="1" si="104"/>
        <v>0</v>
      </c>
    </row>
    <row r="958" spans="9:19" ht="15" x14ac:dyDescent="0.25">
      <c r="I958" s="14">
        <v>954</v>
      </c>
      <c r="J958" s="15">
        <f t="shared" ca="1" si="99"/>
        <v>0.54863481864117403</v>
      </c>
      <c r="K958" s="16">
        <f t="shared" ca="1" si="101"/>
        <v>8.4525069844284921</v>
      </c>
      <c r="L958" s="16"/>
      <c r="M958" s="17">
        <f t="shared" ca="1" si="100"/>
        <v>0.92256645414961524</v>
      </c>
      <c r="N958" s="18">
        <f t="shared" ca="1" si="102"/>
        <v>15.681894388092608</v>
      </c>
      <c r="O958" s="18"/>
      <c r="P958" s="30">
        <f t="shared" ca="1" si="98"/>
        <v>-5.0293874036641162</v>
      </c>
      <c r="Q958" s="19"/>
      <c r="R958" s="20">
        <f t="shared" ca="1" si="103"/>
        <v>0</v>
      </c>
      <c r="S958" s="21">
        <f t="shared" ca="1" si="104"/>
        <v>0</v>
      </c>
    </row>
    <row r="959" spans="9:19" ht="15" x14ac:dyDescent="0.25">
      <c r="I959" s="14">
        <v>955</v>
      </c>
      <c r="J959" s="15">
        <f t="shared" ca="1" si="99"/>
        <v>0.98740081815894754</v>
      </c>
      <c r="K959" s="16">
        <f t="shared" ca="1" si="101"/>
        <v>26.157363810377806</v>
      </c>
      <c r="L959" s="16"/>
      <c r="M959" s="17">
        <f t="shared" ca="1" si="100"/>
        <v>0.26482629819370374</v>
      </c>
      <c r="N959" s="18">
        <f t="shared" ca="1" si="102"/>
        <v>-1.4787129741210547</v>
      </c>
      <c r="O959" s="18"/>
      <c r="P959" s="30">
        <f t="shared" ca="1" si="98"/>
        <v>29.836076784498861</v>
      </c>
      <c r="Q959" s="19"/>
      <c r="R959" s="20">
        <f t="shared" ca="1" si="103"/>
        <v>1</v>
      </c>
      <c r="S959" s="21">
        <f t="shared" ca="1" si="104"/>
        <v>1</v>
      </c>
    </row>
    <row r="960" spans="9:19" ht="15" x14ac:dyDescent="0.25">
      <c r="I960" s="14">
        <v>956</v>
      </c>
      <c r="J960" s="15">
        <f t="shared" ca="1" si="99"/>
        <v>0.33463394935400614</v>
      </c>
      <c r="K960" s="16">
        <f t="shared" ca="1" si="101"/>
        <v>3.8561816761114351</v>
      </c>
      <c r="L960" s="16"/>
      <c r="M960" s="17">
        <f t="shared" ca="1" si="100"/>
        <v>0.73570393148621571</v>
      </c>
      <c r="N960" s="18">
        <f t="shared" ca="1" si="102"/>
        <v>9.0522683027150777</v>
      </c>
      <c r="O960" s="18"/>
      <c r="P960" s="30">
        <f t="shared" ca="1" si="98"/>
        <v>-2.9960866266036428</v>
      </c>
      <c r="Q960" s="19"/>
      <c r="R960" s="20">
        <f t="shared" ca="1" si="103"/>
        <v>0</v>
      </c>
      <c r="S960" s="21">
        <f t="shared" ca="1" si="104"/>
        <v>0</v>
      </c>
    </row>
    <row r="961" spans="9:19" ht="15" x14ac:dyDescent="0.25">
      <c r="I961" s="14">
        <v>957</v>
      </c>
      <c r="J961" s="15">
        <f t="shared" ca="1" si="99"/>
        <v>0.78773322735611995</v>
      </c>
      <c r="K961" s="16">
        <f t="shared" ca="1" si="101"/>
        <v>14.111406031187201</v>
      </c>
      <c r="L961" s="16"/>
      <c r="M961" s="17">
        <f t="shared" ca="1" si="100"/>
        <v>0.65036927416192025</v>
      </c>
      <c r="N961" s="18">
        <f t="shared" ca="1" si="102"/>
        <v>7.0121651126554454</v>
      </c>
      <c r="O961" s="18"/>
      <c r="P961" s="30">
        <f t="shared" ca="1" si="98"/>
        <v>9.2992409185317548</v>
      </c>
      <c r="Q961" s="19"/>
      <c r="R961" s="20">
        <f t="shared" ca="1" si="103"/>
        <v>1</v>
      </c>
      <c r="S961" s="21">
        <f t="shared" ca="1" si="104"/>
        <v>1</v>
      </c>
    </row>
    <row r="962" spans="9:19" ht="15" x14ac:dyDescent="0.25">
      <c r="I962" s="14">
        <v>958</v>
      </c>
      <c r="J962" s="15">
        <f t="shared" ca="1" si="99"/>
        <v>0.29043750271257351</v>
      </c>
      <c r="K962" s="16">
        <f t="shared" ca="1" si="101"/>
        <v>2.8107409283490536</v>
      </c>
      <c r="L962" s="16"/>
      <c r="M962" s="17">
        <f t="shared" ca="1" si="100"/>
        <v>0.35463612683586299</v>
      </c>
      <c r="N962" s="18">
        <f t="shared" ca="1" si="102"/>
        <v>0.66064985246390107</v>
      </c>
      <c r="O962" s="18"/>
      <c r="P962" s="30">
        <f t="shared" ca="1" si="98"/>
        <v>4.3500910758851532</v>
      </c>
      <c r="Q962" s="19"/>
      <c r="R962" s="20">
        <f t="shared" ca="1" si="103"/>
        <v>1</v>
      </c>
      <c r="S962" s="21">
        <f t="shared" ca="1" si="104"/>
        <v>0</v>
      </c>
    </row>
    <row r="963" spans="9:19" ht="15" x14ac:dyDescent="0.25">
      <c r="I963" s="14">
        <v>959</v>
      </c>
      <c r="J963" s="15">
        <f t="shared" ca="1" si="99"/>
        <v>0.95480123028592734</v>
      </c>
      <c r="K963" s="16">
        <f t="shared" ca="1" si="101"/>
        <v>21.597201113579509</v>
      </c>
      <c r="L963" s="16"/>
      <c r="M963" s="17">
        <f t="shared" ca="1" si="100"/>
        <v>0.20052037040878778</v>
      </c>
      <c r="N963" s="18">
        <f t="shared" ca="1" si="102"/>
        <v>-3.2459694232151879</v>
      </c>
      <c r="O963" s="18"/>
      <c r="P963" s="30">
        <f t="shared" ca="1" si="98"/>
        <v>27.043170536794694</v>
      </c>
      <c r="Q963" s="19"/>
      <c r="R963" s="20">
        <f t="shared" ca="1" si="103"/>
        <v>1</v>
      </c>
      <c r="S963" s="21">
        <f t="shared" ca="1" si="104"/>
        <v>1</v>
      </c>
    </row>
    <row r="964" spans="9:19" ht="15" x14ac:dyDescent="0.25">
      <c r="I964" s="14">
        <v>960</v>
      </c>
      <c r="J964" s="15">
        <f t="shared" ca="1" si="99"/>
        <v>0.24074441786368594</v>
      </c>
      <c r="K964" s="16">
        <f t="shared" ca="1" si="101"/>
        <v>1.5406665716440795</v>
      </c>
      <c r="L964" s="16"/>
      <c r="M964" s="17">
        <f t="shared" ca="1" si="100"/>
        <v>0.84945458583197597</v>
      </c>
      <c r="N964" s="18">
        <f t="shared" ca="1" si="102"/>
        <v>12.431876060616812</v>
      </c>
      <c r="O964" s="18"/>
      <c r="P964" s="30">
        <f t="shared" ca="1" si="98"/>
        <v>-8.6912094889727314</v>
      </c>
      <c r="Q964" s="19"/>
      <c r="R964" s="20">
        <f t="shared" ca="1" si="103"/>
        <v>0</v>
      </c>
      <c r="S964" s="21">
        <f t="shared" ca="1" si="104"/>
        <v>0</v>
      </c>
    </row>
    <row r="965" spans="9:19" ht="15" x14ac:dyDescent="0.25">
      <c r="I965" s="14">
        <v>961</v>
      </c>
      <c r="J965" s="15">
        <f t="shared" ca="1" si="99"/>
        <v>0.49893179831310686</v>
      </c>
      <c r="K965" s="16">
        <f t="shared" ca="1" si="101"/>
        <v>7.4075976936132228</v>
      </c>
      <c r="L965" s="16"/>
      <c r="M965" s="17">
        <f t="shared" ca="1" si="100"/>
        <v>0.46344623678769747</v>
      </c>
      <c r="N965" s="18">
        <f t="shared" ca="1" si="102"/>
        <v>3.0123202297143359</v>
      </c>
      <c r="O965" s="18"/>
      <c r="P965" s="30">
        <f t="shared" ref="P965:P1028" ca="1" si="105">K965-N965+homefield_adv_simulation</f>
        <v>6.5952774638988876</v>
      </c>
      <c r="Q965" s="19"/>
      <c r="R965" s="20">
        <f t="shared" ca="1" si="103"/>
        <v>1</v>
      </c>
      <c r="S965" s="21">
        <f t="shared" ca="1" si="104"/>
        <v>0</v>
      </c>
    </row>
    <row r="966" spans="9:19" ht="15" x14ac:dyDescent="0.25">
      <c r="I966" s="14">
        <v>962</v>
      </c>
      <c r="J966" s="15">
        <f t="shared" ca="1" si="99"/>
        <v>0.64240804064910739</v>
      </c>
      <c r="K966" s="16">
        <f t="shared" ca="1" si="101"/>
        <v>10.482996372419436</v>
      </c>
      <c r="L966" s="16"/>
      <c r="M966" s="17">
        <f t="shared" ca="1" si="100"/>
        <v>0.62558952071958063</v>
      </c>
      <c r="N966" s="18">
        <f t="shared" ca="1" si="102"/>
        <v>6.4589386569508767</v>
      </c>
      <c r="O966" s="18"/>
      <c r="P966" s="30">
        <f t="shared" ca="1" si="105"/>
        <v>6.2240577154685592</v>
      </c>
      <c r="Q966" s="19"/>
      <c r="R966" s="20">
        <f t="shared" ca="1" si="103"/>
        <v>1</v>
      </c>
      <c r="S966" s="21">
        <f t="shared" ca="1" si="104"/>
        <v>0</v>
      </c>
    </row>
    <row r="967" spans="9:19" ht="15" x14ac:dyDescent="0.25">
      <c r="I967" s="14">
        <v>963</v>
      </c>
      <c r="J967" s="15">
        <f t="shared" ca="1" si="99"/>
        <v>0.39462277581526317</v>
      </c>
      <c r="K967" s="16">
        <f t="shared" ca="1" si="101"/>
        <v>5.1936877855990407</v>
      </c>
      <c r="L967" s="16"/>
      <c r="M967" s="17">
        <f t="shared" ca="1" si="100"/>
        <v>0.28945461055071431</v>
      </c>
      <c r="N967" s="18">
        <f t="shared" ca="1" si="102"/>
        <v>-0.86328504307572373</v>
      </c>
      <c r="O967" s="18"/>
      <c r="P967" s="30">
        <f t="shared" ca="1" si="105"/>
        <v>8.2569728286747655</v>
      </c>
      <c r="Q967" s="19"/>
      <c r="R967" s="20">
        <f t="shared" ca="1" si="103"/>
        <v>1</v>
      </c>
      <c r="S967" s="21">
        <f t="shared" ca="1" si="104"/>
        <v>1</v>
      </c>
    </row>
    <row r="968" spans="9:19" ht="15" x14ac:dyDescent="0.25">
      <c r="I968" s="14">
        <v>964</v>
      </c>
      <c r="J968" s="15">
        <f t="shared" ca="1" si="99"/>
        <v>0.73099707320990925</v>
      </c>
      <c r="K968" s="16">
        <f t="shared" ca="1" si="101"/>
        <v>12.58241448991536</v>
      </c>
      <c r="L968" s="16"/>
      <c r="M968" s="17">
        <f t="shared" ca="1" si="100"/>
        <v>0.23348983095876785</v>
      </c>
      <c r="N968" s="18">
        <f t="shared" ca="1" si="102"/>
        <v>-2.3058826919387814</v>
      </c>
      <c r="O968" s="18"/>
      <c r="P968" s="30">
        <f t="shared" ca="1" si="105"/>
        <v>17.088297181854141</v>
      </c>
      <c r="Q968" s="19"/>
      <c r="R968" s="20">
        <f t="shared" ca="1" si="103"/>
        <v>1</v>
      </c>
      <c r="S968" s="21">
        <f t="shared" ca="1" si="104"/>
        <v>1</v>
      </c>
    </row>
    <row r="969" spans="9:19" ht="15" x14ac:dyDescent="0.25">
      <c r="I969" s="14">
        <v>965</v>
      </c>
      <c r="J969" s="15">
        <f t="shared" ca="1" si="99"/>
        <v>0.69861522455123692</v>
      </c>
      <c r="K969" s="16">
        <f t="shared" ca="1" si="101"/>
        <v>11.784161988341852</v>
      </c>
      <c r="L969" s="16"/>
      <c r="M969" s="17">
        <f t="shared" ca="1" si="100"/>
        <v>0.31215100361559134</v>
      </c>
      <c r="N969" s="18">
        <f t="shared" ca="1" si="102"/>
        <v>-0.31764661625660029</v>
      </c>
      <c r="O969" s="18"/>
      <c r="P969" s="30">
        <f t="shared" ca="1" si="105"/>
        <v>14.301808604598452</v>
      </c>
      <c r="Q969" s="19"/>
      <c r="R969" s="20">
        <f t="shared" ca="1" si="103"/>
        <v>1</v>
      </c>
      <c r="S969" s="21">
        <f t="shared" ca="1" si="104"/>
        <v>1</v>
      </c>
    </row>
    <row r="970" spans="9:19" ht="15" x14ac:dyDescent="0.25">
      <c r="I970" s="14">
        <v>966</v>
      </c>
      <c r="J970" s="15">
        <f t="shared" ref="J970:J1033" ca="1" si="106">RAND()</f>
        <v>0.92665898107049649</v>
      </c>
      <c r="K970" s="16">
        <f t="shared" ca="1" si="101"/>
        <v>19.572876933973305</v>
      </c>
      <c r="L970" s="16"/>
      <c r="M970" s="17">
        <f t="shared" ref="M970:M1033" ca="1" si="107">RAND()</f>
        <v>0.13416401737810579</v>
      </c>
      <c r="N970" s="18">
        <f t="shared" ca="1" si="102"/>
        <v>-5.4811665163132499</v>
      </c>
      <c r="O970" s="18"/>
      <c r="P970" s="30">
        <f t="shared" ca="1" si="105"/>
        <v>27.254043450286556</v>
      </c>
      <c r="Q970" s="19"/>
      <c r="R970" s="20">
        <f t="shared" ca="1" si="103"/>
        <v>1</v>
      </c>
      <c r="S970" s="21">
        <f t="shared" ca="1" si="104"/>
        <v>1</v>
      </c>
    </row>
    <row r="971" spans="9:19" ht="15" x14ac:dyDescent="0.25">
      <c r="I971" s="14">
        <v>967</v>
      </c>
      <c r="J971" s="15">
        <f t="shared" ca="1" si="106"/>
        <v>0.82078695187202177</v>
      </c>
      <c r="K971" s="16">
        <f t="shared" ref="K971:K1034" ca="1" si="108">NORMINV(J971,mean_HomeTeam_Sim,sd_HomeTeam_Sim)</f>
        <v>15.113620216867822</v>
      </c>
      <c r="L971" s="16"/>
      <c r="M971" s="17">
        <f t="shared" ca="1" si="107"/>
        <v>0.80835177941370651</v>
      </c>
      <c r="N971" s="18">
        <f t="shared" ref="N971:N1034" ca="1" si="109">NORMINV(M971,mean_AwayTeam_Sim,sd_AwayTeam_Sim)</f>
        <v>11.074324944944344</v>
      </c>
      <c r="O971" s="18"/>
      <c r="P971" s="30">
        <f t="shared" ca="1" si="105"/>
        <v>6.2392952719234787</v>
      </c>
      <c r="Q971" s="19"/>
      <c r="R971" s="20">
        <f t="shared" ref="R971:R1034" ca="1" si="110">IF(P971&gt;0,1,0)</f>
        <v>1</v>
      </c>
      <c r="S971" s="21">
        <f t="shared" ref="S971:S1034" ca="1" si="111">IF(P971&gt;game_spread,1,0)</f>
        <v>0</v>
      </c>
    </row>
    <row r="972" spans="9:19" ht="15" x14ac:dyDescent="0.25">
      <c r="I972" s="14">
        <v>968</v>
      </c>
      <c r="J972" s="15">
        <f t="shared" ca="1" si="106"/>
        <v>0.64939419755501926</v>
      </c>
      <c r="K972" s="16">
        <f t="shared" ca="1" si="108"/>
        <v>10.640142709738008</v>
      </c>
      <c r="L972" s="16"/>
      <c r="M972" s="17">
        <f t="shared" ca="1" si="107"/>
        <v>0.32362532423573176</v>
      </c>
      <c r="N972" s="18">
        <f t="shared" ca="1" si="109"/>
        <v>-4.8430475550901519E-2</v>
      </c>
      <c r="O972" s="18"/>
      <c r="P972" s="30">
        <f t="shared" ca="1" si="105"/>
        <v>12.888573185288909</v>
      </c>
      <c r="Q972" s="19"/>
      <c r="R972" s="20">
        <f t="shared" ca="1" si="110"/>
        <v>1</v>
      </c>
      <c r="S972" s="21">
        <f t="shared" ca="1" si="111"/>
        <v>1</v>
      </c>
    </row>
    <row r="973" spans="9:19" ht="15" x14ac:dyDescent="0.25">
      <c r="I973" s="14">
        <v>969</v>
      </c>
      <c r="J973" s="15">
        <f t="shared" ca="1" si="106"/>
        <v>0.24844915566902992</v>
      </c>
      <c r="K973" s="16">
        <f t="shared" ca="1" si="108"/>
        <v>1.7459148619708484</v>
      </c>
      <c r="L973" s="16"/>
      <c r="M973" s="17">
        <f t="shared" ca="1" si="107"/>
        <v>0.47714220487251957</v>
      </c>
      <c r="N973" s="18">
        <f t="shared" ca="1" si="109"/>
        <v>3.3003647232726303</v>
      </c>
      <c r="O973" s="18"/>
      <c r="P973" s="30">
        <f t="shared" ca="1" si="105"/>
        <v>0.64555013869821831</v>
      </c>
      <c r="Q973" s="19"/>
      <c r="R973" s="20">
        <f t="shared" ca="1" si="110"/>
        <v>1</v>
      </c>
      <c r="S973" s="21">
        <f t="shared" ca="1" si="111"/>
        <v>0</v>
      </c>
    </row>
    <row r="974" spans="9:19" ht="15" x14ac:dyDescent="0.25">
      <c r="I974" s="14">
        <v>970</v>
      </c>
      <c r="J974" s="15">
        <f t="shared" ca="1" si="106"/>
        <v>0.63674670142088186</v>
      </c>
      <c r="K974" s="16">
        <f t="shared" ca="1" si="108"/>
        <v>10.356438368374935</v>
      </c>
      <c r="L974" s="16"/>
      <c r="M974" s="17">
        <f t="shared" ca="1" si="107"/>
        <v>0.93360021153470307</v>
      </c>
      <c r="N974" s="18">
        <f t="shared" ca="1" si="109"/>
        <v>16.356280851280204</v>
      </c>
      <c r="O974" s="18"/>
      <c r="P974" s="30">
        <f t="shared" ca="1" si="105"/>
        <v>-3.7998424829052686</v>
      </c>
      <c r="Q974" s="19"/>
      <c r="R974" s="20">
        <f t="shared" ca="1" si="110"/>
        <v>0</v>
      </c>
      <c r="S974" s="21">
        <f t="shared" ca="1" si="111"/>
        <v>0</v>
      </c>
    </row>
    <row r="975" spans="9:19" ht="15" x14ac:dyDescent="0.25">
      <c r="I975" s="14">
        <v>971</v>
      </c>
      <c r="J975" s="15">
        <f t="shared" ca="1" si="106"/>
        <v>4.5088724979544526E-2</v>
      </c>
      <c r="K975" s="16">
        <f t="shared" ca="1" si="108"/>
        <v>-6.7468896001456322</v>
      </c>
      <c r="L975" s="16"/>
      <c r="M975" s="17">
        <f t="shared" ca="1" si="107"/>
        <v>0.47683673864626086</v>
      </c>
      <c r="N975" s="18">
        <f t="shared" ca="1" si="109"/>
        <v>3.29394782162551</v>
      </c>
      <c r="O975" s="18"/>
      <c r="P975" s="30">
        <f t="shared" ca="1" si="105"/>
        <v>-7.8408374217711421</v>
      </c>
      <c r="Q975" s="19"/>
      <c r="R975" s="20">
        <f t="shared" ca="1" si="110"/>
        <v>0</v>
      </c>
      <c r="S975" s="21">
        <f t="shared" ca="1" si="111"/>
        <v>0</v>
      </c>
    </row>
    <row r="976" spans="9:19" ht="15" x14ac:dyDescent="0.25">
      <c r="I976" s="14">
        <v>972</v>
      </c>
      <c r="J976" s="15">
        <f t="shared" ca="1" si="106"/>
        <v>6.6769265262716426E-2</v>
      </c>
      <c r="K976" s="16">
        <f t="shared" ca="1" si="108"/>
        <v>-5.1223515332933989</v>
      </c>
      <c r="L976" s="16"/>
      <c r="M976" s="17">
        <f t="shared" ca="1" si="107"/>
        <v>0.78329338725544262</v>
      </c>
      <c r="N976" s="18">
        <f t="shared" ca="1" si="109"/>
        <v>10.334095797351296</v>
      </c>
      <c r="O976" s="18"/>
      <c r="P976" s="30">
        <f t="shared" ca="1" si="105"/>
        <v>-13.256447330644693</v>
      </c>
      <c r="Q976" s="19"/>
      <c r="R976" s="20">
        <f t="shared" ca="1" si="110"/>
        <v>0</v>
      </c>
      <c r="S976" s="21">
        <f t="shared" ca="1" si="111"/>
        <v>0</v>
      </c>
    </row>
    <row r="977" spans="9:19" ht="15" x14ac:dyDescent="0.25">
      <c r="I977" s="14">
        <v>973</v>
      </c>
      <c r="J977" s="15">
        <f t="shared" ca="1" si="106"/>
        <v>0.82996214689745385</v>
      </c>
      <c r="K977" s="16">
        <f t="shared" ca="1" si="108"/>
        <v>15.411867828609608</v>
      </c>
      <c r="L977" s="16"/>
      <c r="M977" s="17">
        <f t="shared" ca="1" si="107"/>
        <v>0.26800852516436191</v>
      </c>
      <c r="N977" s="18">
        <f t="shared" ca="1" si="109"/>
        <v>-1.397646821055595</v>
      </c>
      <c r="O977" s="18"/>
      <c r="P977" s="30">
        <f t="shared" ca="1" si="105"/>
        <v>19.009514649665203</v>
      </c>
      <c r="Q977" s="19"/>
      <c r="R977" s="20">
        <f t="shared" ca="1" si="110"/>
        <v>1</v>
      </c>
      <c r="S977" s="21">
        <f t="shared" ca="1" si="111"/>
        <v>1</v>
      </c>
    </row>
    <row r="978" spans="9:19" ht="15" x14ac:dyDescent="0.25">
      <c r="I978" s="14">
        <v>974</v>
      </c>
      <c r="J978" s="15">
        <f t="shared" ca="1" si="106"/>
        <v>0.90985641829140196</v>
      </c>
      <c r="K978" s="16">
        <f t="shared" ca="1" si="108"/>
        <v>18.640168263440586</v>
      </c>
      <c r="L978" s="16"/>
      <c r="M978" s="17">
        <f t="shared" ca="1" si="107"/>
        <v>0.81875598041636621</v>
      </c>
      <c r="N978" s="18">
        <f t="shared" ca="1" si="109"/>
        <v>11.398914009587166</v>
      </c>
      <c r="O978" s="18"/>
      <c r="P978" s="30">
        <f t="shared" ca="1" si="105"/>
        <v>9.441254253853419</v>
      </c>
      <c r="Q978" s="19"/>
      <c r="R978" s="20">
        <f t="shared" ca="1" si="110"/>
        <v>1</v>
      </c>
      <c r="S978" s="21">
        <f t="shared" ca="1" si="111"/>
        <v>1</v>
      </c>
    </row>
    <row r="979" spans="9:19" ht="15" x14ac:dyDescent="0.25">
      <c r="I979" s="14">
        <v>975</v>
      </c>
      <c r="J979" s="15">
        <f t="shared" ca="1" si="106"/>
        <v>0.6757607256125745</v>
      </c>
      <c r="K979" s="16">
        <f t="shared" ca="1" si="108"/>
        <v>11.244139242625673</v>
      </c>
      <c r="L979" s="16"/>
      <c r="M979" s="17">
        <f t="shared" ca="1" si="107"/>
        <v>0.1389079516155477</v>
      </c>
      <c r="N979" s="18">
        <f t="shared" ca="1" si="109"/>
        <v>-5.2997592402395242</v>
      </c>
      <c r="O979" s="18"/>
      <c r="P979" s="30">
        <f t="shared" ca="1" si="105"/>
        <v>18.743898482865195</v>
      </c>
      <c r="Q979" s="19"/>
      <c r="R979" s="20">
        <f t="shared" ca="1" si="110"/>
        <v>1</v>
      </c>
      <c r="S979" s="21">
        <f t="shared" ca="1" si="111"/>
        <v>1</v>
      </c>
    </row>
    <row r="980" spans="9:19" ht="15" x14ac:dyDescent="0.25">
      <c r="I980" s="14">
        <v>976</v>
      </c>
      <c r="J980" s="15">
        <f t="shared" ca="1" si="106"/>
        <v>0.83812955849229909</v>
      </c>
      <c r="K980" s="16">
        <f t="shared" ca="1" si="108"/>
        <v>15.68615792928053</v>
      </c>
      <c r="L980" s="16"/>
      <c r="M980" s="17">
        <f t="shared" ca="1" si="107"/>
        <v>0.31623802434476433</v>
      </c>
      <c r="N980" s="18">
        <f t="shared" ca="1" si="109"/>
        <v>-0.22128225916029542</v>
      </c>
      <c r="O980" s="18"/>
      <c r="P980" s="30">
        <f t="shared" ca="1" si="105"/>
        <v>18.107440188440826</v>
      </c>
      <c r="Q980" s="19"/>
      <c r="R980" s="20">
        <f t="shared" ca="1" si="110"/>
        <v>1</v>
      </c>
      <c r="S980" s="21">
        <f t="shared" ca="1" si="111"/>
        <v>1</v>
      </c>
    </row>
    <row r="981" spans="9:19" ht="15" x14ac:dyDescent="0.25">
      <c r="I981" s="14">
        <v>977</v>
      </c>
      <c r="J981" s="15">
        <f t="shared" ca="1" si="106"/>
        <v>0.59155667203086937</v>
      </c>
      <c r="K981" s="16">
        <f t="shared" ca="1" si="108"/>
        <v>9.3672958808792011</v>
      </c>
      <c r="L981" s="16"/>
      <c r="M981" s="17">
        <f t="shared" ca="1" si="107"/>
        <v>0.1049159543014806</v>
      </c>
      <c r="N981" s="18">
        <f t="shared" ca="1" si="109"/>
        <v>-6.7119491503854185</v>
      </c>
      <c r="O981" s="18"/>
      <c r="P981" s="30">
        <f t="shared" ca="1" si="105"/>
        <v>18.279245031264619</v>
      </c>
      <c r="Q981" s="19"/>
      <c r="R981" s="20">
        <f t="shared" ca="1" si="110"/>
        <v>1</v>
      </c>
      <c r="S981" s="21">
        <f t="shared" ca="1" si="111"/>
        <v>1</v>
      </c>
    </row>
    <row r="982" spans="9:19" ht="15" x14ac:dyDescent="0.25">
      <c r="I982" s="14">
        <v>978</v>
      </c>
      <c r="J982" s="15">
        <f t="shared" ca="1" si="106"/>
        <v>0.27525649456897661</v>
      </c>
      <c r="K982" s="16">
        <f t="shared" ca="1" si="108"/>
        <v>2.4352099245751102</v>
      </c>
      <c r="L982" s="16"/>
      <c r="M982" s="17">
        <f t="shared" ca="1" si="107"/>
        <v>0.55297468615269174</v>
      </c>
      <c r="N982" s="18">
        <f t="shared" ca="1" si="109"/>
        <v>4.8942680543356953</v>
      </c>
      <c r="O982" s="18"/>
      <c r="P982" s="30">
        <f t="shared" ca="1" si="105"/>
        <v>-0.25905812976058495</v>
      </c>
      <c r="Q982" s="19"/>
      <c r="R982" s="20">
        <f t="shared" ca="1" si="110"/>
        <v>0</v>
      </c>
      <c r="S982" s="21">
        <f t="shared" ca="1" si="111"/>
        <v>0</v>
      </c>
    </row>
    <row r="983" spans="9:19" ht="15" x14ac:dyDescent="0.25">
      <c r="I983" s="14">
        <v>979</v>
      </c>
      <c r="J983" s="15">
        <f t="shared" ca="1" si="106"/>
        <v>0.17524304620011932</v>
      </c>
      <c r="K983" s="16">
        <f t="shared" ca="1" si="108"/>
        <v>-0.38144994372483065</v>
      </c>
      <c r="L983" s="16"/>
      <c r="M983" s="17">
        <f t="shared" ca="1" si="107"/>
        <v>0.55305753230415056</v>
      </c>
      <c r="N983" s="18">
        <f t="shared" ca="1" si="109"/>
        <v>4.8960210018215609</v>
      </c>
      <c r="O983" s="18"/>
      <c r="P983" s="30">
        <f t="shared" ca="1" si="105"/>
        <v>-3.0774709455463913</v>
      </c>
      <c r="Q983" s="19"/>
      <c r="R983" s="20">
        <f t="shared" ca="1" si="110"/>
        <v>0</v>
      </c>
      <c r="S983" s="21">
        <f t="shared" ca="1" si="111"/>
        <v>0</v>
      </c>
    </row>
    <row r="984" spans="9:19" ht="15" x14ac:dyDescent="0.25">
      <c r="I984" s="14">
        <v>980</v>
      </c>
      <c r="J984" s="15">
        <f t="shared" ca="1" si="106"/>
        <v>0.40734053288038385</v>
      </c>
      <c r="K984" s="16">
        <f t="shared" ca="1" si="108"/>
        <v>5.4689401094793926</v>
      </c>
      <c r="L984" s="16"/>
      <c r="M984" s="17">
        <f t="shared" ca="1" si="107"/>
        <v>0.95807843084956668</v>
      </c>
      <c r="N984" s="18">
        <f t="shared" ca="1" si="109"/>
        <v>18.244260686960384</v>
      </c>
      <c r="O984" s="18"/>
      <c r="P984" s="30">
        <f t="shared" ca="1" si="105"/>
        <v>-10.575320577480991</v>
      </c>
      <c r="Q984" s="19"/>
      <c r="R984" s="20">
        <f t="shared" ca="1" si="110"/>
        <v>0</v>
      </c>
      <c r="S984" s="21">
        <f t="shared" ca="1" si="111"/>
        <v>0</v>
      </c>
    </row>
    <row r="985" spans="9:19" ht="15" x14ac:dyDescent="0.25">
      <c r="I985" s="14">
        <v>981</v>
      </c>
      <c r="J985" s="15">
        <f t="shared" ca="1" si="106"/>
        <v>0.77045798008537147</v>
      </c>
      <c r="K985" s="16">
        <f t="shared" ca="1" si="108"/>
        <v>13.624262289323998</v>
      </c>
      <c r="L985" s="16"/>
      <c r="M985" s="17">
        <f t="shared" ca="1" si="107"/>
        <v>0.24051522259676783</v>
      </c>
      <c r="N985" s="18">
        <f t="shared" ca="1" si="109"/>
        <v>-2.1154930110568522</v>
      </c>
      <c r="O985" s="18"/>
      <c r="P985" s="30">
        <f t="shared" ca="1" si="105"/>
        <v>17.939755300380849</v>
      </c>
      <c r="Q985" s="19"/>
      <c r="R985" s="20">
        <f t="shared" ca="1" si="110"/>
        <v>1</v>
      </c>
      <c r="S985" s="21">
        <f t="shared" ca="1" si="111"/>
        <v>1</v>
      </c>
    </row>
    <row r="986" spans="9:19" ht="15" x14ac:dyDescent="0.25">
      <c r="I986" s="14">
        <v>982</v>
      </c>
      <c r="J986" s="15">
        <f t="shared" ca="1" si="106"/>
        <v>0.9338046970141789</v>
      </c>
      <c r="K986" s="16">
        <f t="shared" ca="1" si="108"/>
        <v>20.019568783351716</v>
      </c>
      <c r="L986" s="16"/>
      <c r="M986" s="17">
        <f t="shared" ca="1" si="107"/>
        <v>0.2696817606024845</v>
      </c>
      <c r="N986" s="18">
        <f t="shared" ca="1" si="109"/>
        <v>-1.3552163880051031</v>
      </c>
      <c r="O986" s="18"/>
      <c r="P986" s="30">
        <f t="shared" ca="1" si="105"/>
        <v>23.574785171356819</v>
      </c>
      <c r="Q986" s="19"/>
      <c r="R986" s="20">
        <f t="shared" ca="1" si="110"/>
        <v>1</v>
      </c>
      <c r="S986" s="21">
        <f t="shared" ca="1" si="111"/>
        <v>1</v>
      </c>
    </row>
    <row r="987" spans="9:19" ht="15" x14ac:dyDescent="0.25">
      <c r="I987" s="14">
        <v>983</v>
      </c>
      <c r="J987" s="15">
        <f t="shared" ca="1" si="106"/>
        <v>0.66575957191225665</v>
      </c>
      <c r="K987" s="16">
        <f t="shared" ca="1" si="108"/>
        <v>11.012861648390217</v>
      </c>
      <c r="L987" s="16"/>
      <c r="M987" s="17">
        <f t="shared" ca="1" si="107"/>
        <v>0.91057576562801523</v>
      </c>
      <c r="N987" s="18">
        <f t="shared" ca="1" si="109"/>
        <v>15.027296494276261</v>
      </c>
      <c r="O987" s="18"/>
      <c r="P987" s="30">
        <f t="shared" ca="1" si="105"/>
        <v>-1.8144348458860433</v>
      </c>
      <c r="Q987" s="19"/>
      <c r="R987" s="20">
        <f t="shared" ca="1" si="110"/>
        <v>0</v>
      </c>
      <c r="S987" s="21">
        <f t="shared" ca="1" si="111"/>
        <v>0</v>
      </c>
    </row>
    <row r="988" spans="9:19" ht="15" x14ac:dyDescent="0.25">
      <c r="I988" s="14">
        <v>984</v>
      </c>
      <c r="J988" s="15">
        <f t="shared" ca="1" si="106"/>
        <v>0.10247590185605515</v>
      </c>
      <c r="K988" s="16">
        <f t="shared" ca="1" si="108"/>
        <v>-3.1752455801923016</v>
      </c>
      <c r="L988" s="16"/>
      <c r="M988" s="17">
        <f t="shared" ca="1" si="107"/>
        <v>0.98314421864205592</v>
      </c>
      <c r="N988" s="18">
        <f t="shared" ca="1" si="109"/>
        <v>21.546516920853929</v>
      </c>
      <c r="O988" s="18"/>
      <c r="P988" s="30">
        <f t="shared" ca="1" si="105"/>
        <v>-22.521762501046229</v>
      </c>
      <c r="Q988" s="19"/>
      <c r="R988" s="20">
        <f t="shared" ca="1" si="110"/>
        <v>0</v>
      </c>
      <c r="S988" s="21">
        <f t="shared" ca="1" si="111"/>
        <v>0</v>
      </c>
    </row>
    <row r="989" spans="9:19" ht="15" x14ac:dyDescent="0.25">
      <c r="I989" s="14">
        <v>985</v>
      </c>
      <c r="J989" s="15">
        <f t="shared" ca="1" si="106"/>
        <v>0.65020898715632047</v>
      </c>
      <c r="K989" s="16">
        <f t="shared" ca="1" si="108"/>
        <v>10.658543447390917</v>
      </c>
      <c r="L989" s="16"/>
      <c r="M989" s="17">
        <f t="shared" ca="1" si="107"/>
        <v>5.3214028502219901E-2</v>
      </c>
      <c r="N989" s="18">
        <f t="shared" ca="1" si="109"/>
        <v>-9.72752715776282</v>
      </c>
      <c r="O989" s="18"/>
      <c r="P989" s="30">
        <f t="shared" ca="1" si="105"/>
        <v>22.586070605153736</v>
      </c>
      <c r="Q989" s="19"/>
      <c r="R989" s="20">
        <f t="shared" ca="1" si="110"/>
        <v>1</v>
      </c>
      <c r="S989" s="21">
        <f t="shared" ca="1" si="111"/>
        <v>1</v>
      </c>
    </row>
    <row r="990" spans="9:19" ht="15" x14ac:dyDescent="0.25">
      <c r="I990" s="14">
        <v>986</v>
      </c>
      <c r="J990" s="15">
        <f t="shared" ca="1" si="106"/>
        <v>0.52293253099203318</v>
      </c>
      <c r="K990" s="16">
        <f t="shared" ca="1" si="108"/>
        <v>7.9112052201236347</v>
      </c>
      <c r="L990" s="16"/>
      <c r="M990" s="17">
        <f t="shared" ca="1" si="107"/>
        <v>0.3970982617029144</v>
      </c>
      <c r="N990" s="18">
        <f t="shared" ca="1" si="109"/>
        <v>1.5974458120765656</v>
      </c>
      <c r="O990" s="18"/>
      <c r="P990" s="30">
        <f t="shared" ca="1" si="105"/>
        <v>8.5137594080470684</v>
      </c>
      <c r="Q990" s="19"/>
      <c r="R990" s="20">
        <f t="shared" ca="1" si="110"/>
        <v>1</v>
      </c>
      <c r="S990" s="21">
        <f t="shared" ca="1" si="111"/>
        <v>1</v>
      </c>
    </row>
    <row r="991" spans="9:19" ht="15" x14ac:dyDescent="0.25">
      <c r="I991" s="14">
        <v>987</v>
      </c>
      <c r="J991" s="15">
        <f t="shared" ca="1" si="106"/>
        <v>0.42124331166812778</v>
      </c>
      <c r="K991" s="16">
        <f t="shared" ca="1" si="108"/>
        <v>5.7674410133657892</v>
      </c>
      <c r="L991" s="16"/>
      <c r="M991" s="17">
        <f t="shared" ca="1" si="107"/>
        <v>0.70684895035132134</v>
      </c>
      <c r="N991" s="18">
        <f t="shared" ca="1" si="109"/>
        <v>8.3331251745268311</v>
      </c>
      <c r="O991" s="18"/>
      <c r="P991" s="30">
        <f t="shared" ca="1" si="105"/>
        <v>-0.36568416116104174</v>
      </c>
      <c r="Q991" s="19"/>
      <c r="R991" s="20">
        <f t="shared" ca="1" si="110"/>
        <v>0</v>
      </c>
      <c r="S991" s="21">
        <f t="shared" ca="1" si="111"/>
        <v>0</v>
      </c>
    </row>
    <row r="992" spans="9:19" ht="15" x14ac:dyDescent="0.25">
      <c r="I992" s="14">
        <v>988</v>
      </c>
      <c r="J992" s="15">
        <f t="shared" ca="1" si="106"/>
        <v>1.2693563933710017E-3</v>
      </c>
      <c r="K992" s="16">
        <f t="shared" ca="1" si="108"/>
        <v>-17.826161350421707</v>
      </c>
      <c r="L992" s="16"/>
      <c r="M992" s="17">
        <f t="shared" ca="1" si="107"/>
        <v>0.71379907669270504</v>
      </c>
      <c r="N992" s="18">
        <f t="shared" ca="1" si="109"/>
        <v>8.5030940749247428</v>
      </c>
      <c r="O992" s="18"/>
      <c r="P992" s="30">
        <f t="shared" ca="1" si="105"/>
        <v>-24.12925542534645</v>
      </c>
      <c r="Q992" s="19"/>
      <c r="R992" s="20">
        <f t="shared" ca="1" si="110"/>
        <v>0</v>
      </c>
      <c r="S992" s="21">
        <f t="shared" ca="1" si="111"/>
        <v>0</v>
      </c>
    </row>
    <row r="993" spans="9:19" ht="15" x14ac:dyDescent="0.25">
      <c r="I993" s="14">
        <v>989</v>
      </c>
      <c r="J993" s="15">
        <f t="shared" ca="1" si="106"/>
        <v>0.65158615692551514</v>
      </c>
      <c r="K993" s="16">
        <f t="shared" ca="1" si="108"/>
        <v>10.689680248767264</v>
      </c>
      <c r="L993" s="16"/>
      <c r="M993" s="17">
        <f t="shared" ca="1" si="107"/>
        <v>0.53215365966474226</v>
      </c>
      <c r="N993" s="18">
        <f t="shared" ca="1" si="109"/>
        <v>4.4550568859905679</v>
      </c>
      <c r="O993" s="18"/>
      <c r="P993" s="30">
        <f t="shared" ca="1" si="105"/>
        <v>8.434623362776696</v>
      </c>
      <c r="Q993" s="19"/>
      <c r="R993" s="20">
        <f t="shared" ca="1" si="110"/>
        <v>1</v>
      </c>
      <c r="S993" s="21">
        <f t="shared" ca="1" si="111"/>
        <v>1</v>
      </c>
    </row>
    <row r="994" spans="9:19" ht="15" x14ac:dyDescent="0.25">
      <c r="I994" s="14">
        <v>990</v>
      </c>
      <c r="J994" s="15">
        <f t="shared" ca="1" si="106"/>
        <v>0.23686350578552151</v>
      </c>
      <c r="K994" s="16">
        <f t="shared" ca="1" si="108"/>
        <v>1.435931959978495</v>
      </c>
      <c r="L994" s="16"/>
      <c r="M994" s="17">
        <f t="shared" ca="1" si="107"/>
        <v>0.9260464345444005</v>
      </c>
      <c r="N994" s="18">
        <f t="shared" ca="1" si="109"/>
        <v>15.88616567159197</v>
      </c>
      <c r="O994" s="18"/>
      <c r="P994" s="30">
        <f t="shared" ca="1" si="105"/>
        <v>-12.250233711613475</v>
      </c>
      <c r="Q994" s="19"/>
      <c r="R994" s="20">
        <f t="shared" ca="1" si="110"/>
        <v>0</v>
      </c>
      <c r="S994" s="21">
        <f t="shared" ca="1" si="111"/>
        <v>0</v>
      </c>
    </row>
    <row r="995" spans="9:19" ht="15" x14ac:dyDescent="0.25">
      <c r="I995" s="14">
        <v>991</v>
      </c>
      <c r="J995" s="15">
        <f t="shared" ca="1" si="106"/>
        <v>0.45027464606545831</v>
      </c>
      <c r="K995" s="16">
        <f t="shared" ca="1" si="108"/>
        <v>6.3844470112158254</v>
      </c>
      <c r="L995" s="16"/>
      <c r="M995" s="17">
        <f t="shared" ca="1" si="107"/>
        <v>0.57837075267553217</v>
      </c>
      <c r="N995" s="18">
        <f t="shared" ca="1" si="109"/>
        <v>5.4343045794494405</v>
      </c>
      <c r="O995" s="18"/>
      <c r="P995" s="30">
        <f t="shared" ca="1" si="105"/>
        <v>3.1501424317663851</v>
      </c>
      <c r="Q995" s="19"/>
      <c r="R995" s="20">
        <f t="shared" ca="1" si="110"/>
        <v>1</v>
      </c>
      <c r="S995" s="21">
        <f t="shared" ca="1" si="111"/>
        <v>0</v>
      </c>
    </row>
    <row r="996" spans="9:19" ht="15" x14ac:dyDescent="0.25">
      <c r="I996" s="14">
        <v>992</v>
      </c>
      <c r="J996" s="15">
        <f t="shared" ca="1" si="106"/>
        <v>0.49298331153642816</v>
      </c>
      <c r="K996" s="16">
        <f t="shared" ca="1" si="108"/>
        <v>7.2828387250316631</v>
      </c>
      <c r="L996" s="16"/>
      <c r="M996" s="17">
        <f t="shared" ca="1" si="107"/>
        <v>0.87397513262251125</v>
      </c>
      <c r="N996" s="18">
        <f t="shared" ca="1" si="109"/>
        <v>13.362977928224941</v>
      </c>
      <c r="O996" s="18"/>
      <c r="P996" s="30">
        <f t="shared" ca="1" si="105"/>
        <v>-3.880139203193278</v>
      </c>
      <c r="Q996" s="19"/>
      <c r="R996" s="20">
        <f t="shared" ca="1" si="110"/>
        <v>0</v>
      </c>
      <c r="S996" s="21">
        <f t="shared" ca="1" si="111"/>
        <v>0</v>
      </c>
    </row>
    <row r="997" spans="9:19" ht="15" x14ac:dyDescent="0.25">
      <c r="I997" s="14">
        <v>993</v>
      </c>
      <c r="J997" s="15">
        <f t="shared" ca="1" si="106"/>
        <v>0.58779920267557373</v>
      </c>
      <c r="K997" s="16">
        <f t="shared" ca="1" si="108"/>
        <v>9.2864425859515336</v>
      </c>
      <c r="L997" s="16"/>
      <c r="M997" s="17">
        <f t="shared" ca="1" si="107"/>
        <v>0.84982505196176605</v>
      </c>
      <c r="N997" s="18">
        <f t="shared" ca="1" si="109"/>
        <v>12.445148527273336</v>
      </c>
      <c r="O997" s="18"/>
      <c r="P997" s="30">
        <f t="shared" ca="1" si="105"/>
        <v>-0.95870594132180198</v>
      </c>
      <c r="Q997" s="19"/>
      <c r="R997" s="20">
        <f t="shared" ca="1" si="110"/>
        <v>0</v>
      </c>
      <c r="S997" s="21">
        <f t="shared" ca="1" si="111"/>
        <v>0</v>
      </c>
    </row>
    <row r="998" spans="9:19" ht="15" x14ac:dyDescent="0.25">
      <c r="I998" s="14">
        <v>994</v>
      </c>
      <c r="J998" s="15">
        <f t="shared" ca="1" si="106"/>
        <v>0.35645957027604125</v>
      </c>
      <c r="K998" s="16">
        <f t="shared" ca="1" si="108"/>
        <v>4.3516061932417367</v>
      </c>
      <c r="L998" s="16"/>
      <c r="M998" s="17">
        <f t="shared" ca="1" si="107"/>
        <v>0.53198468562603873</v>
      </c>
      <c r="N998" s="18">
        <f t="shared" ca="1" si="109"/>
        <v>4.4515016769566707</v>
      </c>
      <c r="O998" s="18"/>
      <c r="P998" s="30">
        <f t="shared" ca="1" si="105"/>
        <v>2.1001045162850662</v>
      </c>
      <c r="Q998" s="19"/>
      <c r="R998" s="20">
        <f t="shared" ca="1" si="110"/>
        <v>1</v>
      </c>
      <c r="S998" s="21">
        <f t="shared" ca="1" si="111"/>
        <v>0</v>
      </c>
    </row>
    <row r="999" spans="9:19" ht="15" x14ac:dyDescent="0.25">
      <c r="I999" s="14">
        <v>995</v>
      </c>
      <c r="J999" s="15">
        <f t="shared" ca="1" si="106"/>
        <v>0.93254569264761156</v>
      </c>
      <c r="K999" s="16">
        <f t="shared" ca="1" si="108"/>
        <v>19.938254216674785</v>
      </c>
      <c r="L999" s="16"/>
      <c r="M999" s="17">
        <f t="shared" ca="1" si="107"/>
        <v>0.7669354162225902</v>
      </c>
      <c r="N999" s="18">
        <f t="shared" ca="1" si="109"/>
        <v>9.8775077625018319</v>
      </c>
      <c r="O999" s="18"/>
      <c r="P999" s="30">
        <f t="shared" ca="1" si="105"/>
        <v>12.260746454172953</v>
      </c>
      <c r="Q999" s="19"/>
      <c r="R999" s="20">
        <f t="shared" ca="1" si="110"/>
        <v>1</v>
      </c>
      <c r="S999" s="21">
        <f t="shared" ca="1" si="111"/>
        <v>1</v>
      </c>
    </row>
    <row r="1000" spans="9:19" ht="15" x14ac:dyDescent="0.25">
      <c r="I1000" s="14">
        <v>996</v>
      </c>
      <c r="J1000" s="15">
        <f t="shared" ca="1" si="106"/>
        <v>0.64291256861770407</v>
      </c>
      <c r="K1000" s="16">
        <f t="shared" ca="1" si="108"/>
        <v>10.494308531598545</v>
      </c>
      <c r="L1000" s="16"/>
      <c r="M1000" s="17">
        <f t="shared" ca="1" si="107"/>
        <v>0.31953500633531229</v>
      </c>
      <c r="N1000" s="18">
        <f t="shared" ca="1" si="109"/>
        <v>-0.14393111571919404</v>
      </c>
      <c r="O1000" s="18"/>
      <c r="P1000" s="30">
        <f t="shared" ca="1" si="105"/>
        <v>12.838239647317739</v>
      </c>
      <c r="Q1000" s="19"/>
      <c r="R1000" s="20">
        <f t="shared" ca="1" si="110"/>
        <v>1</v>
      </c>
      <c r="S1000" s="21">
        <f t="shared" ca="1" si="111"/>
        <v>1</v>
      </c>
    </row>
    <row r="1001" spans="9:19" ht="15" x14ac:dyDescent="0.25">
      <c r="I1001" s="14">
        <v>997</v>
      </c>
      <c r="J1001" s="15">
        <f t="shared" ca="1" si="106"/>
        <v>0.89919708150337074</v>
      </c>
      <c r="K1001" s="16">
        <f t="shared" ca="1" si="108"/>
        <v>18.114063468835166</v>
      </c>
      <c r="L1001" s="16"/>
      <c r="M1001" s="17">
        <f t="shared" ca="1" si="107"/>
        <v>0.19745425665808081</v>
      </c>
      <c r="N1001" s="18">
        <f t="shared" ca="1" si="109"/>
        <v>-3.3378810877586558</v>
      </c>
      <c r="O1001" s="18"/>
      <c r="P1001" s="30">
        <f t="shared" ca="1" si="105"/>
        <v>23.651944556593822</v>
      </c>
      <c r="Q1001" s="19"/>
      <c r="R1001" s="20">
        <f t="shared" ca="1" si="110"/>
        <v>1</v>
      </c>
      <c r="S1001" s="21">
        <f t="shared" ca="1" si="111"/>
        <v>1</v>
      </c>
    </row>
    <row r="1002" spans="9:19" ht="15" x14ac:dyDescent="0.25">
      <c r="I1002" s="14">
        <v>998</v>
      </c>
      <c r="J1002" s="15">
        <f t="shared" ca="1" si="106"/>
        <v>0.89501587144189887</v>
      </c>
      <c r="K1002" s="16">
        <f t="shared" ca="1" si="108"/>
        <v>17.918811244734549</v>
      </c>
      <c r="L1002" s="16"/>
      <c r="M1002" s="17">
        <f t="shared" ca="1" si="107"/>
        <v>0.64680622969574808</v>
      </c>
      <c r="N1002" s="18">
        <f t="shared" ca="1" si="109"/>
        <v>6.9317998836573356</v>
      </c>
      <c r="O1002" s="18"/>
      <c r="P1002" s="30">
        <f t="shared" ca="1" si="105"/>
        <v>13.187011361077214</v>
      </c>
      <c r="Q1002" s="19"/>
      <c r="R1002" s="20">
        <f t="shared" ca="1" si="110"/>
        <v>1</v>
      </c>
      <c r="S1002" s="21">
        <f t="shared" ca="1" si="111"/>
        <v>1</v>
      </c>
    </row>
    <row r="1003" spans="9:19" ht="15" x14ac:dyDescent="0.25">
      <c r="I1003" s="14">
        <v>999</v>
      </c>
      <c r="J1003" s="15">
        <f t="shared" ca="1" si="106"/>
        <v>0.59790138625635347</v>
      </c>
      <c r="K1003" s="16">
        <f t="shared" ca="1" si="108"/>
        <v>9.5042375641424357</v>
      </c>
      <c r="L1003" s="16"/>
      <c r="M1003" s="17">
        <f t="shared" ca="1" si="107"/>
        <v>0.27863656144848681</v>
      </c>
      <c r="N1003" s="18">
        <f t="shared" ca="1" si="109"/>
        <v>-1.1303296293682639</v>
      </c>
      <c r="O1003" s="18"/>
      <c r="P1003" s="30">
        <f t="shared" ca="1" si="105"/>
        <v>12.834567193510701</v>
      </c>
      <c r="Q1003" s="19"/>
      <c r="R1003" s="20">
        <f t="shared" ca="1" si="110"/>
        <v>1</v>
      </c>
      <c r="S1003" s="21">
        <f t="shared" ca="1" si="111"/>
        <v>1</v>
      </c>
    </row>
    <row r="1004" spans="9:19" ht="15" x14ac:dyDescent="0.25">
      <c r="I1004" s="14">
        <v>1000</v>
      </c>
      <c r="J1004" s="15">
        <f t="shared" ca="1" si="106"/>
        <v>0.60188313367195545</v>
      </c>
      <c r="K1004" s="16">
        <f t="shared" ca="1" si="108"/>
        <v>9.5904602815266564</v>
      </c>
      <c r="L1004" s="16"/>
      <c r="M1004" s="17">
        <f t="shared" ca="1" si="107"/>
        <v>0.72998079907647184</v>
      </c>
      <c r="N1004" s="18">
        <f t="shared" ca="1" si="109"/>
        <v>8.9066754848537357</v>
      </c>
      <c r="O1004" s="18"/>
      <c r="P1004" s="30">
        <f t="shared" ca="1" si="105"/>
        <v>2.8837847966729209</v>
      </c>
      <c r="Q1004" s="19"/>
      <c r="R1004" s="20">
        <f t="shared" ca="1" si="110"/>
        <v>1</v>
      </c>
      <c r="S1004" s="21">
        <f t="shared" ca="1" si="111"/>
        <v>0</v>
      </c>
    </row>
    <row r="1005" spans="9:19" ht="15" x14ac:dyDescent="0.25">
      <c r="I1005" s="14">
        <v>1001</v>
      </c>
      <c r="J1005" s="15">
        <f t="shared" ca="1" si="106"/>
        <v>0.76025210837102453</v>
      </c>
      <c r="K1005" s="16">
        <f t="shared" ca="1" si="108"/>
        <v>13.346138203724099</v>
      </c>
      <c r="L1005" s="16"/>
      <c r="M1005" s="17">
        <f t="shared" ca="1" si="107"/>
        <v>0.51082352385433827</v>
      </c>
      <c r="N1005" s="18">
        <f t="shared" ca="1" si="109"/>
        <v>4.0070183284311902</v>
      </c>
      <c r="O1005" s="18"/>
      <c r="P1005" s="30">
        <f t="shared" ca="1" si="105"/>
        <v>11.539119875292908</v>
      </c>
      <c r="Q1005" s="19"/>
      <c r="R1005" s="20">
        <f t="shared" ca="1" si="110"/>
        <v>1</v>
      </c>
      <c r="S1005" s="21">
        <f t="shared" ca="1" si="111"/>
        <v>1</v>
      </c>
    </row>
    <row r="1006" spans="9:19" ht="15" x14ac:dyDescent="0.25">
      <c r="I1006" s="14">
        <v>1002</v>
      </c>
      <c r="J1006" s="15">
        <f t="shared" ca="1" si="106"/>
        <v>0.59072409685552119</v>
      </c>
      <c r="K1006" s="16">
        <f t="shared" ca="1" si="108"/>
        <v>9.3493651689364494</v>
      </c>
      <c r="L1006" s="16"/>
      <c r="M1006" s="17">
        <f t="shared" ca="1" si="107"/>
        <v>0.90705896561740296</v>
      </c>
      <c r="N1006" s="18">
        <f t="shared" ca="1" si="109"/>
        <v>14.847837577266336</v>
      </c>
      <c r="O1006" s="18"/>
      <c r="P1006" s="30">
        <f t="shared" ca="1" si="105"/>
        <v>-3.2984724083298866</v>
      </c>
      <c r="Q1006" s="19"/>
      <c r="R1006" s="20">
        <f t="shared" ca="1" si="110"/>
        <v>0</v>
      </c>
      <c r="S1006" s="21">
        <f t="shared" ca="1" si="111"/>
        <v>0</v>
      </c>
    </row>
    <row r="1007" spans="9:19" ht="15" x14ac:dyDescent="0.25">
      <c r="I1007" s="14">
        <v>1003</v>
      </c>
      <c r="J1007" s="15">
        <f t="shared" ca="1" si="106"/>
        <v>5.8821764601244331E-2</v>
      </c>
      <c r="K1007" s="16">
        <f t="shared" ca="1" si="108"/>
        <v>-5.6615668026482293</v>
      </c>
      <c r="L1007" s="16"/>
      <c r="M1007" s="17">
        <f t="shared" ca="1" si="107"/>
        <v>0.48484631432599989</v>
      </c>
      <c r="N1007" s="18">
        <f t="shared" ca="1" si="109"/>
        <v>3.4621210975511705</v>
      </c>
      <c r="O1007" s="18"/>
      <c r="P1007" s="30">
        <f t="shared" ca="1" si="105"/>
        <v>-6.9236879001993996</v>
      </c>
      <c r="Q1007" s="19"/>
      <c r="R1007" s="20">
        <f t="shared" ca="1" si="110"/>
        <v>0</v>
      </c>
      <c r="S1007" s="21">
        <f t="shared" ca="1" si="111"/>
        <v>0</v>
      </c>
    </row>
    <row r="1008" spans="9:19" ht="15" x14ac:dyDescent="0.25">
      <c r="I1008" s="14">
        <v>1004</v>
      </c>
      <c r="J1008" s="15">
        <f t="shared" ca="1" si="106"/>
        <v>0.96134862866026238</v>
      </c>
      <c r="K1008" s="16">
        <f t="shared" ca="1" si="108"/>
        <v>22.210061538970152</v>
      </c>
      <c r="L1008" s="16"/>
      <c r="M1008" s="17">
        <f t="shared" ca="1" si="107"/>
        <v>0.80139995461587632</v>
      </c>
      <c r="N1008" s="18">
        <f t="shared" ca="1" si="109"/>
        <v>10.863434231692576</v>
      </c>
      <c r="O1008" s="18"/>
      <c r="P1008" s="30">
        <f t="shared" ca="1" si="105"/>
        <v>13.546627307277575</v>
      </c>
      <c r="Q1008" s="19"/>
      <c r="R1008" s="20">
        <f t="shared" ca="1" si="110"/>
        <v>1</v>
      </c>
      <c r="S1008" s="21">
        <f t="shared" ca="1" si="111"/>
        <v>1</v>
      </c>
    </row>
    <row r="1009" spans="9:19" ht="15" x14ac:dyDescent="0.25">
      <c r="I1009" s="14">
        <v>1005</v>
      </c>
      <c r="J1009" s="15">
        <f t="shared" ca="1" si="106"/>
        <v>5.5818569930316864E-2</v>
      </c>
      <c r="K1009" s="16">
        <f t="shared" ca="1" si="108"/>
        <v>-5.8802363827995734</v>
      </c>
      <c r="L1009" s="16"/>
      <c r="M1009" s="17">
        <f t="shared" ca="1" si="107"/>
        <v>0.17757296436242387</v>
      </c>
      <c r="N1009" s="18">
        <f t="shared" ca="1" si="109"/>
        <v>-3.9562101698256527</v>
      </c>
      <c r="O1009" s="18"/>
      <c r="P1009" s="30">
        <f t="shared" ca="1" si="105"/>
        <v>0.27597378702607944</v>
      </c>
      <c r="Q1009" s="19"/>
      <c r="R1009" s="20">
        <f t="shared" ca="1" si="110"/>
        <v>1</v>
      </c>
      <c r="S1009" s="21">
        <f t="shared" ca="1" si="111"/>
        <v>0</v>
      </c>
    </row>
    <row r="1010" spans="9:19" ht="15" x14ac:dyDescent="0.25">
      <c r="I1010" s="14">
        <v>1006</v>
      </c>
      <c r="J1010" s="15">
        <f t="shared" ca="1" si="106"/>
        <v>5.8577813346221919E-2</v>
      </c>
      <c r="K1010" s="16">
        <f t="shared" ca="1" si="108"/>
        <v>-5.678997581945973</v>
      </c>
      <c r="L1010" s="16"/>
      <c r="M1010" s="17">
        <f t="shared" ca="1" si="107"/>
        <v>0.63763143976007564</v>
      </c>
      <c r="N1010" s="18">
        <f t="shared" ca="1" si="109"/>
        <v>6.7261716755235259</v>
      </c>
      <c r="O1010" s="18"/>
      <c r="P1010" s="30">
        <f t="shared" ca="1" si="105"/>
        <v>-10.2051692574695</v>
      </c>
      <c r="Q1010" s="19"/>
      <c r="R1010" s="20">
        <f t="shared" ca="1" si="110"/>
        <v>0</v>
      </c>
      <c r="S1010" s="21">
        <f t="shared" ca="1" si="111"/>
        <v>0</v>
      </c>
    </row>
    <row r="1011" spans="9:19" ht="15" x14ac:dyDescent="0.25">
      <c r="I1011" s="14">
        <v>1007</v>
      </c>
      <c r="J1011" s="15">
        <f t="shared" ca="1" si="106"/>
        <v>0.51360093773574833</v>
      </c>
      <c r="K1011" s="16">
        <f t="shared" ca="1" si="108"/>
        <v>7.7152935562788318</v>
      </c>
      <c r="L1011" s="16"/>
      <c r="M1011" s="17">
        <f t="shared" ca="1" si="107"/>
        <v>0.25077773184406982</v>
      </c>
      <c r="N1011" s="18">
        <f t="shared" ca="1" si="109"/>
        <v>-1.8427264236766749</v>
      </c>
      <c r="O1011" s="18"/>
      <c r="P1011" s="30">
        <f t="shared" ca="1" si="105"/>
        <v>11.758019979955506</v>
      </c>
      <c r="Q1011" s="19"/>
      <c r="R1011" s="20">
        <f t="shared" ca="1" si="110"/>
        <v>1</v>
      </c>
      <c r="S1011" s="21">
        <f t="shared" ca="1" si="111"/>
        <v>1</v>
      </c>
    </row>
    <row r="1012" spans="9:19" ht="15" x14ac:dyDescent="0.25">
      <c r="I1012" s="14">
        <v>1008</v>
      </c>
      <c r="J1012" s="15">
        <f t="shared" ca="1" si="106"/>
        <v>0.8924225876790709</v>
      </c>
      <c r="K1012" s="16">
        <f t="shared" ca="1" si="108"/>
        <v>17.800526813096404</v>
      </c>
      <c r="L1012" s="16"/>
      <c r="M1012" s="17">
        <f t="shared" ca="1" si="107"/>
        <v>0.96361086206125568</v>
      </c>
      <c r="N1012" s="18">
        <f t="shared" ca="1" si="109"/>
        <v>18.791510266378829</v>
      </c>
      <c r="O1012" s="18"/>
      <c r="P1012" s="30">
        <f t="shared" ca="1" si="105"/>
        <v>1.2090165467175753</v>
      </c>
      <c r="Q1012" s="19"/>
      <c r="R1012" s="20">
        <f t="shared" ca="1" si="110"/>
        <v>1</v>
      </c>
      <c r="S1012" s="21">
        <f t="shared" ca="1" si="111"/>
        <v>0</v>
      </c>
    </row>
    <row r="1013" spans="9:19" ht="15" x14ac:dyDescent="0.25">
      <c r="I1013" s="14">
        <v>1009</v>
      </c>
      <c r="J1013" s="15">
        <f t="shared" ca="1" si="106"/>
        <v>0.25630485338427533</v>
      </c>
      <c r="K1013" s="16">
        <f t="shared" ca="1" si="108"/>
        <v>1.951721344152122</v>
      </c>
      <c r="L1013" s="16"/>
      <c r="M1013" s="17">
        <f t="shared" ca="1" si="107"/>
        <v>0.6633807932557938</v>
      </c>
      <c r="N1013" s="18">
        <f t="shared" ca="1" si="109"/>
        <v>7.3082594103827505</v>
      </c>
      <c r="O1013" s="18"/>
      <c r="P1013" s="30">
        <f t="shared" ca="1" si="105"/>
        <v>-3.1565380662306284</v>
      </c>
      <c r="Q1013" s="19"/>
      <c r="R1013" s="20">
        <f t="shared" ca="1" si="110"/>
        <v>0</v>
      </c>
      <c r="S1013" s="21">
        <f t="shared" ca="1" si="111"/>
        <v>0</v>
      </c>
    </row>
    <row r="1014" spans="9:19" ht="15" x14ac:dyDescent="0.25">
      <c r="I1014" s="14">
        <v>1010</v>
      </c>
      <c r="J1014" s="15">
        <f t="shared" ca="1" si="106"/>
        <v>0.70876530684364347</v>
      </c>
      <c r="K1014" s="16">
        <f t="shared" ca="1" si="108"/>
        <v>12.029800369568111</v>
      </c>
      <c r="L1014" s="16"/>
      <c r="M1014" s="17">
        <f t="shared" ca="1" si="107"/>
        <v>0.95088791498251213</v>
      </c>
      <c r="N1014" s="18">
        <f t="shared" ca="1" si="109"/>
        <v>17.614378276752952</v>
      </c>
      <c r="O1014" s="18"/>
      <c r="P1014" s="30">
        <f t="shared" ca="1" si="105"/>
        <v>-3.3845779071848403</v>
      </c>
      <c r="Q1014" s="19"/>
      <c r="R1014" s="20">
        <f t="shared" ca="1" si="110"/>
        <v>0</v>
      </c>
      <c r="S1014" s="21">
        <f t="shared" ca="1" si="111"/>
        <v>0</v>
      </c>
    </row>
    <row r="1015" spans="9:19" ht="15" x14ac:dyDescent="0.25">
      <c r="I1015" s="14">
        <v>1011</v>
      </c>
      <c r="J1015" s="15">
        <f t="shared" ca="1" si="106"/>
        <v>0.30976942605561841</v>
      </c>
      <c r="K1015" s="16">
        <f t="shared" ca="1" si="108"/>
        <v>3.2759493380179965</v>
      </c>
      <c r="L1015" s="16"/>
      <c r="M1015" s="17">
        <f t="shared" ca="1" si="107"/>
        <v>0.47757668723924951</v>
      </c>
      <c r="N1015" s="18">
        <f t="shared" ca="1" si="109"/>
        <v>3.3094913703159956</v>
      </c>
      <c r="O1015" s="18"/>
      <c r="P1015" s="30">
        <f t="shared" ca="1" si="105"/>
        <v>2.1664579677020011</v>
      </c>
      <c r="Q1015" s="19"/>
      <c r="R1015" s="20">
        <f t="shared" ca="1" si="110"/>
        <v>1</v>
      </c>
      <c r="S1015" s="21">
        <f t="shared" ca="1" si="111"/>
        <v>0</v>
      </c>
    </row>
    <row r="1016" spans="9:19" ht="15" x14ac:dyDescent="0.25">
      <c r="I1016" s="14">
        <v>1012</v>
      </c>
      <c r="J1016" s="15">
        <f t="shared" ca="1" si="106"/>
        <v>0.8122194619626123</v>
      </c>
      <c r="K1016" s="16">
        <f t="shared" ca="1" si="108"/>
        <v>14.843684354367937</v>
      </c>
      <c r="L1016" s="16"/>
      <c r="M1016" s="17">
        <f t="shared" ca="1" si="107"/>
        <v>0.82840234488044007</v>
      </c>
      <c r="N1016" s="18">
        <f t="shared" ca="1" si="109"/>
        <v>11.710454797969486</v>
      </c>
      <c r="O1016" s="18"/>
      <c r="P1016" s="30">
        <f t="shared" ca="1" si="105"/>
        <v>5.3332295563984511</v>
      </c>
      <c r="Q1016" s="19"/>
      <c r="R1016" s="20">
        <f t="shared" ca="1" si="110"/>
        <v>1</v>
      </c>
      <c r="S1016" s="21">
        <f t="shared" ca="1" si="111"/>
        <v>0</v>
      </c>
    </row>
    <row r="1017" spans="9:19" ht="15" x14ac:dyDescent="0.25">
      <c r="I1017" s="14">
        <v>1013</v>
      </c>
      <c r="J1017" s="15">
        <f t="shared" ca="1" si="106"/>
        <v>0.66078015257098088</v>
      </c>
      <c r="K1017" s="16">
        <f t="shared" ca="1" si="108"/>
        <v>10.898735944087136</v>
      </c>
      <c r="L1017" s="16"/>
      <c r="M1017" s="17">
        <f t="shared" ca="1" si="107"/>
        <v>0.59855821168334933</v>
      </c>
      <c r="N1017" s="18">
        <f t="shared" ca="1" si="109"/>
        <v>5.8684453766462452</v>
      </c>
      <c r="O1017" s="18"/>
      <c r="P1017" s="30">
        <f t="shared" ca="1" si="105"/>
        <v>7.2302905674408908</v>
      </c>
      <c r="Q1017" s="19"/>
      <c r="R1017" s="20">
        <f t="shared" ca="1" si="110"/>
        <v>1</v>
      </c>
      <c r="S1017" s="21">
        <f t="shared" ca="1" si="111"/>
        <v>1</v>
      </c>
    </row>
    <row r="1018" spans="9:19" ht="15" x14ac:dyDescent="0.25">
      <c r="I1018" s="14">
        <v>1014</v>
      </c>
      <c r="J1018" s="15">
        <f t="shared" ca="1" si="106"/>
        <v>0.46032179071769919</v>
      </c>
      <c r="K1018" s="16">
        <f t="shared" ca="1" si="108"/>
        <v>6.5964936351928483</v>
      </c>
      <c r="L1018" s="16"/>
      <c r="M1018" s="17">
        <f t="shared" ca="1" si="107"/>
        <v>0.85534258301556487</v>
      </c>
      <c r="N1018" s="18">
        <f t="shared" ca="1" si="109"/>
        <v>12.64546618688612</v>
      </c>
      <c r="O1018" s="18"/>
      <c r="P1018" s="30">
        <f t="shared" ca="1" si="105"/>
        <v>-3.8489725516932713</v>
      </c>
      <c r="Q1018" s="19"/>
      <c r="R1018" s="20">
        <f t="shared" ca="1" si="110"/>
        <v>0</v>
      </c>
      <c r="S1018" s="21">
        <f t="shared" ca="1" si="111"/>
        <v>0</v>
      </c>
    </row>
    <row r="1019" spans="9:19" ht="15" x14ac:dyDescent="0.25">
      <c r="I1019" s="14">
        <v>1015</v>
      </c>
      <c r="J1019" s="15">
        <f t="shared" ca="1" si="106"/>
        <v>0.35904098620593139</v>
      </c>
      <c r="K1019" s="16">
        <f t="shared" ca="1" si="108"/>
        <v>4.409461726971811</v>
      </c>
      <c r="L1019" s="16"/>
      <c r="M1019" s="17">
        <f t="shared" ca="1" si="107"/>
        <v>0.76600947621200666</v>
      </c>
      <c r="N1019" s="18">
        <f t="shared" ca="1" si="109"/>
        <v>9.8522101904804771</v>
      </c>
      <c r="O1019" s="18"/>
      <c r="P1019" s="30">
        <f t="shared" ca="1" si="105"/>
        <v>-3.2427484635086659</v>
      </c>
      <c r="Q1019" s="19"/>
      <c r="R1019" s="20">
        <f t="shared" ca="1" si="110"/>
        <v>0</v>
      </c>
      <c r="S1019" s="21">
        <f t="shared" ca="1" si="111"/>
        <v>0</v>
      </c>
    </row>
    <row r="1020" spans="9:19" ht="15" x14ac:dyDescent="0.25">
      <c r="I1020" s="14">
        <v>1016</v>
      </c>
      <c r="J1020" s="15">
        <f t="shared" ca="1" si="106"/>
        <v>0.36564019339884568</v>
      </c>
      <c r="K1020" s="16">
        <f t="shared" ca="1" si="108"/>
        <v>4.556718458583445</v>
      </c>
      <c r="L1020" s="16"/>
      <c r="M1020" s="17">
        <f t="shared" ca="1" si="107"/>
        <v>0.39640417055880495</v>
      </c>
      <c r="N1020" s="18">
        <f t="shared" ca="1" si="109"/>
        <v>1.5823820072481838</v>
      </c>
      <c r="O1020" s="18"/>
      <c r="P1020" s="30">
        <f t="shared" ca="1" si="105"/>
        <v>5.174336451335261</v>
      </c>
      <c r="Q1020" s="19"/>
      <c r="R1020" s="20">
        <f t="shared" ca="1" si="110"/>
        <v>1</v>
      </c>
      <c r="S1020" s="21">
        <f t="shared" ca="1" si="111"/>
        <v>0</v>
      </c>
    </row>
    <row r="1021" spans="9:19" ht="15" x14ac:dyDescent="0.25">
      <c r="I1021" s="14">
        <v>1017</v>
      </c>
      <c r="J1021" s="15">
        <f t="shared" ca="1" si="106"/>
        <v>0.90956164872541745</v>
      </c>
      <c r="K1021" s="16">
        <f t="shared" ca="1" si="108"/>
        <v>18.62501767141821</v>
      </c>
      <c r="L1021" s="16"/>
      <c r="M1021" s="17">
        <f t="shared" ca="1" si="107"/>
        <v>0.84893379111202849</v>
      </c>
      <c r="N1021" s="18">
        <f t="shared" ca="1" si="109"/>
        <v>12.4132545960508</v>
      </c>
      <c r="O1021" s="18"/>
      <c r="P1021" s="30">
        <f t="shared" ca="1" si="105"/>
        <v>8.4117630753674106</v>
      </c>
      <c r="Q1021" s="19"/>
      <c r="R1021" s="20">
        <f t="shared" ca="1" si="110"/>
        <v>1</v>
      </c>
      <c r="S1021" s="21">
        <f t="shared" ca="1" si="111"/>
        <v>1</v>
      </c>
    </row>
    <row r="1022" spans="9:19" ht="15" x14ac:dyDescent="0.25">
      <c r="I1022" s="14">
        <v>1018</v>
      </c>
      <c r="J1022" s="15">
        <f t="shared" ca="1" si="106"/>
        <v>0.99961927776489568</v>
      </c>
      <c r="K1022" s="16">
        <f t="shared" ca="1" si="108"/>
        <v>35.59567895214731</v>
      </c>
      <c r="L1022" s="16"/>
      <c r="M1022" s="17">
        <f t="shared" ca="1" si="107"/>
        <v>0.19822067556062328</v>
      </c>
      <c r="N1022" s="18">
        <f t="shared" ca="1" si="109"/>
        <v>-3.3148262411160081</v>
      </c>
      <c r="O1022" s="18"/>
      <c r="P1022" s="30">
        <f t="shared" ca="1" si="105"/>
        <v>41.110505193263322</v>
      </c>
      <c r="Q1022" s="19"/>
      <c r="R1022" s="20">
        <f t="shared" ca="1" si="110"/>
        <v>1</v>
      </c>
      <c r="S1022" s="21">
        <f t="shared" ca="1" si="111"/>
        <v>1</v>
      </c>
    </row>
    <row r="1023" spans="9:19" ht="15" x14ac:dyDescent="0.25">
      <c r="I1023" s="14">
        <v>1019</v>
      </c>
      <c r="J1023" s="15">
        <f t="shared" ca="1" si="106"/>
        <v>0.94017270984779922</v>
      </c>
      <c r="K1023" s="16">
        <f t="shared" ca="1" si="108"/>
        <v>20.450313140290199</v>
      </c>
      <c r="L1023" s="16"/>
      <c r="M1023" s="17">
        <f t="shared" ca="1" si="107"/>
        <v>0.39616286190044825</v>
      </c>
      <c r="N1023" s="18">
        <f t="shared" ca="1" si="109"/>
        <v>1.5771432377929107</v>
      </c>
      <c r="O1023" s="18"/>
      <c r="P1023" s="30">
        <f t="shared" ca="1" si="105"/>
        <v>21.073169902497288</v>
      </c>
      <c r="Q1023" s="19"/>
      <c r="R1023" s="20">
        <f t="shared" ca="1" si="110"/>
        <v>1</v>
      </c>
      <c r="S1023" s="21">
        <f t="shared" ca="1" si="111"/>
        <v>1</v>
      </c>
    </row>
    <row r="1024" spans="9:19" ht="15" x14ac:dyDescent="0.25">
      <c r="I1024" s="14">
        <v>1020</v>
      </c>
      <c r="J1024" s="15">
        <f t="shared" ca="1" si="106"/>
        <v>0.19477953608232246</v>
      </c>
      <c r="K1024" s="16">
        <f t="shared" ca="1" si="108"/>
        <v>0.2312326836451275</v>
      </c>
      <c r="L1024" s="16"/>
      <c r="M1024" s="17">
        <f t="shared" ca="1" si="107"/>
        <v>0.32406797558250311</v>
      </c>
      <c r="N1024" s="18">
        <f t="shared" ca="1" si="109"/>
        <v>-3.8125531876269658E-2</v>
      </c>
      <c r="O1024" s="18"/>
      <c r="P1024" s="30">
        <f t="shared" ca="1" si="105"/>
        <v>2.4693582155213973</v>
      </c>
      <c r="Q1024" s="19"/>
      <c r="R1024" s="20">
        <f t="shared" ca="1" si="110"/>
        <v>1</v>
      </c>
      <c r="S1024" s="21">
        <f t="shared" ca="1" si="111"/>
        <v>0</v>
      </c>
    </row>
    <row r="1025" spans="9:19" ht="15" x14ac:dyDescent="0.25">
      <c r="I1025" s="14">
        <v>1021</v>
      </c>
      <c r="J1025" s="15">
        <f t="shared" ca="1" si="106"/>
        <v>0.20515506664612582</v>
      </c>
      <c r="K1025" s="16">
        <f t="shared" ca="1" si="108"/>
        <v>0.54137653001448793</v>
      </c>
      <c r="L1025" s="16"/>
      <c r="M1025" s="17">
        <f t="shared" ca="1" si="107"/>
        <v>0.14485581050819185</v>
      </c>
      <c r="N1025" s="18">
        <f t="shared" ca="1" si="109"/>
        <v>-5.0781752990294571</v>
      </c>
      <c r="O1025" s="18"/>
      <c r="P1025" s="30">
        <f t="shared" ca="1" si="105"/>
        <v>7.8195518290439452</v>
      </c>
      <c r="Q1025" s="19"/>
      <c r="R1025" s="20">
        <f t="shared" ca="1" si="110"/>
        <v>1</v>
      </c>
      <c r="S1025" s="21">
        <f t="shared" ca="1" si="111"/>
        <v>1</v>
      </c>
    </row>
    <row r="1026" spans="9:19" ht="15" x14ac:dyDescent="0.25">
      <c r="I1026" s="14">
        <v>1022</v>
      </c>
      <c r="J1026" s="15">
        <f t="shared" ca="1" si="106"/>
        <v>7.2003167234861998E-3</v>
      </c>
      <c r="K1026" s="16">
        <f t="shared" ca="1" si="108"/>
        <v>-13.044002619915474</v>
      </c>
      <c r="L1026" s="16"/>
      <c r="M1026" s="17">
        <f t="shared" ca="1" si="107"/>
        <v>0.64204098629584982</v>
      </c>
      <c r="N1026" s="18">
        <f t="shared" ca="1" si="109"/>
        <v>6.8247700536026645</v>
      </c>
      <c r="O1026" s="18"/>
      <c r="P1026" s="30">
        <f t="shared" ca="1" si="105"/>
        <v>-17.668772673518138</v>
      </c>
      <c r="Q1026" s="19"/>
      <c r="R1026" s="20">
        <f t="shared" ca="1" si="110"/>
        <v>0</v>
      </c>
      <c r="S1026" s="21">
        <f t="shared" ca="1" si="111"/>
        <v>0</v>
      </c>
    </row>
    <row r="1027" spans="9:19" ht="15" x14ac:dyDescent="0.25">
      <c r="I1027" s="14">
        <v>1023</v>
      </c>
      <c r="J1027" s="15">
        <f t="shared" ca="1" si="106"/>
        <v>0.97359914239154199</v>
      </c>
      <c r="K1027" s="16">
        <f t="shared" ca="1" si="108"/>
        <v>23.632248091887533</v>
      </c>
      <c r="L1027" s="16"/>
      <c r="M1027" s="17">
        <f t="shared" ca="1" si="107"/>
        <v>0.87519260493921514</v>
      </c>
      <c r="N1027" s="18">
        <f t="shared" ca="1" si="109"/>
        <v>13.412345779674311</v>
      </c>
      <c r="O1027" s="18"/>
      <c r="P1027" s="30">
        <f t="shared" ca="1" si="105"/>
        <v>12.419902312213221</v>
      </c>
      <c r="Q1027" s="19"/>
      <c r="R1027" s="20">
        <f t="shared" ca="1" si="110"/>
        <v>1</v>
      </c>
      <c r="S1027" s="21">
        <f t="shared" ca="1" si="111"/>
        <v>1</v>
      </c>
    </row>
    <row r="1028" spans="9:19" ht="15" x14ac:dyDescent="0.25">
      <c r="I1028" s="14">
        <v>1024</v>
      </c>
      <c r="J1028" s="15">
        <f t="shared" ca="1" si="106"/>
        <v>4.1898938364312466E-2</v>
      </c>
      <c r="K1028" s="16">
        <f t="shared" ca="1" si="108"/>
        <v>-7.0363763163417872</v>
      </c>
      <c r="L1028" s="16"/>
      <c r="M1028" s="17">
        <f t="shared" ca="1" si="107"/>
        <v>0.20064979893838164</v>
      </c>
      <c r="N1028" s="18">
        <f t="shared" ca="1" si="109"/>
        <v>-3.2421082629561679</v>
      </c>
      <c r="O1028" s="18"/>
      <c r="P1028" s="30">
        <f t="shared" ca="1" si="105"/>
        <v>-1.5942680533856191</v>
      </c>
      <c r="Q1028" s="19"/>
      <c r="R1028" s="20">
        <f t="shared" ca="1" si="110"/>
        <v>0</v>
      </c>
      <c r="S1028" s="21">
        <f t="shared" ca="1" si="111"/>
        <v>0</v>
      </c>
    </row>
    <row r="1029" spans="9:19" ht="15" x14ac:dyDescent="0.25">
      <c r="I1029" s="14">
        <v>1025</v>
      </c>
      <c r="J1029" s="15">
        <f t="shared" ca="1" si="106"/>
        <v>0.53725653577050048</v>
      </c>
      <c r="K1029" s="16">
        <f t="shared" ca="1" si="108"/>
        <v>8.212481667844667</v>
      </c>
      <c r="L1029" s="16"/>
      <c r="M1029" s="17">
        <f t="shared" ca="1" si="107"/>
        <v>0.63719433503050149</v>
      </c>
      <c r="N1029" s="18">
        <f t="shared" ca="1" si="109"/>
        <v>6.7164203990912155</v>
      </c>
      <c r="O1029" s="18"/>
      <c r="P1029" s="30">
        <f t="shared" ref="P1029:P1092" ca="1" si="112">K1029-N1029+homefield_adv_simulation</f>
        <v>3.6960612687534518</v>
      </c>
      <c r="Q1029" s="19"/>
      <c r="R1029" s="20">
        <f t="shared" ca="1" si="110"/>
        <v>1</v>
      </c>
      <c r="S1029" s="21">
        <f t="shared" ca="1" si="111"/>
        <v>0</v>
      </c>
    </row>
    <row r="1030" spans="9:19" ht="15" x14ac:dyDescent="0.25">
      <c r="I1030" s="14">
        <v>1026</v>
      </c>
      <c r="J1030" s="15">
        <f t="shared" ca="1" si="106"/>
        <v>6.6068723626551029E-2</v>
      </c>
      <c r="K1030" s="16">
        <f t="shared" ca="1" si="108"/>
        <v>-5.16781013750062</v>
      </c>
      <c r="L1030" s="16"/>
      <c r="M1030" s="17">
        <f t="shared" ca="1" si="107"/>
        <v>0.1017944985181386</v>
      </c>
      <c r="N1030" s="18">
        <f t="shared" ca="1" si="109"/>
        <v>-6.8572340613193035</v>
      </c>
      <c r="O1030" s="18"/>
      <c r="P1030" s="30">
        <f t="shared" ca="1" si="112"/>
        <v>3.8894239238186836</v>
      </c>
      <c r="Q1030" s="19"/>
      <c r="R1030" s="20">
        <f t="shared" ca="1" si="110"/>
        <v>1</v>
      </c>
      <c r="S1030" s="21">
        <f t="shared" ca="1" si="111"/>
        <v>0</v>
      </c>
    </row>
    <row r="1031" spans="9:19" ht="15" x14ac:dyDescent="0.25">
      <c r="I1031" s="14">
        <v>1027</v>
      </c>
      <c r="J1031" s="15">
        <f t="shared" ca="1" si="106"/>
        <v>0.81227728660028264</v>
      </c>
      <c r="K1031" s="16">
        <f t="shared" ca="1" si="108"/>
        <v>14.845480300101263</v>
      </c>
      <c r="L1031" s="16"/>
      <c r="M1031" s="17">
        <f t="shared" ca="1" si="107"/>
        <v>0.87657276385017857</v>
      </c>
      <c r="N1031" s="18">
        <f t="shared" ca="1" si="109"/>
        <v>13.46871919311374</v>
      </c>
      <c r="O1031" s="18"/>
      <c r="P1031" s="30">
        <f t="shared" ca="1" si="112"/>
        <v>3.5767611069875231</v>
      </c>
      <c r="Q1031" s="19"/>
      <c r="R1031" s="20">
        <f t="shared" ca="1" si="110"/>
        <v>1</v>
      </c>
      <c r="S1031" s="21">
        <f t="shared" ca="1" si="111"/>
        <v>0</v>
      </c>
    </row>
    <row r="1032" spans="9:19" ht="15" x14ac:dyDescent="0.25">
      <c r="I1032" s="14">
        <v>1028</v>
      </c>
      <c r="J1032" s="15">
        <f t="shared" ca="1" si="106"/>
        <v>0.3888650037600575</v>
      </c>
      <c r="K1032" s="16">
        <f t="shared" ca="1" si="108"/>
        <v>5.0682890360683928</v>
      </c>
      <c r="L1032" s="16"/>
      <c r="M1032" s="17">
        <f t="shared" ca="1" si="107"/>
        <v>0.9863370195638218</v>
      </c>
      <c r="N1032" s="18">
        <f t="shared" ca="1" si="109"/>
        <v>22.243661763660583</v>
      </c>
      <c r="O1032" s="18"/>
      <c r="P1032" s="30">
        <f t="shared" ca="1" si="112"/>
        <v>-14.975372727592191</v>
      </c>
      <c r="Q1032" s="19"/>
      <c r="R1032" s="20">
        <f t="shared" ca="1" si="110"/>
        <v>0</v>
      </c>
      <c r="S1032" s="21">
        <f t="shared" ca="1" si="111"/>
        <v>0</v>
      </c>
    </row>
    <row r="1033" spans="9:19" ht="15" x14ac:dyDescent="0.25">
      <c r="I1033" s="14">
        <v>1029</v>
      </c>
      <c r="J1033" s="15">
        <f t="shared" ca="1" si="106"/>
        <v>0.95511208861381058</v>
      </c>
      <c r="K1033" s="16">
        <f t="shared" ca="1" si="108"/>
        <v>21.62461865645561</v>
      </c>
      <c r="L1033" s="16"/>
      <c r="M1033" s="17">
        <f t="shared" ca="1" si="107"/>
        <v>0.58507652172319258</v>
      </c>
      <c r="N1033" s="18">
        <f t="shared" ca="1" si="109"/>
        <v>5.5779644585332981</v>
      </c>
      <c r="O1033" s="18"/>
      <c r="P1033" s="30">
        <f t="shared" ca="1" si="112"/>
        <v>18.246654197922311</v>
      </c>
      <c r="Q1033" s="19"/>
      <c r="R1033" s="20">
        <f t="shared" ca="1" si="110"/>
        <v>1</v>
      </c>
      <c r="S1033" s="21">
        <f t="shared" ca="1" si="111"/>
        <v>1</v>
      </c>
    </row>
    <row r="1034" spans="9:19" ht="15" x14ac:dyDescent="0.25">
      <c r="I1034" s="14">
        <v>1030</v>
      </c>
      <c r="J1034" s="15">
        <f t="shared" ref="J1034:J1097" ca="1" si="113">RAND()</f>
        <v>0.14212967047018943</v>
      </c>
      <c r="K1034" s="16">
        <f t="shared" ca="1" si="108"/>
        <v>-1.5289560476391291</v>
      </c>
      <c r="L1034" s="16"/>
      <c r="M1034" s="17">
        <f t="shared" ref="M1034:M1097" ca="1" si="114">RAND()</f>
        <v>0.49861485787582471</v>
      </c>
      <c r="N1034" s="18">
        <f t="shared" ca="1" si="109"/>
        <v>3.7509508008620696</v>
      </c>
      <c r="O1034" s="18"/>
      <c r="P1034" s="30">
        <f t="shared" ca="1" si="112"/>
        <v>-3.0799068485011984</v>
      </c>
      <c r="Q1034" s="19"/>
      <c r="R1034" s="20">
        <f t="shared" ca="1" si="110"/>
        <v>0</v>
      </c>
      <c r="S1034" s="21">
        <f t="shared" ca="1" si="111"/>
        <v>0</v>
      </c>
    </row>
    <row r="1035" spans="9:19" ht="15" x14ac:dyDescent="0.25">
      <c r="I1035" s="14">
        <v>1031</v>
      </c>
      <c r="J1035" s="15">
        <f t="shared" ca="1" si="113"/>
        <v>0.29516087910284372</v>
      </c>
      <c r="K1035" s="16">
        <f t="shared" ref="K1035:K1098" ca="1" si="115">NORMINV(J1035,mean_HomeTeam_Sim,sd_HomeTeam_Sim)</f>
        <v>2.9256749269490889</v>
      </c>
      <c r="L1035" s="16"/>
      <c r="M1035" s="17">
        <f t="shared" ca="1" si="114"/>
        <v>0.22698465426171255</v>
      </c>
      <c r="N1035" s="18">
        <f t="shared" ref="N1035:N1098" ca="1" si="116">NORMINV(M1035,mean_AwayTeam_Sim,sd_AwayTeam_Sim)</f>
        <v>-2.4850275752841098</v>
      </c>
      <c r="O1035" s="18"/>
      <c r="P1035" s="30">
        <f t="shared" ca="1" si="112"/>
        <v>7.6107025022331989</v>
      </c>
      <c r="Q1035" s="19"/>
      <c r="R1035" s="20">
        <f t="shared" ref="R1035:R1098" ca="1" si="117">IF(P1035&gt;0,1,0)</f>
        <v>1</v>
      </c>
      <c r="S1035" s="21">
        <f t="shared" ref="S1035:S1098" ca="1" si="118">IF(P1035&gt;game_spread,1,0)</f>
        <v>1</v>
      </c>
    </row>
    <row r="1036" spans="9:19" ht="15" x14ac:dyDescent="0.25">
      <c r="I1036" s="14">
        <v>1032</v>
      </c>
      <c r="J1036" s="15">
        <f t="shared" ca="1" si="113"/>
        <v>0.49799384085915421</v>
      </c>
      <c r="K1036" s="16">
        <f t="shared" ca="1" si="115"/>
        <v>7.3879267398650397</v>
      </c>
      <c r="L1036" s="16"/>
      <c r="M1036" s="17">
        <f t="shared" ca="1" si="114"/>
        <v>0.23040150484648203</v>
      </c>
      <c r="N1036" s="18">
        <f t="shared" ca="1" si="116"/>
        <v>-2.3905787345520224</v>
      </c>
      <c r="O1036" s="18"/>
      <c r="P1036" s="30">
        <f t="shared" ca="1" si="112"/>
        <v>11.978505474417062</v>
      </c>
      <c r="Q1036" s="19"/>
      <c r="R1036" s="20">
        <f t="shared" ca="1" si="117"/>
        <v>1</v>
      </c>
      <c r="S1036" s="21">
        <f t="shared" ca="1" si="118"/>
        <v>1</v>
      </c>
    </row>
    <row r="1037" spans="9:19" ht="15" x14ac:dyDescent="0.25">
      <c r="I1037" s="14">
        <v>1033</v>
      </c>
      <c r="J1037" s="15">
        <f t="shared" ca="1" si="113"/>
        <v>0.51939404891133989</v>
      </c>
      <c r="K1037" s="16">
        <f t="shared" ca="1" si="115"/>
        <v>7.836891492234856</v>
      </c>
      <c r="L1037" s="16"/>
      <c r="M1037" s="17">
        <f t="shared" ca="1" si="114"/>
        <v>0.17698253128659269</v>
      </c>
      <c r="N1037" s="18">
        <f t="shared" ca="1" si="116"/>
        <v>-3.9752176131310195</v>
      </c>
      <c r="O1037" s="18"/>
      <c r="P1037" s="30">
        <f t="shared" ca="1" si="112"/>
        <v>14.012109105365877</v>
      </c>
      <c r="Q1037" s="19"/>
      <c r="R1037" s="20">
        <f t="shared" ca="1" si="117"/>
        <v>1</v>
      </c>
      <c r="S1037" s="21">
        <f t="shared" ca="1" si="118"/>
        <v>1</v>
      </c>
    </row>
    <row r="1038" spans="9:19" ht="15" x14ac:dyDescent="0.25">
      <c r="I1038" s="14">
        <v>1034</v>
      </c>
      <c r="J1038" s="15">
        <f t="shared" ca="1" si="113"/>
        <v>0.35496028235603549</v>
      </c>
      <c r="K1038" s="16">
        <f t="shared" ca="1" si="115"/>
        <v>4.3179361425998071</v>
      </c>
      <c r="L1038" s="16"/>
      <c r="M1038" s="17">
        <f t="shared" ca="1" si="114"/>
        <v>0.98451317219192325</v>
      </c>
      <c r="N1038" s="18">
        <f t="shared" ca="1" si="116"/>
        <v>21.830195368090287</v>
      </c>
      <c r="O1038" s="18"/>
      <c r="P1038" s="30">
        <f t="shared" ca="1" si="112"/>
        <v>-15.312259225490482</v>
      </c>
      <c r="Q1038" s="19"/>
      <c r="R1038" s="20">
        <f t="shared" ca="1" si="117"/>
        <v>0</v>
      </c>
      <c r="S1038" s="21">
        <f t="shared" ca="1" si="118"/>
        <v>0</v>
      </c>
    </row>
    <row r="1039" spans="9:19" ht="15" x14ac:dyDescent="0.25">
      <c r="I1039" s="14">
        <v>1035</v>
      </c>
      <c r="J1039" s="15">
        <f t="shared" ca="1" si="113"/>
        <v>7.6776425885912714E-2</v>
      </c>
      <c r="K1039" s="16">
        <f t="shared" ca="1" si="115"/>
        <v>-4.5099235861719187</v>
      </c>
      <c r="L1039" s="16"/>
      <c r="M1039" s="17">
        <f t="shared" ca="1" si="114"/>
        <v>0.79568989422116121</v>
      </c>
      <c r="N1039" s="18">
        <f t="shared" ca="1" si="116"/>
        <v>10.693524236748017</v>
      </c>
      <c r="O1039" s="18"/>
      <c r="P1039" s="30">
        <f t="shared" ca="1" si="112"/>
        <v>-13.003447822919934</v>
      </c>
      <c r="Q1039" s="19"/>
      <c r="R1039" s="20">
        <f t="shared" ca="1" si="117"/>
        <v>0</v>
      </c>
      <c r="S1039" s="21">
        <f t="shared" ca="1" si="118"/>
        <v>0</v>
      </c>
    </row>
    <row r="1040" spans="9:19" ht="15" x14ac:dyDescent="0.25">
      <c r="I1040" s="14">
        <v>1036</v>
      </c>
      <c r="J1040" s="15">
        <f t="shared" ca="1" si="113"/>
        <v>0.33149084491318903</v>
      </c>
      <c r="K1040" s="16">
        <f t="shared" ca="1" si="115"/>
        <v>3.7838338283172428</v>
      </c>
      <c r="L1040" s="16"/>
      <c r="M1040" s="17">
        <f t="shared" ca="1" si="114"/>
        <v>0.46638056903675895</v>
      </c>
      <c r="N1040" s="18">
        <f t="shared" ca="1" si="116"/>
        <v>3.0740981423025131</v>
      </c>
      <c r="O1040" s="18"/>
      <c r="P1040" s="30">
        <f t="shared" ca="1" si="112"/>
        <v>2.9097356860147299</v>
      </c>
      <c r="Q1040" s="19"/>
      <c r="R1040" s="20">
        <f t="shared" ca="1" si="117"/>
        <v>1</v>
      </c>
      <c r="S1040" s="21">
        <f t="shared" ca="1" si="118"/>
        <v>0</v>
      </c>
    </row>
    <row r="1041" spans="9:19" ht="15" x14ac:dyDescent="0.25">
      <c r="I1041" s="14">
        <v>1037</v>
      </c>
      <c r="J1041" s="15">
        <f t="shared" ca="1" si="113"/>
        <v>0.43922057226571831</v>
      </c>
      <c r="K1041" s="16">
        <f t="shared" ca="1" si="115"/>
        <v>6.1503649758351902</v>
      </c>
      <c r="L1041" s="16"/>
      <c r="M1041" s="17">
        <f t="shared" ca="1" si="114"/>
        <v>0.13150573532020537</v>
      </c>
      <c r="N1041" s="18">
        <f t="shared" ca="1" si="116"/>
        <v>-5.584749511514568</v>
      </c>
      <c r="O1041" s="18"/>
      <c r="P1041" s="30">
        <f t="shared" ca="1" si="112"/>
        <v>13.935114487349757</v>
      </c>
      <c r="Q1041" s="19"/>
      <c r="R1041" s="20">
        <f t="shared" ca="1" si="117"/>
        <v>1</v>
      </c>
      <c r="S1041" s="21">
        <f t="shared" ca="1" si="118"/>
        <v>1</v>
      </c>
    </row>
    <row r="1042" spans="9:19" ht="15" x14ac:dyDescent="0.25">
      <c r="I1042" s="14">
        <v>1038</v>
      </c>
      <c r="J1042" s="15">
        <f t="shared" ca="1" si="113"/>
        <v>0.52306204472229834</v>
      </c>
      <c r="K1042" s="16">
        <f t="shared" ca="1" si="115"/>
        <v>7.9139258981783893</v>
      </c>
      <c r="L1042" s="16"/>
      <c r="M1042" s="17">
        <f t="shared" ca="1" si="114"/>
        <v>0.32851953839434422</v>
      </c>
      <c r="N1042" s="18">
        <f t="shared" ca="1" si="116"/>
        <v>6.5188896962224074E-2</v>
      </c>
      <c r="O1042" s="18"/>
      <c r="P1042" s="30">
        <f t="shared" ca="1" si="112"/>
        <v>10.048737001216164</v>
      </c>
      <c r="Q1042" s="19"/>
      <c r="R1042" s="20">
        <f t="shared" ca="1" si="117"/>
        <v>1</v>
      </c>
      <c r="S1042" s="21">
        <f t="shared" ca="1" si="118"/>
        <v>1</v>
      </c>
    </row>
    <row r="1043" spans="9:19" ht="15" x14ac:dyDescent="0.25">
      <c r="I1043" s="14">
        <v>1039</v>
      </c>
      <c r="J1043" s="15">
        <f t="shared" ca="1" si="113"/>
        <v>0.9488641412496035</v>
      </c>
      <c r="K1043" s="16">
        <f t="shared" ca="1" si="115"/>
        <v>21.100512167149837</v>
      </c>
      <c r="L1043" s="16"/>
      <c r="M1043" s="17">
        <f t="shared" ca="1" si="114"/>
        <v>0.45458789959515933</v>
      </c>
      <c r="N1043" s="18">
        <f t="shared" ca="1" si="116"/>
        <v>2.8255532585115044</v>
      </c>
      <c r="O1043" s="18"/>
      <c r="P1043" s="30">
        <f t="shared" ca="1" si="112"/>
        <v>20.474958908638332</v>
      </c>
      <c r="Q1043" s="19"/>
      <c r="R1043" s="20">
        <f t="shared" ca="1" si="117"/>
        <v>1</v>
      </c>
      <c r="S1043" s="21">
        <f t="shared" ca="1" si="118"/>
        <v>1</v>
      </c>
    </row>
    <row r="1044" spans="9:19" ht="15" x14ac:dyDescent="0.25">
      <c r="I1044" s="14">
        <v>1040</v>
      </c>
      <c r="J1044" s="15">
        <f t="shared" ca="1" si="113"/>
        <v>0.32536854523573278</v>
      </c>
      <c r="K1044" s="16">
        <f t="shared" ca="1" si="115"/>
        <v>3.6421183805558122</v>
      </c>
      <c r="L1044" s="16"/>
      <c r="M1044" s="17">
        <f t="shared" ca="1" si="114"/>
        <v>0.52378313669527388</v>
      </c>
      <c r="N1044" s="18">
        <f t="shared" ca="1" si="116"/>
        <v>4.2790747269757752</v>
      </c>
      <c r="O1044" s="18"/>
      <c r="P1044" s="30">
        <f t="shared" ca="1" si="112"/>
        <v>1.5630436535800372</v>
      </c>
      <c r="Q1044" s="19"/>
      <c r="R1044" s="20">
        <f t="shared" ca="1" si="117"/>
        <v>1</v>
      </c>
      <c r="S1044" s="21">
        <f t="shared" ca="1" si="118"/>
        <v>0</v>
      </c>
    </row>
    <row r="1045" spans="9:19" ht="15" x14ac:dyDescent="0.25">
      <c r="I1045" s="14">
        <v>1041</v>
      </c>
      <c r="J1045" s="15">
        <f t="shared" ca="1" si="113"/>
        <v>0.63441301474030631</v>
      </c>
      <c r="K1045" s="16">
        <f t="shared" ca="1" si="115"/>
        <v>10.304465230813285</v>
      </c>
      <c r="L1045" s="16"/>
      <c r="M1045" s="17">
        <f t="shared" ca="1" si="114"/>
        <v>0.4646293902609111</v>
      </c>
      <c r="N1045" s="18">
        <f t="shared" ca="1" si="116"/>
        <v>3.0372345771024607</v>
      </c>
      <c r="O1045" s="18"/>
      <c r="P1045" s="30">
        <f t="shared" ca="1" si="112"/>
        <v>9.4672306537108248</v>
      </c>
      <c r="Q1045" s="19"/>
      <c r="R1045" s="20">
        <f t="shared" ca="1" si="117"/>
        <v>1</v>
      </c>
      <c r="S1045" s="21">
        <f t="shared" ca="1" si="118"/>
        <v>1</v>
      </c>
    </row>
    <row r="1046" spans="9:19" ht="15" x14ac:dyDescent="0.25">
      <c r="I1046" s="14">
        <v>1042</v>
      </c>
      <c r="J1046" s="15">
        <f t="shared" ca="1" si="113"/>
        <v>0.56103500062559519</v>
      </c>
      <c r="K1046" s="16">
        <f t="shared" ca="1" si="115"/>
        <v>8.71505821499502</v>
      </c>
      <c r="L1046" s="16"/>
      <c r="M1046" s="17">
        <f t="shared" ca="1" si="114"/>
        <v>0.51958274459912046</v>
      </c>
      <c r="N1046" s="18">
        <f t="shared" ca="1" si="116"/>
        <v>4.1908535384149452</v>
      </c>
      <c r="O1046" s="18"/>
      <c r="P1046" s="30">
        <f t="shared" ca="1" si="112"/>
        <v>6.7242046765800749</v>
      </c>
      <c r="Q1046" s="19"/>
      <c r="R1046" s="20">
        <f t="shared" ca="1" si="117"/>
        <v>1</v>
      </c>
      <c r="S1046" s="21">
        <f t="shared" ca="1" si="118"/>
        <v>0</v>
      </c>
    </row>
    <row r="1047" spans="9:19" ht="15" x14ac:dyDescent="0.25">
      <c r="I1047" s="14">
        <v>1043</v>
      </c>
      <c r="J1047" s="15">
        <f t="shared" ca="1" si="113"/>
        <v>0.42715618166946823</v>
      </c>
      <c r="K1047" s="16">
        <f t="shared" ca="1" si="115"/>
        <v>5.8937332965722113</v>
      </c>
      <c r="L1047" s="16"/>
      <c r="M1047" s="17">
        <f t="shared" ca="1" si="114"/>
        <v>0.53748158259494605</v>
      </c>
      <c r="N1047" s="18">
        <f t="shared" ca="1" si="116"/>
        <v>4.5672221522432643</v>
      </c>
      <c r="O1047" s="18"/>
      <c r="P1047" s="30">
        <f t="shared" ca="1" si="112"/>
        <v>3.5265111443289472</v>
      </c>
      <c r="Q1047" s="19"/>
      <c r="R1047" s="20">
        <f t="shared" ca="1" si="117"/>
        <v>1</v>
      </c>
      <c r="S1047" s="21">
        <f t="shared" ca="1" si="118"/>
        <v>0</v>
      </c>
    </row>
    <row r="1048" spans="9:19" ht="15" x14ac:dyDescent="0.25">
      <c r="I1048" s="14">
        <v>1044</v>
      </c>
      <c r="J1048" s="15">
        <f t="shared" ca="1" si="113"/>
        <v>0.28145358088701955</v>
      </c>
      <c r="K1048" s="16">
        <f t="shared" ca="1" si="115"/>
        <v>2.5896808214191873</v>
      </c>
      <c r="L1048" s="16"/>
      <c r="M1048" s="17">
        <f t="shared" ca="1" si="114"/>
        <v>0.34323714349504653</v>
      </c>
      <c r="N1048" s="18">
        <f t="shared" ca="1" si="116"/>
        <v>0.40286929439138808</v>
      </c>
      <c r="O1048" s="18"/>
      <c r="P1048" s="30">
        <f t="shared" ca="1" si="112"/>
        <v>4.386811527027799</v>
      </c>
      <c r="Q1048" s="19"/>
      <c r="R1048" s="20">
        <f t="shared" ca="1" si="117"/>
        <v>1</v>
      </c>
      <c r="S1048" s="21">
        <f t="shared" ca="1" si="118"/>
        <v>0</v>
      </c>
    </row>
    <row r="1049" spans="9:19" ht="15" x14ac:dyDescent="0.25">
      <c r="I1049" s="14">
        <v>1045</v>
      </c>
      <c r="J1049" s="15">
        <f t="shared" ca="1" si="113"/>
        <v>0.8541224579110992</v>
      </c>
      <c r="K1049" s="16">
        <f t="shared" ca="1" si="115"/>
        <v>16.250733084267971</v>
      </c>
      <c r="L1049" s="16"/>
      <c r="M1049" s="17">
        <f t="shared" ca="1" si="114"/>
        <v>0.73104867527915085</v>
      </c>
      <c r="N1049" s="18">
        <f t="shared" ca="1" si="116"/>
        <v>8.9337227066075613</v>
      </c>
      <c r="O1049" s="18"/>
      <c r="P1049" s="30">
        <f t="shared" ca="1" si="112"/>
        <v>9.5170103776604087</v>
      </c>
      <c r="Q1049" s="19"/>
      <c r="R1049" s="20">
        <f t="shared" ca="1" si="117"/>
        <v>1</v>
      </c>
      <c r="S1049" s="21">
        <f t="shared" ca="1" si="118"/>
        <v>1</v>
      </c>
    </row>
    <row r="1050" spans="9:19" ht="15" x14ac:dyDescent="0.25">
      <c r="I1050" s="14">
        <v>1046</v>
      </c>
      <c r="J1050" s="15">
        <f t="shared" ca="1" si="113"/>
        <v>0.49597043430335064</v>
      </c>
      <c r="K1050" s="16">
        <f t="shared" ca="1" si="115"/>
        <v>7.3454906853334965</v>
      </c>
      <c r="L1050" s="16"/>
      <c r="M1050" s="17">
        <f t="shared" ca="1" si="114"/>
        <v>0.689162013318244</v>
      </c>
      <c r="N1050" s="18">
        <f t="shared" ca="1" si="116"/>
        <v>7.9087202268253591</v>
      </c>
      <c r="O1050" s="18"/>
      <c r="P1050" s="30">
        <f t="shared" ca="1" si="112"/>
        <v>1.6367704585081375</v>
      </c>
      <c r="Q1050" s="19"/>
      <c r="R1050" s="20">
        <f t="shared" ca="1" si="117"/>
        <v>1</v>
      </c>
      <c r="S1050" s="21">
        <f t="shared" ca="1" si="118"/>
        <v>0</v>
      </c>
    </row>
    <row r="1051" spans="9:19" ht="15" x14ac:dyDescent="0.25">
      <c r="I1051" s="14">
        <v>1047</v>
      </c>
      <c r="J1051" s="15">
        <f t="shared" ca="1" si="113"/>
        <v>0.72779775556290394</v>
      </c>
      <c r="K1051" s="16">
        <f t="shared" ca="1" si="115"/>
        <v>12.501549106048024</v>
      </c>
      <c r="L1051" s="16"/>
      <c r="M1051" s="17">
        <f t="shared" ca="1" si="114"/>
        <v>0.4067739205642027</v>
      </c>
      <c r="N1051" s="18">
        <f t="shared" ca="1" si="116"/>
        <v>1.8067240999086127</v>
      </c>
      <c r="O1051" s="18"/>
      <c r="P1051" s="30">
        <f t="shared" ca="1" si="112"/>
        <v>12.894825006139413</v>
      </c>
      <c r="Q1051" s="19"/>
      <c r="R1051" s="20">
        <f t="shared" ca="1" si="117"/>
        <v>1</v>
      </c>
      <c r="S1051" s="21">
        <f t="shared" ca="1" si="118"/>
        <v>1</v>
      </c>
    </row>
    <row r="1052" spans="9:19" ht="15" x14ac:dyDescent="0.25">
      <c r="I1052" s="14">
        <v>1048</v>
      </c>
      <c r="J1052" s="15">
        <f t="shared" ca="1" si="113"/>
        <v>0.23854719915911315</v>
      </c>
      <c r="K1052" s="16">
        <f t="shared" ca="1" si="115"/>
        <v>1.4814844195436949</v>
      </c>
      <c r="L1052" s="16"/>
      <c r="M1052" s="17">
        <f t="shared" ca="1" si="114"/>
        <v>0.36680089226863899</v>
      </c>
      <c r="N1052" s="18">
        <f t="shared" ca="1" si="116"/>
        <v>0.93252556665882125</v>
      </c>
      <c r="O1052" s="18"/>
      <c r="P1052" s="30">
        <f t="shared" ca="1" si="112"/>
        <v>2.7489588528848738</v>
      </c>
      <c r="Q1052" s="19"/>
      <c r="R1052" s="20">
        <f t="shared" ca="1" si="117"/>
        <v>1</v>
      </c>
      <c r="S1052" s="21">
        <f t="shared" ca="1" si="118"/>
        <v>0</v>
      </c>
    </row>
    <row r="1053" spans="9:19" ht="15" x14ac:dyDescent="0.25">
      <c r="I1053" s="14">
        <v>1049</v>
      </c>
      <c r="J1053" s="15">
        <f t="shared" ca="1" si="113"/>
        <v>0.57243887075997713</v>
      </c>
      <c r="K1053" s="16">
        <f t="shared" ca="1" si="115"/>
        <v>8.9576305968404135</v>
      </c>
      <c r="L1053" s="16"/>
      <c r="M1053" s="17">
        <f t="shared" ca="1" si="114"/>
        <v>0.68478930920566328</v>
      </c>
      <c r="N1053" s="18">
        <f t="shared" ca="1" si="116"/>
        <v>7.8054544776911845</v>
      </c>
      <c r="O1053" s="18"/>
      <c r="P1053" s="30">
        <f t="shared" ca="1" si="112"/>
        <v>3.3521761191492292</v>
      </c>
      <c r="Q1053" s="19"/>
      <c r="R1053" s="20">
        <f t="shared" ca="1" si="117"/>
        <v>1</v>
      </c>
      <c r="S1053" s="21">
        <f t="shared" ca="1" si="118"/>
        <v>0</v>
      </c>
    </row>
    <row r="1054" spans="9:19" ht="15" x14ac:dyDescent="0.25">
      <c r="I1054" s="14">
        <v>1050</v>
      </c>
      <c r="J1054" s="15">
        <f t="shared" ca="1" si="113"/>
        <v>0.7744262357169952</v>
      </c>
      <c r="K1054" s="16">
        <f t="shared" ca="1" si="115"/>
        <v>13.734260916076586</v>
      </c>
      <c r="L1054" s="16"/>
      <c r="M1054" s="17">
        <f t="shared" ca="1" si="114"/>
        <v>0.65900695752600535</v>
      </c>
      <c r="N1054" s="18">
        <f t="shared" ca="1" si="116"/>
        <v>7.2082516688453619</v>
      </c>
      <c r="O1054" s="18"/>
      <c r="P1054" s="30">
        <f t="shared" ca="1" si="112"/>
        <v>8.7260092472312252</v>
      </c>
      <c r="Q1054" s="19"/>
      <c r="R1054" s="20">
        <f t="shared" ca="1" si="117"/>
        <v>1</v>
      </c>
      <c r="S1054" s="21">
        <f t="shared" ca="1" si="118"/>
        <v>1</v>
      </c>
    </row>
    <row r="1055" spans="9:19" ht="15" x14ac:dyDescent="0.25">
      <c r="I1055" s="14">
        <v>1051</v>
      </c>
      <c r="J1055" s="15">
        <f t="shared" ca="1" si="113"/>
        <v>0.56530107942314356</v>
      </c>
      <c r="K1055" s="16">
        <f t="shared" ca="1" si="115"/>
        <v>8.8056648893471223</v>
      </c>
      <c r="L1055" s="16"/>
      <c r="M1055" s="17">
        <f t="shared" ca="1" si="114"/>
        <v>9.3401867721568554E-2</v>
      </c>
      <c r="N1055" s="18">
        <f t="shared" ca="1" si="116"/>
        <v>-7.2646963126447233</v>
      </c>
      <c r="O1055" s="18"/>
      <c r="P1055" s="30">
        <f t="shared" ca="1" si="112"/>
        <v>18.270361201991843</v>
      </c>
      <c r="Q1055" s="19"/>
      <c r="R1055" s="20">
        <f t="shared" ca="1" si="117"/>
        <v>1</v>
      </c>
      <c r="S1055" s="21">
        <f t="shared" ca="1" si="118"/>
        <v>1</v>
      </c>
    </row>
    <row r="1056" spans="9:19" ht="15" x14ac:dyDescent="0.25">
      <c r="I1056" s="14">
        <v>1052</v>
      </c>
      <c r="J1056" s="15">
        <f t="shared" ca="1" si="113"/>
        <v>0.90278220709479218</v>
      </c>
      <c r="K1056" s="16">
        <f t="shared" ca="1" si="115"/>
        <v>18.28623857469168</v>
      </c>
      <c r="L1056" s="16"/>
      <c r="M1056" s="17">
        <f t="shared" ca="1" si="114"/>
        <v>7.5044775001358421E-2</v>
      </c>
      <c r="N1056" s="18">
        <f t="shared" ca="1" si="116"/>
        <v>-8.2613385729693913</v>
      </c>
      <c r="O1056" s="18"/>
      <c r="P1056" s="30">
        <f t="shared" ca="1" si="112"/>
        <v>28.747577147661072</v>
      </c>
      <c r="Q1056" s="19"/>
      <c r="R1056" s="20">
        <f t="shared" ca="1" si="117"/>
        <v>1</v>
      </c>
      <c r="S1056" s="21">
        <f t="shared" ca="1" si="118"/>
        <v>1</v>
      </c>
    </row>
    <row r="1057" spans="9:19" ht="15" x14ac:dyDescent="0.25">
      <c r="I1057" s="14">
        <v>1053</v>
      </c>
      <c r="J1057" s="15">
        <f t="shared" ca="1" si="113"/>
        <v>9.9650449850213096E-2</v>
      </c>
      <c r="K1057" s="16">
        <f t="shared" ca="1" si="115"/>
        <v>-3.3089152240355553</v>
      </c>
      <c r="L1057" s="16"/>
      <c r="M1057" s="17">
        <f t="shared" ca="1" si="114"/>
        <v>0.21048956814996478</v>
      </c>
      <c r="N1057" s="18">
        <f t="shared" ca="1" si="116"/>
        <v>-2.9528015758973289</v>
      </c>
      <c r="O1057" s="18"/>
      <c r="P1057" s="30">
        <f t="shared" ca="1" si="112"/>
        <v>1.8438863518617739</v>
      </c>
      <c r="Q1057" s="19"/>
      <c r="R1057" s="20">
        <f t="shared" ca="1" si="117"/>
        <v>1</v>
      </c>
      <c r="S1057" s="21">
        <f t="shared" ca="1" si="118"/>
        <v>0</v>
      </c>
    </row>
    <row r="1058" spans="9:19" ht="15" x14ac:dyDescent="0.25">
      <c r="I1058" s="14">
        <v>1054</v>
      </c>
      <c r="J1058" s="15">
        <f t="shared" ca="1" si="113"/>
        <v>0.89906298990211908</v>
      </c>
      <c r="K1058" s="16">
        <f t="shared" ca="1" si="115"/>
        <v>18.107711144202618</v>
      </c>
      <c r="L1058" s="16"/>
      <c r="M1058" s="17">
        <f t="shared" ca="1" si="114"/>
        <v>1.1202994212607953E-3</v>
      </c>
      <c r="N1058" s="18">
        <f t="shared" ca="1" si="116"/>
        <v>-21.791143062762405</v>
      </c>
      <c r="O1058" s="18"/>
      <c r="P1058" s="30">
        <f t="shared" ca="1" si="112"/>
        <v>42.098854206965029</v>
      </c>
      <c r="Q1058" s="19"/>
      <c r="R1058" s="20">
        <f t="shared" ca="1" si="117"/>
        <v>1</v>
      </c>
      <c r="S1058" s="21">
        <f t="shared" ca="1" si="118"/>
        <v>1</v>
      </c>
    </row>
    <row r="1059" spans="9:19" ht="15" x14ac:dyDescent="0.25">
      <c r="I1059" s="14">
        <v>1055</v>
      </c>
      <c r="J1059" s="15">
        <f t="shared" ca="1" si="113"/>
        <v>0.36450073198798527</v>
      </c>
      <c r="K1059" s="16">
        <f t="shared" ca="1" si="115"/>
        <v>4.5313569282982034</v>
      </c>
      <c r="L1059" s="16"/>
      <c r="M1059" s="17">
        <f t="shared" ca="1" si="114"/>
        <v>0.84912051345559048</v>
      </c>
      <c r="N1059" s="18">
        <f t="shared" ca="1" si="116"/>
        <v>12.419926092939738</v>
      </c>
      <c r="O1059" s="18"/>
      <c r="P1059" s="30">
        <f t="shared" ca="1" si="112"/>
        <v>-5.6885691646415344</v>
      </c>
      <c r="Q1059" s="19"/>
      <c r="R1059" s="20">
        <f t="shared" ca="1" si="117"/>
        <v>0</v>
      </c>
      <c r="S1059" s="21">
        <f t="shared" ca="1" si="118"/>
        <v>0</v>
      </c>
    </row>
    <row r="1060" spans="9:19" ht="15" x14ac:dyDescent="0.25">
      <c r="I1060" s="14">
        <v>1056</v>
      </c>
      <c r="J1060" s="15">
        <f t="shared" ca="1" si="113"/>
        <v>0.28593258312502468</v>
      </c>
      <c r="K1060" s="16">
        <f t="shared" ca="1" si="115"/>
        <v>2.7003047392110018</v>
      </c>
      <c r="L1060" s="16"/>
      <c r="M1060" s="17">
        <f t="shared" ca="1" si="114"/>
        <v>0.65703914651161011</v>
      </c>
      <c r="N1060" s="18">
        <f t="shared" ca="1" si="116"/>
        <v>7.1634177939314192</v>
      </c>
      <c r="O1060" s="18"/>
      <c r="P1060" s="30">
        <f t="shared" ca="1" si="112"/>
        <v>-2.2631130547204172</v>
      </c>
      <c r="Q1060" s="19"/>
      <c r="R1060" s="20">
        <f t="shared" ca="1" si="117"/>
        <v>0</v>
      </c>
      <c r="S1060" s="21">
        <f t="shared" ca="1" si="118"/>
        <v>0</v>
      </c>
    </row>
    <row r="1061" spans="9:19" ht="15" x14ac:dyDescent="0.25">
      <c r="I1061" s="14">
        <v>1057</v>
      </c>
      <c r="J1061" s="15">
        <f t="shared" ca="1" si="113"/>
        <v>0.63354730592489783</v>
      </c>
      <c r="K1061" s="16">
        <f t="shared" ca="1" si="115"/>
        <v>10.285213455424946</v>
      </c>
      <c r="L1061" s="16"/>
      <c r="M1061" s="17">
        <f t="shared" ca="1" si="114"/>
        <v>0.25753828647135213</v>
      </c>
      <c r="N1061" s="18">
        <f t="shared" ca="1" si="116"/>
        <v>-1.6662668353743584</v>
      </c>
      <c r="O1061" s="18"/>
      <c r="P1061" s="30">
        <f t="shared" ca="1" si="112"/>
        <v>14.151480290799306</v>
      </c>
      <c r="Q1061" s="19"/>
      <c r="R1061" s="20">
        <f t="shared" ca="1" si="117"/>
        <v>1</v>
      </c>
      <c r="S1061" s="21">
        <f t="shared" ca="1" si="118"/>
        <v>1</v>
      </c>
    </row>
    <row r="1062" spans="9:19" ht="15" x14ac:dyDescent="0.25">
      <c r="I1062" s="14">
        <v>1058</v>
      </c>
      <c r="J1062" s="15">
        <f t="shared" ca="1" si="113"/>
        <v>7.6046310669409034E-2</v>
      </c>
      <c r="K1062" s="16">
        <f t="shared" ca="1" si="115"/>
        <v>-4.5524685796879361</v>
      </c>
      <c r="L1062" s="16"/>
      <c r="M1062" s="17">
        <f t="shared" ca="1" si="114"/>
        <v>0.11733473405949557</v>
      </c>
      <c r="N1062" s="18">
        <f t="shared" ca="1" si="116"/>
        <v>-6.1630034851717905</v>
      </c>
      <c r="O1062" s="18"/>
      <c r="P1062" s="30">
        <f t="shared" ca="1" si="112"/>
        <v>3.8105349054838547</v>
      </c>
      <c r="Q1062" s="19"/>
      <c r="R1062" s="20">
        <f t="shared" ca="1" si="117"/>
        <v>1</v>
      </c>
      <c r="S1062" s="21">
        <f t="shared" ca="1" si="118"/>
        <v>0</v>
      </c>
    </row>
    <row r="1063" spans="9:19" ht="15" x14ac:dyDescent="0.25">
      <c r="I1063" s="14">
        <v>1059</v>
      </c>
      <c r="J1063" s="15">
        <f t="shared" ca="1" si="113"/>
        <v>0.81664178711318092</v>
      </c>
      <c r="K1063" s="16">
        <f t="shared" ca="1" si="115"/>
        <v>14.982036954253877</v>
      </c>
      <c r="L1063" s="16"/>
      <c r="M1063" s="17">
        <f t="shared" ca="1" si="114"/>
        <v>0.71582975046459463</v>
      </c>
      <c r="N1063" s="18">
        <f t="shared" ca="1" si="116"/>
        <v>8.5531222914162779</v>
      </c>
      <c r="O1063" s="18"/>
      <c r="P1063" s="30">
        <f t="shared" ca="1" si="112"/>
        <v>8.6289146628375981</v>
      </c>
      <c r="Q1063" s="19"/>
      <c r="R1063" s="20">
        <f t="shared" ca="1" si="117"/>
        <v>1</v>
      </c>
      <c r="S1063" s="21">
        <f t="shared" ca="1" si="118"/>
        <v>1</v>
      </c>
    </row>
    <row r="1064" spans="9:19" ht="15" x14ac:dyDescent="0.25">
      <c r="I1064" s="14">
        <v>1060</v>
      </c>
      <c r="J1064" s="15">
        <f t="shared" ca="1" si="113"/>
        <v>0.3292817711493301</v>
      </c>
      <c r="K1064" s="16">
        <f t="shared" ca="1" si="115"/>
        <v>3.7328221378579345</v>
      </c>
      <c r="L1064" s="16"/>
      <c r="M1064" s="17">
        <f t="shared" ca="1" si="114"/>
        <v>0.50562759147860159</v>
      </c>
      <c r="N1064" s="18">
        <f t="shared" ca="1" si="116"/>
        <v>3.8980255197104885</v>
      </c>
      <c r="O1064" s="18"/>
      <c r="P1064" s="30">
        <f t="shared" ca="1" si="112"/>
        <v>2.0347966181474462</v>
      </c>
      <c r="Q1064" s="19"/>
      <c r="R1064" s="20">
        <f t="shared" ca="1" si="117"/>
        <v>1</v>
      </c>
      <c r="S1064" s="21">
        <f t="shared" ca="1" si="118"/>
        <v>0</v>
      </c>
    </row>
    <row r="1065" spans="9:19" ht="15" x14ac:dyDescent="0.25">
      <c r="I1065" s="14">
        <v>1061</v>
      </c>
      <c r="J1065" s="15">
        <f t="shared" ca="1" si="113"/>
        <v>0.82391380733926745</v>
      </c>
      <c r="K1065" s="16">
        <f t="shared" ca="1" si="115"/>
        <v>15.2141496377285</v>
      </c>
      <c r="L1065" s="16"/>
      <c r="M1065" s="17">
        <f t="shared" ca="1" si="114"/>
        <v>0.65120017585278711</v>
      </c>
      <c r="N1065" s="18">
        <f t="shared" ca="1" si="116"/>
        <v>7.0309489631131763</v>
      </c>
      <c r="O1065" s="18"/>
      <c r="P1065" s="30">
        <f t="shared" ca="1" si="112"/>
        <v>10.383200674615324</v>
      </c>
      <c r="Q1065" s="19"/>
      <c r="R1065" s="20">
        <f t="shared" ca="1" si="117"/>
        <v>1</v>
      </c>
      <c r="S1065" s="21">
        <f t="shared" ca="1" si="118"/>
        <v>1</v>
      </c>
    </row>
    <row r="1066" spans="9:19" ht="15" x14ac:dyDescent="0.25">
      <c r="I1066" s="14">
        <v>1062</v>
      </c>
      <c r="J1066" s="15">
        <f t="shared" ca="1" si="113"/>
        <v>0.87165373715871208</v>
      </c>
      <c r="K1066" s="16">
        <f t="shared" ca="1" si="115"/>
        <v>16.919759895184761</v>
      </c>
      <c r="L1066" s="16"/>
      <c r="M1066" s="17">
        <f t="shared" ca="1" si="114"/>
        <v>0.65893254248649291</v>
      </c>
      <c r="N1066" s="18">
        <f t="shared" ca="1" si="116"/>
        <v>7.2065544401529937</v>
      </c>
      <c r="O1066" s="18"/>
      <c r="P1066" s="30">
        <f t="shared" ca="1" si="112"/>
        <v>11.913205455031768</v>
      </c>
      <c r="Q1066" s="19"/>
      <c r="R1066" s="20">
        <f t="shared" ca="1" si="117"/>
        <v>1</v>
      </c>
      <c r="S1066" s="21">
        <f t="shared" ca="1" si="118"/>
        <v>1</v>
      </c>
    </row>
    <row r="1067" spans="9:19" ht="15" x14ac:dyDescent="0.25">
      <c r="I1067" s="14">
        <v>1063</v>
      </c>
      <c r="J1067" s="15">
        <f t="shared" ca="1" si="113"/>
        <v>0.35215181127186523</v>
      </c>
      <c r="K1067" s="16">
        <f t="shared" ca="1" si="115"/>
        <v>4.2547289086109359</v>
      </c>
      <c r="L1067" s="16"/>
      <c r="M1067" s="17">
        <f t="shared" ca="1" si="114"/>
        <v>4.920883123816111E-2</v>
      </c>
      <c r="N1067" s="18">
        <f t="shared" ca="1" si="116"/>
        <v>-10.046423220886641</v>
      </c>
      <c r="O1067" s="18"/>
      <c r="P1067" s="30">
        <f t="shared" ca="1" si="112"/>
        <v>16.501152129497576</v>
      </c>
      <c r="Q1067" s="19"/>
      <c r="R1067" s="20">
        <f t="shared" ca="1" si="117"/>
        <v>1</v>
      </c>
      <c r="S1067" s="21">
        <f t="shared" ca="1" si="118"/>
        <v>1</v>
      </c>
    </row>
    <row r="1068" spans="9:19" ht="15" x14ac:dyDescent="0.25">
      <c r="I1068" s="14">
        <v>1064</v>
      </c>
      <c r="J1068" s="15">
        <f t="shared" ca="1" si="113"/>
        <v>0.15116477349406732</v>
      </c>
      <c r="K1068" s="16">
        <f t="shared" ca="1" si="115"/>
        <v>-1.1997351441178292</v>
      </c>
      <c r="L1068" s="16"/>
      <c r="M1068" s="17">
        <f t="shared" ca="1" si="114"/>
        <v>0.9674453084578668</v>
      </c>
      <c r="N1068" s="18">
        <f t="shared" ca="1" si="116"/>
        <v>19.212247212563987</v>
      </c>
      <c r="O1068" s="18"/>
      <c r="P1068" s="30">
        <f t="shared" ca="1" si="112"/>
        <v>-18.211982356681819</v>
      </c>
      <c r="Q1068" s="19"/>
      <c r="R1068" s="20">
        <f t="shared" ca="1" si="117"/>
        <v>0</v>
      </c>
      <c r="S1068" s="21">
        <f t="shared" ca="1" si="118"/>
        <v>0</v>
      </c>
    </row>
    <row r="1069" spans="9:19" ht="15" x14ac:dyDescent="0.25">
      <c r="I1069" s="14">
        <v>1065</v>
      </c>
      <c r="J1069" s="15">
        <f t="shared" ca="1" si="113"/>
        <v>3.0668130377431435E-3</v>
      </c>
      <c r="K1069" s="16">
        <f t="shared" ca="1" si="115"/>
        <v>-15.499094785683255</v>
      </c>
      <c r="L1069" s="16"/>
      <c r="M1069" s="17">
        <f t="shared" ca="1" si="114"/>
        <v>0.94504121027898214</v>
      </c>
      <c r="N1069" s="18">
        <f t="shared" ca="1" si="116"/>
        <v>17.15454353067922</v>
      </c>
      <c r="O1069" s="18"/>
      <c r="P1069" s="30">
        <f t="shared" ca="1" si="112"/>
        <v>-30.453638316362476</v>
      </c>
      <c r="Q1069" s="19"/>
      <c r="R1069" s="20">
        <f t="shared" ca="1" si="117"/>
        <v>0</v>
      </c>
      <c r="S1069" s="21">
        <f t="shared" ca="1" si="118"/>
        <v>0</v>
      </c>
    </row>
    <row r="1070" spans="9:19" ht="15" x14ac:dyDescent="0.25">
      <c r="I1070" s="14">
        <v>1066</v>
      </c>
      <c r="J1070" s="15">
        <f t="shared" ca="1" si="113"/>
        <v>0.39915186239301814</v>
      </c>
      <c r="K1070" s="16">
        <f t="shared" ca="1" si="115"/>
        <v>5.2919737411851209</v>
      </c>
      <c r="L1070" s="16"/>
      <c r="M1070" s="17">
        <f t="shared" ca="1" si="114"/>
        <v>0.54195785078052028</v>
      </c>
      <c r="N1070" s="18">
        <f t="shared" ca="1" si="116"/>
        <v>4.6615667547053414</v>
      </c>
      <c r="O1070" s="18"/>
      <c r="P1070" s="30">
        <f t="shared" ca="1" si="112"/>
        <v>2.8304069864797796</v>
      </c>
      <c r="Q1070" s="19"/>
      <c r="R1070" s="20">
        <f t="shared" ca="1" si="117"/>
        <v>1</v>
      </c>
      <c r="S1070" s="21">
        <f t="shared" ca="1" si="118"/>
        <v>0</v>
      </c>
    </row>
    <row r="1071" spans="9:19" ht="15" x14ac:dyDescent="0.25">
      <c r="I1071" s="14">
        <v>1067</v>
      </c>
      <c r="J1071" s="15">
        <f t="shared" ca="1" si="113"/>
        <v>0.46045454476640246</v>
      </c>
      <c r="K1071" s="16">
        <f t="shared" ca="1" si="115"/>
        <v>6.5992915509626044</v>
      </c>
      <c r="L1071" s="16"/>
      <c r="M1071" s="17">
        <f t="shared" ca="1" si="114"/>
        <v>0.35036800059417506</v>
      </c>
      <c r="N1071" s="18">
        <f t="shared" ca="1" si="116"/>
        <v>0.56448851897874208</v>
      </c>
      <c r="O1071" s="18"/>
      <c r="P1071" s="30">
        <f t="shared" ca="1" si="112"/>
        <v>8.2348030319838621</v>
      </c>
      <c r="Q1071" s="19"/>
      <c r="R1071" s="20">
        <f t="shared" ca="1" si="117"/>
        <v>1</v>
      </c>
      <c r="S1071" s="21">
        <f t="shared" ca="1" si="118"/>
        <v>1</v>
      </c>
    </row>
    <row r="1072" spans="9:19" ht="15" x14ac:dyDescent="0.25">
      <c r="I1072" s="14">
        <v>1068</v>
      </c>
      <c r="J1072" s="15">
        <f t="shared" ca="1" si="113"/>
        <v>8.9986073083166973E-2</v>
      </c>
      <c r="K1072" s="16">
        <f t="shared" ca="1" si="115"/>
        <v>-3.7882789968062056</v>
      </c>
      <c r="L1072" s="16"/>
      <c r="M1072" s="17">
        <f t="shared" ca="1" si="114"/>
        <v>0.78405892366860697</v>
      </c>
      <c r="N1072" s="18">
        <f t="shared" ca="1" si="116"/>
        <v>10.355938370793819</v>
      </c>
      <c r="O1072" s="18"/>
      <c r="P1072" s="30">
        <f t="shared" ca="1" si="112"/>
        <v>-11.944217367600025</v>
      </c>
      <c r="Q1072" s="19"/>
      <c r="R1072" s="20">
        <f t="shared" ca="1" si="117"/>
        <v>0</v>
      </c>
      <c r="S1072" s="21">
        <f t="shared" ca="1" si="118"/>
        <v>0</v>
      </c>
    </row>
    <row r="1073" spans="9:19" ht="15" x14ac:dyDescent="0.25">
      <c r="I1073" s="14">
        <v>1069</v>
      </c>
      <c r="J1073" s="15">
        <f t="shared" ca="1" si="113"/>
        <v>0.93941076659569345</v>
      </c>
      <c r="K1073" s="16">
        <f t="shared" ca="1" si="115"/>
        <v>20.396942525658893</v>
      </c>
      <c r="L1073" s="16"/>
      <c r="M1073" s="17">
        <f t="shared" ca="1" si="114"/>
        <v>2.4299227151055813E-2</v>
      </c>
      <c r="N1073" s="18">
        <f t="shared" ca="1" si="116"/>
        <v>-12.719753153493219</v>
      </c>
      <c r="O1073" s="18"/>
      <c r="P1073" s="30">
        <f t="shared" ca="1" si="112"/>
        <v>35.316695679152119</v>
      </c>
      <c r="Q1073" s="19"/>
      <c r="R1073" s="20">
        <f t="shared" ca="1" si="117"/>
        <v>1</v>
      </c>
      <c r="S1073" s="21">
        <f t="shared" ca="1" si="118"/>
        <v>1</v>
      </c>
    </row>
    <row r="1074" spans="9:19" ht="15" x14ac:dyDescent="0.25">
      <c r="I1074" s="14">
        <v>1070</v>
      </c>
      <c r="J1074" s="15">
        <f t="shared" ca="1" si="113"/>
        <v>0.7231219926726753</v>
      </c>
      <c r="K1074" s="16">
        <f t="shared" ca="1" si="115"/>
        <v>12.38420903730853</v>
      </c>
      <c r="L1074" s="16"/>
      <c r="M1074" s="17">
        <f t="shared" ca="1" si="114"/>
        <v>0.54430414849041464</v>
      </c>
      <c r="N1074" s="18">
        <f t="shared" ca="1" si="116"/>
        <v>4.7110628323994703</v>
      </c>
      <c r="O1074" s="18"/>
      <c r="P1074" s="30">
        <f t="shared" ca="1" si="112"/>
        <v>9.8731462049090588</v>
      </c>
      <c r="Q1074" s="19"/>
      <c r="R1074" s="20">
        <f t="shared" ca="1" si="117"/>
        <v>1</v>
      </c>
      <c r="S1074" s="21">
        <f t="shared" ca="1" si="118"/>
        <v>1</v>
      </c>
    </row>
    <row r="1075" spans="9:19" ht="15" x14ac:dyDescent="0.25">
      <c r="I1075" s="14">
        <v>1071</v>
      </c>
      <c r="J1075" s="15">
        <f t="shared" ca="1" si="113"/>
        <v>0.74134704649969929</v>
      </c>
      <c r="K1075" s="16">
        <f t="shared" ca="1" si="115"/>
        <v>12.847405839131909</v>
      </c>
      <c r="L1075" s="16"/>
      <c r="M1075" s="17">
        <f t="shared" ca="1" si="114"/>
        <v>0.56961780447315491</v>
      </c>
      <c r="N1075" s="18">
        <f t="shared" ca="1" si="116"/>
        <v>5.2475117976605894</v>
      </c>
      <c r="O1075" s="18"/>
      <c r="P1075" s="30">
        <f t="shared" ca="1" si="112"/>
        <v>9.7998940414713189</v>
      </c>
      <c r="Q1075" s="19"/>
      <c r="R1075" s="20">
        <f t="shared" ca="1" si="117"/>
        <v>1</v>
      </c>
      <c r="S1075" s="21">
        <f t="shared" ca="1" si="118"/>
        <v>1</v>
      </c>
    </row>
    <row r="1076" spans="9:19" ht="15" x14ac:dyDescent="0.25">
      <c r="I1076" s="14">
        <v>1072</v>
      </c>
      <c r="J1076" s="15">
        <f t="shared" ca="1" si="113"/>
        <v>0.37244430967688746</v>
      </c>
      <c r="K1076" s="16">
        <f t="shared" ca="1" si="115"/>
        <v>4.7076217513723719</v>
      </c>
      <c r="L1076" s="16"/>
      <c r="M1076" s="17">
        <f t="shared" ca="1" si="114"/>
        <v>0.51152011507298689</v>
      </c>
      <c r="N1076" s="18">
        <f t="shared" ca="1" si="116"/>
        <v>4.0216329420032766</v>
      </c>
      <c r="O1076" s="18"/>
      <c r="P1076" s="30">
        <f t="shared" ca="1" si="112"/>
        <v>2.8859888093690955</v>
      </c>
      <c r="Q1076" s="19"/>
      <c r="R1076" s="20">
        <f t="shared" ca="1" si="117"/>
        <v>1</v>
      </c>
      <c r="S1076" s="21">
        <f t="shared" ca="1" si="118"/>
        <v>0</v>
      </c>
    </row>
    <row r="1077" spans="9:19" ht="15" x14ac:dyDescent="0.25">
      <c r="I1077" s="14">
        <v>1073</v>
      </c>
      <c r="J1077" s="15">
        <f t="shared" ca="1" si="113"/>
        <v>0.76902894375193687</v>
      </c>
      <c r="K1077" s="16">
        <f t="shared" ca="1" si="115"/>
        <v>13.584911655905383</v>
      </c>
      <c r="L1077" s="16"/>
      <c r="M1077" s="17">
        <f t="shared" ca="1" si="114"/>
        <v>0.31992196419306285</v>
      </c>
      <c r="N1077" s="18">
        <f t="shared" ca="1" si="116"/>
        <v>-0.13487470140027069</v>
      </c>
      <c r="O1077" s="18"/>
      <c r="P1077" s="30">
        <f t="shared" ca="1" si="112"/>
        <v>15.919786357305654</v>
      </c>
      <c r="Q1077" s="19"/>
      <c r="R1077" s="20">
        <f t="shared" ca="1" si="117"/>
        <v>1</v>
      </c>
      <c r="S1077" s="21">
        <f t="shared" ca="1" si="118"/>
        <v>1</v>
      </c>
    </row>
    <row r="1078" spans="9:19" ht="15" x14ac:dyDescent="0.25">
      <c r="I1078" s="14">
        <v>1074</v>
      </c>
      <c r="J1078" s="15">
        <f t="shared" ca="1" si="113"/>
        <v>6.6198004177331349E-4</v>
      </c>
      <c r="K1078" s="16">
        <f t="shared" ca="1" si="115"/>
        <v>-19.432935526693313</v>
      </c>
      <c r="L1078" s="16"/>
      <c r="M1078" s="17">
        <f t="shared" ca="1" si="114"/>
        <v>0.23777025602844237</v>
      </c>
      <c r="N1078" s="18">
        <f t="shared" ca="1" si="116"/>
        <v>-2.18951384917961</v>
      </c>
      <c r="O1078" s="18"/>
      <c r="P1078" s="30">
        <f t="shared" ca="1" si="112"/>
        <v>-15.043421677513702</v>
      </c>
      <c r="Q1078" s="19"/>
      <c r="R1078" s="20">
        <f t="shared" ca="1" si="117"/>
        <v>0</v>
      </c>
      <c r="S1078" s="21">
        <f t="shared" ca="1" si="118"/>
        <v>0</v>
      </c>
    </row>
    <row r="1079" spans="9:19" ht="15" x14ac:dyDescent="0.25">
      <c r="I1079" s="14">
        <v>1075</v>
      </c>
      <c r="J1079" s="15">
        <f t="shared" ca="1" si="113"/>
        <v>0.34814680923903885</v>
      </c>
      <c r="K1079" s="16">
        <f t="shared" ca="1" si="115"/>
        <v>4.164277095745426</v>
      </c>
      <c r="L1079" s="16"/>
      <c r="M1079" s="17">
        <f t="shared" ca="1" si="114"/>
        <v>0.70807635043569539</v>
      </c>
      <c r="N1079" s="18">
        <f t="shared" ca="1" si="116"/>
        <v>8.363003586813587</v>
      </c>
      <c r="O1079" s="18"/>
      <c r="P1079" s="30">
        <f t="shared" ca="1" si="112"/>
        <v>-1.9987264910681608</v>
      </c>
      <c r="Q1079" s="19"/>
      <c r="R1079" s="20">
        <f t="shared" ca="1" si="117"/>
        <v>0</v>
      </c>
      <c r="S1079" s="21">
        <f t="shared" ca="1" si="118"/>
        <v>0</v>
      </c>
    </row>
    <row r="1080" spans="9:19" ht="15" x14ac:dyDescent="0.25">
      <c r="I1080" s="14">
        <v>1076</v>
      </c>
      <c r="J1080" s="15">
        <f t="shared" ca="1" si="113"/>
        <v>0.63943280627301124</v>
      </c>
      <c r="K1080" s="16">
        <f t="shared" ca="1" si="115"/>
        <v>10.416400408716214</v>
      </c>
      <c r="L1080" s="16"/>
      <c r="M1080" s="17">
        <f t="shared" ca="1" si="114"/>
        <v>0.5859273168049477</v>
      </c>
      <c r="N1080" s="18">
        <f t="shared" ca="1" si="116"/>
        <v>5.5962283882937705</v>
      </c>
      <c r="O1080" s="18"/>
      <c r="P1080" s="30">
        <f t="shared" ca="1" si="112"/>
        <v>7.0201720204224438</v>
      </c>
      <c r="Q1080" s="19"/>
      <c r="R1080" s="20">
        <f t="shared" ca="1" si="117"/>
        <v>1</v>
      </c>
      <c r="S1080" s="21">
        <f t="shared" ca="1" si="118"/>
        <v>1</v>
      </c>
    </row>
    <row r="1081" spans="9:19" ht="15" x14ac:dyDescent="0.25">
      <c r="I1081" s="14">
        <v>1077</v>
      </c>
      <c r="J1081" s="15">
        <f t="shared" ca="1" si="113"/>
        <v>0.19874799419929035</v>
      </c>
      <c r="K1081" s="16">
        <f t="shared" ca="1" si="115"/>
        <v>0.35100493122712884</v>
      </c>
      <c r="L1081" s="16"/>
      <c r="M1081" s="17">
        <f t="shared" ca="1" si="114"/>
        <v>0.9132291543470723</v>
      </c>
      <c r="N1081" s="18">
        <f t="shared" ca="1" si="116"/>
        <v>15.166201657857366</v>
      </c>
      <c r="O1081" s="18"/>
      <c r="P1081" s="30">
        <f t="shared" ca="1" si="112"/>
        <v>-12.615196726630238</v>
      </c>
      <c r="Q1081" s="19"/>
      <c r="R1081" s="20">
        <f t="shared" ca="1" si="117"/>
        <v>0</v>
      </c>
      <c r="S1081" s="21">
        <f t="shared" ca="1" si="118"/>
        <v>0</v>
      </c>
    </row>
    <row r="1082" spans="9:19" ht="15" x14ac:dyDescent="0.25">
      <c r="I1082" s="14">
        <v>1078</v>
      </c>
      <c r="J1082" s="15">
        <f t="shared" ca="1" si="113"/>
        <v>0.97722463401067772</v>
      </c>
      <c r="K1082" s="16">
        <f t="shared" ca="1" si="115"/>
        <v>24.159292015158535</v>
      </c>
      <c r="L1082" s="16"/>
      <c r="M1082" s="17">
        <f t="shared" ca="1" si="114"/>
        <v>3.8041630018855965E-2</v>
      </c>
      <c r="N1082" s="18">
        <f t="shared" ca="1" si="116"/>
        <v>-11.061331809307447</v>
      </c>
      <c r="O1082" s="18"/>
      <c r="P1082" s="30">
        <f t="shared" ca="1" si="112"/>
        <v>37.420623824465984</v>
      </c>
      <c r="Q1082" s="19"/>
      <c r="R1082" s="20">
        <f t="shared" ca="1" si="117"/>
        <v>1</v>
      </c>
      <c r="S1082" s="21">
        <f t="shared" ca="1" si="118"/>
        <v>1</v>
      </c>
    </row>
    <row r="1083" spans="9:19" ht="15" x14ac:dyDescent="0.25">
      <c r="I1083" s="14">
        <v>1079</v>
      </c>
      <c r="J1083" s="15">
        <f t="shared" ca="1" si="113"/>
        <v>9.1263767124928119E-2</v>
      </c>
      <c r="K1083" s="16">
        <f t="shared" ca="1" si="115"/>
        <v>-3.722787006968403</v>
      </c>
      <c r="L1083" s="16"/>
      <c r="M1083" s="17">
        <f t="shared" ca="1" si="114"/>
        <v>0.47363865672140604</v>
      </c>
      <c r="N1083" s="18">
        <f t="shared" ca="1" si="116"/>
        <v>3.2267481132425191</v>
      </c>
      <c r="O1083" s="18"/>
      <c r="P1083" s="30">
        <f t="shared" ca="1" si="112"/>
        <v>-4.7495351202109219</v>
      </c>
      <c r="Q1083" s="19"/>
      <c r="R1083" s="20">
        <f t="shared" ca="1" si="117"/>
        <v>0</v>
      </c>
      <c r="S1083" s="21">
        <f t="shared" ca="1" si="118"/>
        <v>0</v>
      </c>
    </row>
    <row r="1084" spans="9:19" ht="15" x14ac:dyDescent="0.25">
      <c r="I1084" s="14">
        <v>1080</v>
      </c>
      <c r="J1084" s="15">
        <f t="shared" ca="1" si="113"/>
        <v>0.27406016891362428</v>
      </c>
      <c r="K1084" s="16">
        <f t="shared" ca="1" si="115"/>
        <v>2.4051944411672501</v>
      </c>
      <c r="L1084" s="16"/>
      <c r="M1084" s="17">
        <f t="shared" ca="1" si="114"/>
        <v>0.88747419745875555</v>
      </c>
      <c r="N1084" s="18">
        <f t="shared" ca="1" si="116"/>
        <v>13.930397945465314</v>
      </c>
      <c r="O1084" s="18"/>
      <c r="P1084" s="30">
        <f t="shared" ca="1" si="112"/>
        <v>-9.325203504298063</v>
      </c>
      <c r="Q1084" s="19"/>
      <c r="R1084" s="20">
        <f t="shared" ca="1" si="117"/>
        <v>0</v>
      </c>
      <c r="S1084" s="21">
        <f t="shared" ca="1" si="118"/>
        <v>0</v>
      </c>
    </row>
    <row r="1085" spans="9:19" ht="15" x14ac:dyDescent="0.25">
      <c r="I1085" s="14">
        <v>1081</v>
      </c>
      <c r="J1085" s="15">
        <f t="shared" ca="1" si="113"/>
        <v>0.9063239226554477</v>
      </c>
      <c r="K1085" s="16">
        <f t="shared" ca="1" si="115"/>
        <v>18.460966569233435</v>
      </c>
      <c r="L1085" s="16"/>
      <c r="M1085" s="17">
        <f t="shared" ca="1" si="114"/>
        <v>0.21449676544257534</v>
      </c>
      <c r="N1085" s="18">
        <f t="shared" ca="1" si="116"/>
        <v>-2.8372705619159779</v>
      </c>
      <c r="O1085" s="18"/>
      <c r="P1085" s="30">
        <f t="shared" ca="1" si="112"/>
        <v>23.498237131149413</v>
      </c>
      <c r="Q1085" s="19"/>
      <c r="R1085" s="20">
        <f t="shared" ca="1" si="117"/>
        <v>1</v>
      </c>
      <c r="S1085" s="21">
        <f t="shared" ca="1" si="118"/>
        <v>1</v>
      </c>
    </row>
    <row r="1086" spans="9:19" ht="15" x14ac:dyDescent="0.25">
      <c r="I1086" s="14">
        <v>1082</v>
      </c>
      <c r="J1086" s="15">
        <f t="shared" ca="1" si="113"/>
        <v>0.62250434326687032</v>
      </c>
      <c r="K1086" s="16">
        <f t="shared" ca="1" si="115"/>
        <v>10.040921038526692</v>
      </c>
      <c r="L1086" s="16"/>
      <c r="M1086" s="17">
        <f t="shared" ca="1" si="114"/>
        <v>0.20758286280256966</v>
      </c>
      <c r="N1086" s="18">
        <f t="shared" ca="1" si="116"/>
        <v>-3.0374138984506409</v>
      </c>
      <c r="O1086" s="18"/>
      <c r="P1086" s="30">
        <f t="shared" ca="1" si="112"/>
        <v>15.278334936977334</v>
      </c>
      <c r="Q1086" s="19"/>
      <c r="R1086" s="20">
        <f t="shared" ca="1" si="117"/>
        <v>1</v>
      </c>
      <c r="S1086" s="21">
        <f t="shared" ca="1" si="118"/>
        <v>1</v>
      </c>
    </row>
    <row r="1087" spans="9:19" ht="15" x14ac:dyDescent="0.25">
      <c r="I1087" s="14">
        <v>1083</v>
      </c>
      <c r="J1087" s="15">
        <f t="shared" ca="1" si="113"/>
        <v>1.771006381367568E-2</v>
      </c>
      <c r="K1087" s="16">
        <f t="shared" ca="1" si="115"/>
        <v>-10.169331231472846</v>
      </c>
      <c r="L1087" s="16"/>
      <c r="M1087" s="17">
        <f t="shared" ca="1" si="114"/>
        <v>0.717495934468242</v>
      </c>
      <c r="N1087" s="18">
        <f t="shared" ca="1" si="116"/>
        <v>8.594298607709991</v>
      </c>
      <c r="O1087" s="18"/>
      <c r="P1087" s="30">
        <f t="shared" ca="1" si="112"/>
        <v>-16.563629839182838</v>
      </c>
      <c r="Q1087" s="19"/>
      <c r="R1087" s="20">
        <f t="shared" ca="1" si="117"/>
        <v>0</v>
      </c>
      <c r="S1087" s="21">
        <f t="shared" ca="1" si="118"/>
        <v>0</v>
      </c>
    </row>
    <row r="1088" spans="9:19" ht="15" x14ac:dyDescent="0.25">
      <c r="I1088" s="14">
        <v>1084</v>
      </c>
      <c r="J1088" s="15">
        <f t="shared" ca="1" si="113"/>
        <v>0.18953570999578795</v>
      </c>
      <c r="K1088" s="16">
        <f t="shared" ca="1" si="115"/>
        <v>7.066709621140177E-2</v>
      </c>
      <c r="L1088" s="16"/>
      <c r="M1088" s="17">
        <f t="shared" ca="1" si="114"/>
        <v>0.37808548453901858</v>
      </c>
      <c r="N1088" s="18">
        <f t="shared" ca="1" si="116"/>
        <v>1.1820628853677908</v>
      </c>
      <c r="O1088" s="18"/>
      <c r="P1088" s="30">
        <f t="shared" ca="1" si="112"/>
        <v>1.0886042108436111</v>
      </c>
      <c r="Q1088" s="19"/>
      <c r="R1088" s="20">
        <f t="shared" ca="1" si="117"/>
        <v>1</v>
      </c>
      <c r="S1088" s="21">
        <f t="shared" ca="1" si="118"/>
        <v>0</v>
      </c>
    </row>
    <row r="1089" spans="9:19" ht="15" x14ac:dyDescent="0.25">
      <c r="I1089" s="14">
        <v>1085</v>
      </c>
      <c r="J1089" s="15">
        <f t="shared" ca="1" si="113"/>
        <v>0.90416366791188196</v>
      </c>
      <c r="K1089" s="16">
        <f t="shared" ca="1" si="115"/>
        <v>18.353825678696239</v>
      </c>
      <c r="L1089" s="16"/>
      <c r="M1089" s="17">
        <f t="shared" ca="1" si="114"/>
        <v>0.81768017096153411</v>
      </c>
      <c r="N1089" s="18">
        <f t="shared" ca="1" si="116"/>
        <v>11.364822991388547</v>
      </c>
      <c r="O1089" s="18"/>
      <c r="P1089" s="30">
        <f t="shared" ca="1" si="112"/>
        <v>9.189002687307692</v>
      </c>
      <c r="Q1089" s="19"/>
      <c r="R1089" s="20">
        <f t="shared" ca="1" si="117"/>
        <v>1</v>
      </c>
      <c r="S1089" s="21">
        <f t="shared" ca="1" si="118"/>
        <v>1</v>
      </c>
    </row>
    <row r="1090" spans="9:19" ht="15" x14ac:dyDescent="0.25">
      <c r="I1090" s="14">
        <v>1086</v>
      </c>
      <c r="J1090" s="15">
        <f t="shared" ca="1" si="113"/>
        <v>0.5223744211193041</v>
      </c>
      <c r="K1090" s="16">
        <f t="shared" ca="1" si="115"/>
        <v>7.8994816571869384</v>
      </c>
      <c r="L1090" s="16"/>
      <c r="M1090" s="17">
        <f t="shared" ca="1" si="114"/>
        <v>0.44918113637397705</v>
      </c>
      <c r="N1090" s="18">
        <f t="shared" ca="1" si="116"/>
        <v>2.7113301812215567</v>
      </c>
      <c r="O1090" s="18"/>
      <c r="P1090" s="30">
        <f t="shared" ca="1" si="112"/>
        <v>7.3881514759653824</v>
      </c>
      <c r="Q1090" s="19"/>
      <c r="R1090" s="20">
        <f t="shared" ca="1" si="117"/>
        <v>1</v>
      </c>
      <c r="S1090" s="21">
        <f t="shared" ca="1" si="118"/>
        <v>1</v>
      </c>
    </row>
    <row r="1091" spans="9:19" ht="15" x14ac:dyDescent="0.25">
      <c r="I1091" s="14">
        <v>1087</v>
      </c>
      <c r="J1091" s="15">
        <f t="shared" ca="1" si="113"/>
        <v>0.75428865611961637</v>
      </c>
      <c r="K1091" s="16">
        <f t="shared" ca="1" si="115"/>
        <v>13.186620812844122</v>
      </c>
      <c r="L1091" s="16"/>
      <c r="M1091" s="17">
        <f t="shared" ca="1" si="114"/>
        <v>0.37610340510176632</v>
      </c>
      <c r="N1091" s="18">
        <f t="shared" ca="1" si="116"/>
        <v>1.1384062037908445</v>
      </c>
      <c r="O1091" s="18"/>
      <c r="P1091" s="30">
        <f t="shared" ca="1" si="112"/>
        <v>14.248214609053278</v>
      </c>
      <c r="Q1091" s="19"/>
      <c r="R1091" s="20">
        <f t="shared" ca="1" si="117"/>
        <v>1</v>
      </c>
      <c r="S1091" s="21">
        <f t="shared" ca="1" si="118"/>
        <v>1</v>
      </c>
    </row>
    <row r="1092" spans="9:19" ht="15" x14ac:dyDescent="0.25">
      <c r="I1092" s="14">
        <v>1088</v>
      </c>
      <c r="J1092" s="15">
        <f t="shared" ca="1" si="113"/>
        <v>0.78185246160055455</v>
      </c>
      <c r="K1092" s="16">
        <f t="shared" ca="1" si="115"/>
        <v>13.943103424989221</v>
      </c>
      <c r="L1092" s="16"/>
      <c r="M1092" s="17">
        <f t="shared" ca="1" si="114"/>
        <v>0.4834725639323505</v>
      </c>
      <c r="N1092" s="18">
        <f t="shared" ca="1" si="116"/>
        <v>3.4332881173598575</v>
      </c>
      <c r="O1092" s="18"/>
      <c r="P1092" s="30">
        <f t="shared" ca="1" si="112"/>
        <v>12.709815307629363</v>
      </c>
      <c r="Q1092" s="19"/>
      <c r="R1092" s="20">
        <f t="shared" ca="1" si="117"/>
        <v>1</v>
      </c>
      <c r="S1092" s="21">
        <f t="shared" ca="1" si="118"/>
        <v>1</v>
      </c>
    </row>
    <row r="1093" spans="9:19" ht="15" x14ac:dyDescent="0.25">
      <c r="I1093" s="14">
        <v>1089</v>
      </c>
      <c r="J1093" s="15">
        <f t="shared" ca="1" si="113"/>
        <v>0.53768780708898989</v>
      </c>
      <c r="K1093" s="16">
        <f t="shared" ca="1" si="115"/>
        <v>8.2215663767455958</v>
      </c>
      <c r="L1093" s="16"/>
      <c r="M1093" s="17">
        <f t="shared" ca="1" si="114"/>
        <v>0.74809307773579181</v>
      </c>
      <c r="N1093" s="18">
        <f t="shared" ca="1" si="116"/>
        <v>9.3730806343003028</v>
      </c>
      <c r="O1093" s="18"/>
      <c r="P1093" s="30">
        <f t="shared" ref="P1093:P1156" ca="1" si="119">K1093-N1093+homefield_adv_simulation</f>
        <v>1.0484857424452931</v>
      </c>
      <c r="Q1093" s="19"/>
      <c r="R1093" s="20">
        <f t="shared" ca="1" si="117"/>
        <v>1</v>
      </c>
      <c r="S1093" s="21">
        <f t="shared" ca="1" si="118"/>
        <v>0</v>
      </c>
    </row>
    <row r="1094" spans="9:19" ht="15" x14ac:dyDescent="0.25">
      <c r="I1094" s="14">
        <v>1090</v>
      </c>
      <c r="J1094" s="15">
        <f t="shared" ca="1" si="113"/>
        <v>0.80934056052878667</v>
      </c>
      <c r="K1094" s="16">
        <f t="shared" ca="1" si="115"/>
        <v>14.754697499222539</v>
      </c>
      <c r="L1094" s="16"/>
      <c r="M1094" s="17">
        <f t="shared" ca="1" si="114"/>
        <v>0.94229763649061293</v>
      </c>
      <c r="N1094" s="18">
        <f t="shared" ca="1" si="116"/>
        <v>16.952023367876947</v>
      </c>
      <c r="O1094" s="18"/>
      <c r="P1094" s="30">
        <f t="shared" ca="1" si="119"/>
        <v>2.6741313455920235E-3</v>
      </c>
      <c r="Q1094" s="19"/>
      <c r="R1094" s="20">
        <f t="shared" ca="1" si="117"/>
        <v>1</v>
      </c>
      <c r="S1094" s="21">
        <f t="shared" ca="1" si="118"/>
        <v>0</v>
      </c>
    </row>
    <row r="1095" spans="9:19" ht="15" x14ac:dyDescent="0.25">
      <c r="I1095" s="14">
        <v>1091</v>
      </c>
      <c r="J1095" s="15">
        <f t="shared" ca="1" si="113"/>
        <v>0.87826054137403309</v>
      </c>
      <c r="K1095" s="16">
        <f t="shared" ca="1" si="115"/>
        <v>17.188261003502483</v>
      </c>
      <c r="L1095" s="16"/>
      <c r="M1095" s="17">
        <f t="shared" ca="1" si="114"/>
        <v>0.98758169205201252</v>
      </c>
      <c r="N1095" s="18">
        <f t="shared" ca="1" si="116"/>
        <v>22.55410299456458</v>
      </c>
      <c r="O1095" s="18"/>
      <c r="P1095" s="30">
        <f t="shared" ca="1" si="119"/>
        <v>-3.1658419910620976</v>
      </c>
      <c r="Q1095" s="19"/>
      <c r="R1095" s="20">
        <f t="shared" ca="1" si="117"/>
        <v>0</v>
      </c>
      <c r="S1095" s="21">
        <f t="shared" ca="1" si="118"/>
        <v>0</v>
      </c>
    </row>
    <row r="1096" spans="9:19" ht="15" x14ac:dyDescent="0.25">
      <c r="I1096" s="14">
        <v>1092</v>
      </c>
      <c r="J1096" s="15">
        <f t="shared" ca="1" si="113"/>
        <v>0.86859651043133534</v>
      </c>
      <c r="K1096" s="16">
        <f t="shared" ca="1" si="115"/>
        <v>16.798762341258232</v>
      </c>
      <c r="L1096" s="16"/>
      <c r="M1096" s="17">
        <f t="shared" ca="1" si="114"/>
        <v>1.4937279603769449E-3</v>
      </c>
      <c r="N1096" s="18">
        <f t="shared" ca="1" si="116"/>
        <v>-21.060651360016642</v>
      </c>
      <c r="O1096" s="18"/>
      <c r="P1096" s="30">
        <f t="shared" ca="1" si="119"/>
        <v>40.059413701274877</v>
      </c>
      <c r="Q1096" s="19"/>
      <c r="R1096" s="20">
        <f t="shared" ca="1" si="117"/>
        <v>1</v>
      </c>
      <c r="S1096" s="21">
        <f t="shared" ca="1" si="118"/>
        <v>1</v>
      </c>
    </row>
    <row r="1097" spans="9:19" ht="15" x14ac:dyDescent="0.25">
      <c r="I1097" s="14">
        <v>1093</v>
      </c>
      <c r="J1097" s="15">
        <f t="shared" ca="1" si="113"/>
        <v>0.64047813363194417</v>
      </c>
      <c r="K1097" s="16">
        <f t="shared" ca="1" si="115"/>
        <v>10.439776654201079</v>
      </c>
      <c r="L1097" s="16"/>
      <c r="M1097" s="17">
        <f t="shared" ca="1" si="114"/>
        <v>0.70952379715638558</v>
      </c>
      <c r="N1097" s="18">
        <f t="shared" ca="1" si="116"/>
        <v>8.3983138598239222</v>
      </c>
      <c r="O1097" s="18"/>
      <c r="P1097" s="30">
        <f t="shared" ca="1" si="119"/>
        <v>4.2414627943771572</v>
      </c>
      <c r="Q1097" s="19"/>
      <c r="R1097" s="20">
        <f t="shared" ca="1" si="117"/>
        <v>1</v>
      </c>
      <c r="S1097" s="21">
        <f t="shared" ca="1" si="118"/>
        <v>0</v>
      </c>
    </row>
    <row r="1098" spans="9:19" ht="15" x14ac:dyDescent="0.25">
      <c r="I1098" s="14">
        <v>1094</v>
      </c>
      <c r="J1098" s="15">
        <f t="shared" ref="J1098:J1161" ca="1" si="120">RAND()</f>
        <v>0.37015639699176117</v>
      </c>
      <c r="K1098" s="16">
        <f t="shared" ca="1" si="115"/>
        <v>4.6569810864134791</v>
      </c>
      <c r="L1098" s="16"/>
      <c r="M1098" s="17">
        <f t="shared" ref="M1098:M1161" ca="1" si="121">RAND()</f>
        <v>0.79050379203986909</v>
      </c>
      <c r="N1098" s="18">
        <f t="shared" ca="1" si="116"/>
        <v>10.541639832379992</v>
      </c>
      <c r="O1098" s="18"/>
      <c r="P1098" s="30">
        <f t="shared" ca="1" si="119"/>
        <v>-3.6846587459665132</v>
      </c>
      <c r="Q1098" s="19"/>
      <c r="R1098" s="20">
        <f t="shared" ca="1" si="117"/>
        <v>0</v>
      </c>
      <c r="S1098" s="21">
        <f t="shared" ca="1" si="118"/>
        <v>0</v>
      </c>
    </row>
    <row r="1099" spans="9:19" ht="15" x14ac:dyDescent="0.25">
      <c r="I1099" s="14">
        <v>1095</v>
      </c>
      <c r="J1099" s="15">
        <f t="shared" ca="1" si="120"/>
        <v>0.63445109670705657</v>
      </c>
      <c r="K1099" s="16">
        <f t="shared" ref="K1099:K1162" ca="1" si="122">NORMINV(J1099,mean_HomeTeam_Sim,sd_HomeTeam_Sim)</f>
        <v>10.305312452696738</v>
      </c>
      <c r="L1099" s="16"/>
      <c r="M1099" s="17">
        <f t="shared" ca="1" si="121"/>
        <v>0.88650760904241588</v>
      </c>
      <c r="N1099" s="18">
        <f t="shared" ref="N1099:N1162" ca="1" si="123">NORMINV(M1099,mean_AwayTeam_Sim,sd_AwayTeam_Sim)</f>
        <v>13.8882122810369</v>
      </c>
      <c r="O1099" s="18"/>
      <c r="P1099" s="30">
        <f t="shared" ca="1" si="119"/>
        <v>-1.3828998283401619</v>
      </c>
      <c r="Q1099" s="19"/>
      <c r="R1099" s="20">
        <f t="shared" ref="R1099:R1162" ca="1" si="124">IF(P1099&gt;0,1,0)</f>
        <v>0</v>
      </c>
      <c r="S1099" s="21">
        <f t="shared" ref="S1099:S1162" ca="1" si="125">IF(P1099&gt;game_spread,1,0)</f>
        <v>0</v>
      </c>
    </row>
    <row r="1100" spans="9:19" ht="15" x14ac:dyDescent="0.25">
      <c r="I1100" s="14">
        <v>1096</v>
      </c>
      <c r="J1100" s="15">
        <f t="shared" ca="1" si="120"/>
        <v>0.74481832049583196</v>
      </c>
      <c r="K1100" s="16">
        <f t="shared" ca="1" si="122"/>
        <v>12.937498789757043</v>
      </c>
      <c r="L1100" s="16"/>
      <c r="M1100" s="17">
        <f t="shared" ca="1" si="121"/>
        <v>0.71917905090704393</v>
      </c>
      <c r="N1100" s="18">
        <f t="shared" ca="1" si="123"/>
        <v>8.636012109139692</v>
      </c>
      <c r="O1100" s="18"/>
      <c r="P1100" s="30">
        <f t="shared" ca="1" si="119"/>
        <v>6.5014866806173517</v>
      </c>
      <c r="Q1100" s="19"/>
      <c r="R1100" s="20">
        <f t="shared" ca="1" si="124"/>
        <v>1</v>
      </c>
      <c r="S1100" s="21">
        <f t="shared" ca="1" si="125"/>
        <v>0</v>
      </c>
    </row>
    <row r="1101" spans="9:19" ht="15" x14ac:dyDescent="0.25">
      <c r="I1101" s="14">
        <v>1097</v>
      </c>
      <c r="J1101" s="15">
        <f t="shared" ca="1" si="120"/>
        <v>0.88868281727444565</v>
      </c>
      <c r="K1101" s="16">
        <f t="shared" ca="1" si="122"/>
        <v>17.633512612989961</v>
      </c>
      <c r="L1101" s="16"/>
      <c r="M1101" s="17">
        <f t="shared" ca="1" si="121"/>
        <v>0.67570964166305902</v>
      </c>
      <c r="N1101" s="18">
        <f t="shared" ca="1" si="123"/>
        <v>7.592950637223856</v>
      </c>
      <c r="O1101" s="18"/>
      <c r="P1101" s="30">
        <f t="shared" ca="1" si="119"/>
        <v>12.240561975766106</v>
      </c>
      <c r="Q1101" s="19"/>
      <c r="R1101" s="20">
        <f t="shared" ca="1" si="124"/>
        <v>1</v>
      </c>
      <c r="S1101" s="21">
        <f t="shared" ca="1" si="125"/>
        <v>1</v>
      </c>
    </row>
    <row r="1102" spans="9:19" ht="15" x14ac:dyDescent="0.25">
      <c r="I1102" s="14">
        <v>1098</v>
      </c>
      <c r="J1102" s="15">
        <f t="shared" ca="1" si="120"/>
        <v>0.48899293846419734</v>
      </c>
      <c r="K1102" s="16">
        <f t="shared" ca="1" si="122"/>
        <v>7.1991310858433373</v>
      </c>
      <c r="L1102" s="16"/>
      <c r="M1102" s="17">
        <f t="shared" ca="1" si="121"/>
        <v>0.64117814124805061</v>
      </c>
      <c r="N1102" s="18">
        <f t="shared" ca="1" si="123"/>
        <v>6.8054437839427715</v>
      </c>
      <c r="O1102" s="18"/>
      <c r="P1102" s="30">
        <f t="shared" ca="1" si="119"/>
        <v>2.593687301900566</v>
      </c>
      <c r="Q1102" s="19"/>
      <c r="R1102" s="20">
        <f t="shared" ca="1" si="124"/>
        <v>1</v>
      </c>
      <c r="S1102" s="21">
        <f t="shared" ca="1" si="125"/>
        <v>0</v>
      </c>
    </row>
    <row r="1103" spans="9:19" ht="15" x14ac:dyDescent="0.25">
      <c r="I1103" s="14">
        <v>1099</v>
      </c>
      <c r="J1103" s="15">
        <f t="shared" ca="1" si="120"/>
        <v>0.11559772885901864</v>
      </c>
      <c r="K1103" s="16">
        <f t="shared" ca="1" si="122"/>
        <v>-2.5872056694799106</v>
      </c>
      <c r="L1103" s="16"/>
      <c r="M1103" s="17">
        <f t="shared" ca="1" si="121"/>
        <v>0.39075336056851784</v>
      </c>
      <c r="N1103" s="18">
        <f t="shared" ca="1" si="123"/>
        <v>1.4594727534793872</v>
      </c>
      <c r="O1103" s="18"/>
      <c r="P1103" s="30">
        <f t="shared" ca="1" si="119"/>
        <v>-1.8466784229592976</v>
      </c>
      <c r="Q1103" s="19"/>
      <c r="R1103" s="20">
        <f t="shared" ca="1" si="124"/>
        <v>0</v>
      </c>
      <c r="S1103" s="21">
        <f t="shared" ca="1" si="125"/>
        <v>0</v>
      </c>
    </row>
    <row r="1104" spans="9:19" ht="15" x14ac:dyDescent="0.25">
      <c r="I1104" s="14">
        <v>1100</v>
      </c>
      <c r="J1104" s="15">
        <f t="shared" ca="1" si="120"/>
        <v>0.62774458218424767</v>
      </c>
      <c r="K1104" s="16">
        <f t="shared" ca="1" si="122"/>
        <v>10.156555381088616</v>
      </c>
      <c r="L1104" s="16"/>
      <c r="M1104" s="17">
        <f t="shared" ca="1" si="121"/>
        <v>3.8321226635179118E-2</v>
      </c>
      <c r="N1104" s="18">
        <f t="shared" ca="1" si="123"/>
        <v>-11.033137710220359</v>
      </c>
      <c r="O1104" s="18"/>
      <c r="P1104" s="30">
        <f t="shared" ca="1" si="119"/>
        <v>23.389693091308974</v>
      </c>
      <c r="Q1104" s="19"/>
      <c r="R1104" s="20">
        <f t="shared" ca="1" si="124"/>
        <v>1</v>
      </c>
      <c r="S1104" s="21">
        <f t="shared" ca="1" si="125"/>
        <v>1</v>
      </c>
    </row>
    <row r="1105" spans="9:19" ht="15" x14ac:dyDescent="0.25">
      <c r="I1105" s="14">
        <v>1101</v>
      </c>
      <c r="J1105" s="15">
        <f t="shared" ca="1" si="120"/>
        <v>0.97686056640170749</v>
      </c>
      <c r="K1105" s="16">
        <f t="shared" ca="1" si="122"/>
        <v>24.103303535563953</v>
      </c>
      <c r="L1105" s="16"/>
      <c r="M1105" s="17">
        <f t="shared" ca="1" si="121"/>
        <v>0.22034030242008695</v>
      </c>
      <c r="N1105" s="18">
        <f t="shared" ca="1" si="123"/>
        <v>-2.6710204210204775</v>
      </c>
      <c r="O1105" s="18"/>
      <c r="P1105" s="30">
        <f t="shared" ca="1" si="119"/>
        <v>28.974323956584431</v>
      </c>
      <c r="Q1105" s="19"/>
      <c r="R1105" s="20">
        <f t="shared" ca="1" si="124"/>
        <v>1</v>
      </c>
      <c r="S1105" s="21">
        <f t="shared" ca="1" si="125"/>
        <v>1</v>
      </c>
    </row>
    <row r="1106" spans="9:19" ht="15" x14ac:dyDescent="0.25">
      <c r="I1106" s="14">
        <v>1102</v>
      </c>
      <c r="J1106" s="15">
        <f t="shared" ca="1" si="120"/>
        <v>0.9719762668692602</v>
      </c>
      <c r="K1106" s="16">
        <f t="shared" ca="1" si="122"/>
        <v>23.415781950400596</v>
      </c>
      <c r="L1106" s="16"/>
      <c r="M1106" s="17">
        <f t="shared" ca="1" si="121"/>
        <v>0.20734701519459875</v>
      </c>
      <c r="N1106" s="18">
        <f t="shared" ca="1" si="123"/>
        <v>-3.0443098337882413</v>
      </c>
      <c r="O1106" s="18"/>
      <c r="P1106" s="30">
        <f t="shared" ca="1" si="119"/>
        <v>28.660091784188836</v>
      </c>
      <c r="Q1106" s="19"/>
      <c r="R1106" s="20">
        <f t="shared" ca="1" si="124"/>
        <v>1</v>
      </c>
      <c r="S1106" s="21">
        <f t="shared" ca="1" si="125"/>
        <v>1</v>
      </c>
    </row>
    <row r="1107" spans="9:19" ht="15" x14ac:dyDescent="0.25">
      <c r="I1107" s="14">
        <v>1103</v>
      </c>
      <c r="J1107" s="15">
        <f t="shared" ca="1" si="120"/>
        <v>0.51368169601124225</v>
      </c>
      <c r="K1107" s="16">
        <f t="shared" ca="1" si="122"/>
        <v>7.7169882061428421</v>
      </c>
      <c r="L1107" s="16"/>
      <c r="M1107" s="17">
        <f t="shared" ca="1" si="121"/>
        <v>0.85621698101622223</v>
      </c>
      <c r="N1107" s="18">
        <f t="shared" ca="1" si="123"/>
        <v>12.677680529329436</v>
      </c>
      <c r="O1107" s="18"/>
      <c r="P1107" s="30">
        <f t="shared" ca="1" si="119"/>
        <v>-2.7606923231865936</v>
      </c>
      <c r="Q1107" s="19"/>
      <c r="R1107" s="20">
        <f t="shared" ca="1" si="124"/>
        <v>0</v>
      </c>
      <c r="S1107" s="21">
        <f t="shared" ca="1" si="125"/>
        <v>0</v>
      </c>
    </row>
    <row r="1108" spans="9:19" ht="15" x14ac:dyDescent="0.25">
      <c r="I1108" s="14">
        <v>1104</v>
      </c>
      <c r="J1108" s="15">
        <f t="shared" ca="1" si="120"/>
        <v>0.15631947173811189</v>
      </c>
      <c r="K1108" s="16">
        <f t="shared" ca="1" si="122"/>
        <v>-1.0177580162388438</v>
      </c>
      <c r="L1108" s="16"/>
      <c r="M1108" s="17">
        <f t="shared" ca="1" si="121"/>
        <v>7.4128960151974455E-2</v>
      </c>
      <c r="N1108" s="18">
        <f t="shared" ca="1" si="123"/>
        <v>-8.315696694425279</v>
      </c>
      <c r="O1108" s="18"/>
      <c r="P1108" s="30">
        <f t="shared" ca="1" si="119"/>
        <v>9.4979386781864363</v>
      </c>
      <c r="Q1108" s="19"/>
      <c r="R1108" s="20">
        <f t="shared" ca="1" si="124"/>
        <v>1</v>
      </c>
      <c r="S1108" s="21">
        <f t="shared" ca="1" si="125"/>
        <v>1</v>
      </c>
    </row>
    <row r="1109" spans="9:19" ht="15" x14ac:dyDescent="0.25">
      <c r="I1109" s="14">
        <v>1105</v>
      </c>
      <c r="J1109" s="15">
        <f t="shared" ca="1" si="120"/>
        <v>0.30013565058462466</v>
      </c>
      <c r="K1109" s="16">
        <f t="shared" ca="1" si="122"/>
        <v>3.0458143859019033</v>
      </c>
      <c r="L1109" s="16"/>
      <c r="M1109" s="17">
        <f t="shared" ca="1" si="121"/>
        <v>0.98015385874752792</v>
      </c>
      <c r="N1109" s="18">
        <f t="shared" ca="1" si="123"/>
        <v>20.989569981430382</v>
      </c>
      <c r="O1109" s="18"/>
      <c r="P1109" s="30">
        <f t="shared" ca="1" si="119"/>
        <v>-15.74375559552848</v>
      </c>
      <c r="Q1109" s="19"/>
      <c r="R1109" s="20">
        <f t="shared" ca="1" si="124"/>
        <v>0</v>
      </c>
      <c r="S1109" s="21">
        <f t="shared" ca="1" si="125"/>
        <v>0</v>
      </c>
    </row>
    <row r="1110" spans="9:19" ht="15" x14ac:dyDescent="0.25">
      <c r="I1110" s="14">
        <v>1106</v>
      </c>
      <c r="J1110" s="15">
        <f t="shared" ca="1" si="120"/>
        <v>0.83971977618612359</v>
      </c>
      <c r="K1110" s="16">
        <f t="shared" ca="1" si="122"/>
        <v>15.740601229930817</v>
      </c>
      <c r="L1110" s="16"/>
      <c r="M1110" s="17">
        <f t="shared" ca="1" si="121"/>
        <v>0.62690828184643788</v>
      </c>
      <c r="N1110" s="18">
        <f t="shared" ca="1" si="123"/>
        <v>6.4880666735625674</v>
      </c>
      <c r="O1110" s="18"/>
      <c r="P1110" s="30">
        <f t="shared" ca="1" si="119"/>
        <v>11.452534556368249</v>
      </c>
      <c r="Q1110" s="19"/>
      <c r="R1110" s="20">
        <f t="shared" ca="1" si="124"/>
        <v>1</v>
      </c>
      <c r="S1110" s="21">
        <f t="shared" ca="1" si="125"/>
        <v>1</v>
      </c>
    </row>
    <row r="1111" spans="9:19" ht="15" x14ac:dyDescent="0.25">
      <c r="I1111" s="14">
        <v>1107</v>
      </c>
      <c r="J1111" s="15">
        <f t="shared" ca="1" si="120"/>
        <v>0.83976748558624936</v>
      </c>
      <c r="K1111" s="16">
        <f t="shared" ca="1" si="122"/>
        <v>15.742240065292252</v>
      </c>
      <c r="L1111" s="16"/>
      <c r="M1111" s="17">
        <f t="shared" ca="1" si="121"/>
        <v>0.50804426343828923</v>
      </c>
      <c r="N1111" s="18">
        <f t="shared" ca="1" si="123"/>
        <v>3.9487153789541485</v>
      </c>
      <c r="O1111" s="18"/>
      <c r="P1111" s="30">
        <f t="shared" ca="1" si="119"/>
        <v>13.993524686338105</v>
      </c>
      <c r="Q1111" s="19"/>
      <c r="R1111" s="20">
        <f t="shared" ca="1" si="124"/>
        <v>1</v>
      </c>
      <c r="S1111" s="21">
        <f t="shared" ca="1" si="125"/>
        <v>1</v>
      </c>
    </row>
    <row r="1112" spans="9:19" ht="15" x14ac:dyDescent="0.25">
      <c r="I1112" s="14">
        <v>1108</v>
      </c>
      <c r="J1112" s="15">
        <f t="shared" ca="1" si="120"/>
        <v>0.41427199097957201</v>
      </c>
      <c r="K1112" s="16">
        <f t="shared" ca="1" si="122"/>
        <v>5.6180509043606683</v>
      </c>
      <c r="L1112" s="16"/>
      <c r="M1112" s="17">
        <f t="shared" ca="1" si="121"/>
        <v>0.492683628673111</v>
      </c>
      <c r="N1112" s="18">
        <f t="shared" ca="1" si="123"/>
        <v>3.6265527745618309</v>
      </c>
      <c r="O1112" s="18"/>
      <c r="P1112" s="30">
        <f t="shared" ca="1" si="119"/>
        <v>4.1914981297988376</v>
      </c>
      <c r="Q1112" s="19"/>
      <c r="R1112" s="20">
        <f t="shared" ca="1" si="124"/>
        <v>1</v>
      </c>
      <c r="S1112" s="21">
        <f t="shared" ca="1" si="125"/>
        <v>0</v>
      </c>
    </row>
    <row r="1113" spans="9:19" ht="15" x14ac:dyDescent="0.25">
      <c r="I1113" s="14">
        <v>1109</v>
      </c>
      <c r="J1113" s="15">
        <f t="shared" ca="1" si="120"/>
        <v>3.8329362302258363E-2</v>
      </c>
      <c r="K1113" s="16">
        <f t="shared" ca="1" si="122"/>
        <v>-7.3823198366999776</v>
      </c>
      <c r="L1113" s="16"/>
      <c r="M1113" s="17">
        <f t="shared" ca="1" si="121"/>
        <v>0.84250855775475963</v>
      </c>
      <c r="N1113" s="18">
        <f t="shared" ca="1" si="123"/>
        <v>12.18693852063949</v>
      </c>
      <c r="O1113" s="18"/>
      <c r="P1113" s="30">
        <f t="shared" ca="1" si="119"/>
        <v>-17.369258357339469</v>
      </c>
      <c r="Q1113" s="19"/>
      <c r="R1113" s="20">
        <f t="shared" ca="1" si="124"/>
        <v>0</v>
      </c>
      <c r="S1113" s="21">
        <f t="shared" ca="1" si="125"/>
        <v>0</v>
      </c>
    </row>
    <row r="1114" spans="9:19" ht="15" x14ac:dyDescent="0.25">
      <c r="I1114" s="14">
        <v>1110</v>
      </c>
      <c r="J1114" s="15">
        <f t="shared" ca="1" si="120"/>
        <v>0.32962804443529237</v>
      </c>
      <c r="K1114" s="16">
        <f t="shared" ca="1" si="122"/>
        <v>3.7408272833813454</v>
      </c>
      <c r="L1114" s="16"/>
      <c r="M1114" s="17">
        <f t="shared" ca="1" si="121"/>
        <v>0.78960820193158165</v>
      </c>
      <c r="N1114" s="18">
        <f t="shared" ca="1" si="123"/>
        <v>10.515636388855247</v>
      </c>
      <c r="O1114" s="18"/>
      <c r="P1114" s="30">
        <f t="shared" ca="1" si="119"/>
        <v>-4.5748091054739017</v>
      </c>
      <c r="Q1114" s="19"/>
      <c r="R1114" s="20">
        <f t="shared" ca="1" si="124"/>
        <v>0</v>
      </c>
      <c r="S1114" s="21">
        <f t="shared" ca="1" si="125"/>
        <v>0</v>
      </c>
    </row>
    <row r="1115" spans="9:19" ht="15" x14ac:dyDescent="0.25">
      <c r="I1115" s="14">
        <v>1111</v>
      </c>
      <c r="J1115" s="15">
        <f t="shared" ca="1" si="120"/>
        <v>0.39770892794110801</v>
      </c>
      <c r="K1115" s="16">
        <f t="shared" ca="1" si="122"/>
        <v>5.2606932030323401</v>
      </c>
      <c r="L1115" s="16"/>
      <c r="M1115" s="17">
        <f t="shared" ca="1" si="121"/>
        <v>0.76928555476402782</v>
      </c>
      <c r="N1115" s="18">
        <f t="shared" ca="1" si="123"/>
        <v>9.9419677733821139</v>
      </c>
      <c r="O1115" s="18"/>
      <c r="P1115" s="30">
        <f t="shared" ca="1" si="119"/>
        <v>-2.4812745703497736</v>
      </c>
      <c r="Q1115" s="19"/>
      <c r="R1115" s="20">
        <f t="shared" ca="1" si="124"/>
        <v>0</v>
      </c>
      <c r="S1115" s="21">
        <f t="shared" ca="1" si="125"/>
        <v>0</v>
      </c>
    </row>
    <row r="1116" spans="9:19" ht="15" x14ac:dyDescent="0.25">
      <c r="I1116" s="14">
        <v>1112</v>
      </c>
      <c r="J1116" s="15">
        <f t="shared" ca="1" si="120"/>
        <v>0.35894379436987733</v>
      </c>
      <c r="K1116" s="16">
        <f t="shared" ca="1" si="122"/>
        <v>4.4072860638919282</v>
      </c>
      <c r="L1116" s="16"/>
      <c r="M1116" s="17">
        <f t="shared" ca="1" si="121"/>
        <v>0.36197904606854414</v>
      </c>
      <c r="N1116" s="18">
        <f t="shared" ca="1" si="123"/>
        <v>0.82513536262561837</v>
      </c>
      <c r="O1116" s="18"/>
      <c r="P1116" s="30">
        <f t="shared" ca="1" si="119"/>
        <v>5.7821507012663105</v>
      </c>
      <c r="Q1116" s="19"/>
      <c r="R1116" s="20">
        <f t="shared" ca="1" si="124"/>
        <v>1</v>
      </c>
      <c r="S1116" s="21">
        <f t="shared" ca="1" si="125"/>
        <v>0</v>
      </c>
    </row>
    <row r="1117" spans="9:19" ht="15" x14ac:dyDescent="0.25">
      <c r="I1117" s="14">
        <v>1113</v>
      </c>
      <c r="J1117" s="15">
        <f t="shared" ca="1" si="120"/>
        <v>0.49916915855504485</v>
      </c>
      <c r="K1117" s="16">
        <f t="shared" ca="1" si="122"/>
        <v>7.4125756165233101</v>
      </c>
      <c r="L1117" s="16"/>
      <c r="M1117" s="17">
        <f t="shared" ca="1" si="121"/>
        <v>0.44690162992725968</v>
      </c>
      <c r="N1117" s="18">
        <f t="shared" ca="1" si="123"/>
        <v>2.6631148909679188</v>
      </c>
      <c r="O1117" s="18"/>
      <c r="P1117" s="30">
        <f t="shared" ca="1" si="119"/>
        <v>6.9494607255553911</v>
      </c>
      <c r="Q1117" s="19"/>
      <c r="R1117" s="20">
        <f t="shared" ca="1" si="124"/>
        <v>1</v>
      </c>
      <c r="S1117" s="21">
        <f t="shared" ca="1" si="125"/>
        <v>0</v>
      </c>
    </row>
    <row r="1118" spans="9:19" ht="15" x14ac:dyDescent="0.25">
      <c r="I1118" s="14">
        <v>1114</v>
      </c>
      <c r="J1118" s="15">
        <f t="shared" ca="1" si="120"/>
        <v>0.25098036367692733</v>
      </c>
      <c r="K1118" s="16">
        <f t="shared" ca="1" si="122"/>
        <v>1.8125986661026152</v>
      </c>
      <c r="L1118" s="16"/>
      <c r="M1118" s="17">
        <f t="shared" ca="1" si="121"/>
        <v>0.49619045520601601</v>
      </c>
      <c r="N1118" s="18">
        <f t="shared" ca="1" si="123"/>
        <v>3.7001051769707574</v>
      </c>
      <c r="O1118" s="18"/>
      <c r="P1118" s="30">
        <f t="shared" ca="1" si="119"/>
        <v>0.31249348913185804</v>
      </c>
      <c r="Q1118" s="19"/>
      <c r="R1118" s="20">
        <f t="shared" ca="1" si="124"/>
        <v>1</v>
      </c>
      <c r="S1118" s="21">
        <f t="shared" ca="1" si="125"/>
        <v>0</v>
      </c>
    </row>
    <row r="1119" spans="9:19" ht="15" x14ac:dyDescent="0.25">
      <c r="I1119" s="14">
        <v>1115</v>
      </c>
      <c r="J1119" s="15">
        <f t="shared" ca="1" si="120"/>
        <v>0.66723607022141351</v>
      </c>
      <c r="K1119" s="16">
        <f t="shared" ca="1" si="122"/>
        <v>11.046829803985066</v>
      </c>
      <c r="L1119" s="16"/>
      <c r="M1119" s="17">
        <f t="shared" ca="1" si="121"/>
        <v>8.3794112060699422E-2</v>
      </c>
      <c r="N1119" s="18">
        <f t="shared" ca="1" si="123"/>
        <v>-7.7658654515879721</v>
      </c>
      <c r="O1119" s="18"/>
      <c r="P1119" s="30">
        <f t="shared" ca="1" si="119"/>
        <v>21.012695255573039</v>
      </c>
      <c r="Q1119" s="19"/>
      <c r="R1119" s="20">
        <f t="shared" ca="1" si="124"/>
        <v>1</v>
      </c>
      <c r="S1119" s="21">
        <f t="shared" ca="1" si="125"/>
        <v>1</v>
      </c>
    </row>
    <row r="1120" spans="9:19" ht="15" x14ac:dyDescent="0.25">
      <c r="I1120" s="14">
        <v>1116</v>
      </c>
      <c r="J1120" s="15">
        <f t="shared" ca="1" si="120"/>
        <v>7.8903123831922772E-2</v>
      </c>
      <c r="K1120" s="16">
        <f t="shared" ca="1" si="122"/>
        <v>-4.3877245769287931</v>
      </c>
      <c r="L1120" s="16"/>
      <c r="M1120" s="17">
        <f t="shared" ca="1" si="121"/>
        <v>0.75747787514357001</v>
      </c>
      <c r="N1120" s="18">
        <f t="shared" ca="1" si="123"/>
        <v>9.6216656990367184</v>
      </c>
      <c r="O1120" s="18"/>
      <c r="P1120" s="30">
        <f t="shared" ca="1" si="119"/>
        <v>-11.809390275965512</v>
      </c>
      <c r="Q1120" s="19"/>
      <c r="R1120" s="20">
        <f t="shared" ca="1" si="124"/>
        <v>0</v>
      </c>
      <c r="S1120" s="21">
        <f t="shared" ca="1" si="125"/>
        <v>0</v>
      </c>
    </row>
    <row r="1121" spans="9:19" ht="15" x14ac:dyDescent="0.25">
      <c r="I1121" s="14">
        <v>1117</v>
      </c>
      <c r="J1121" s="15">
        <f t="shared" ca="1" si="120"/>
        <v>0.68118207045783186</v>
      </c>
      <c r="K1121" s="16">
        <f t="shared" ca="1" si="122"/>
        <v>11.370725850393331</v>
      </c>
      <c r="L1121" s="16"/>
      <c r="M1121" s="17">
        <f t="shared" ca="1" si="121"/>
        <v>0.89794462248976648</v>
      </c>
      <c r="N1121" s="18">
        <f t="shared" ca="1" si="123"/>
        <v>14.404968745008428</v>
      </c>
      <c r="O1121" s="18"/>
      <c r="P1121" s="30">
        <f t="shared" ca="1" si="119"/>
        <v>-0.83424289461509726</v>
      </c>
      <c r="Q1121" s="19"/>
      <c r="R1121" s="20">
        <f t="shared" ca="1" si="124"/>
        <v>0</v>
      </c>
      <c r="S1121" s="21">
        <f t="shared" ca="1" si="125"/>
        <v>0</v>
      </c>
    </row>
    <row r="1122" spans="9:19" ht="15" x14ac:dyDescent="0.25">
      <c r="I1122" s="14">
        <v>1118</v>
      </c>
      <c r="J1122" s="15">
        <f t="shared" ca="1" si="120"/>
        <v>0.93442418843366304</v>
      </c>
      <c r="K1122" s="16">
        <f t="shared" ca="1" si="122"/>
        <v>20.060019814945598</v>
      </c>
      <c r="L1122" s="16"/>
      <c r="M1122" s="17">
        <f t="shared" ca="1" si="121"/>
        <v>0.60130644703805025</v>
      </c>
      <c r="N1122" s="18">
        <f t="shared" ca="1" si="123"/>
        <v>5.9279584237353351</v>
      </c>
      <c r="O1122" s="18"/>
      <c r="P1122" s="30">
        <f t="shared" ca="1" si="119"/>
        <v>16.332061391210264</v>
      </c>
      <c r="Q1122" s="19"/>
      <c r="R1122" s="20">
        <f t="shared" ca="1" si="124"/>
        <v>1</v>
      </c>
      <c r="S1122" s="21">
        <f t="shared" ca="1" si="125"/>
        <v>1</v>
      </c>
    </row>
    <row r="1123" spans="9:19" ht="15" x14ac:dyDescent="0.25">
      <c r="I1123" s="14">
        <v>1119</v>
      </c>
      <c r="J1123" s="15">
        <f t="shared" ca="1" si="120"/>
        <v>0.89365134447576067</v>
      </c>
      <c r="K1123" s="16">
        <f t="shared" ca="1" si="122"/>
        <v>17.85631291409954</v>
      </c>
      <c r="L1123" s="16"/>
      <c r="M1123" s="17">
        <f t="shared" ca="1" si="121"/>
        <v>0.32156781005792767</v>
      </c>
      <c r="N1123" s="18">
        <f t="shared" ca="1" si="123"/>
        <v>-9.6406136883885551E-2</v>
      </c>
      <c r="O1123" s="18"/>
      <c r="P1123" s="30">
        <f t="shared" ca="1" si="119"/>
        <v>20.152719050983425</v>
      </c>
      <c r="Q1123" s="19"/>
      <c r="R1123" s="20">
        <f t="shared" ca="1" si="124"/>
        <v>1</v>
      </c>
      <c r="S1123" s="21">
        <f t="shared" ca="1" si="125"/>
        <v>1</v>
      </c>
    </row>
    <row r="1124" spans="9:19" ht="15" x14ac:dyDescent="0.25">
      <c r="I1124" s="14">
        <v>1120</v>
      </c>
      <c r="J1124" s="15">
        <f t="shared" ca="1" si="120"/>
        <v>0.14932479489344508</v>
      </c>
      <c r="K1124" s="16">
        <f t="shared" ca="1" si="122"/>
        <v>-1.2656891984543321</v>
      </c>
      <c r="L1124" s="16"/>
      <c r="M1124" s="17">
        <f t="shared" ca="1" si="121"/>
        <v>0.9045680793215396</v>
      </c>
      <c r="N1124" s="18">
        <f t="shared" ca="1" si="123"/>
        <v>14.723746697816813</v>
      </c>
      <c r="O1124" s="18"/>
      <c r="P1124" s="30">
        <f t="shared" ca="1" si="119"/>
        <v>-13.789435896271144</v>
      </c>
      <c r="Q1124" s="19"/>
      <c r="R1124" s="20">
        <f t="shared" ca="1" si="124"/>
        <v>0</v>
      </c>
      <c r="S1124" s="21">
        <f t="shared" ca="1" si="125"/>
        <v>0</v>
      </c>
    </row>
    <row r="1125" spans="9:19" ht="15" x14ac:dyDescent="0.25">
      <c r="I1125" s="14">
        <v>1121</v>
      </c>
      <c r="J1125" s="15">
        <f t="shared" ca="1" si="120"/>
        <v>0.44896830226559115</v>
      </c>
      <c r="K1125" s="16">
        <f t="shared" ca="1" si="122"/>
        <v>6.3568299182158459</v>
      </c>
      <c r="L1125" s="16"/>
      <c r="M1125" s="17">
        <f t="shared" ca="1" si="121"/>
        <v>0.38809250200579526</v>
      </c>
      <c r="N1125" s="18">
        <f t="shared" ca="1" si="123"/>
        <v>1.4014248725576692</v>
      </c>
      <c r="O1125" s="18"/>
      <c r="P1125" s="30">
        <f t="shared" ca="1" si="119"/>
        <v>7.1554050456581768</v>
      </c>
      <c r="Q1125" s="19"/>
      <c r="R1125" s="20">
        <f t="shared" ca="1" si="124"/>
        <v>1</v>
      </c>
      <c r="S1125" s="21">
        <f t="shared" ca="1" si="125"/>
        <v>1</v>
      </c>
    </row>
    <row r="1126" spans="9:19" ht="15" x14ac:dyDescent="0.25">
      <c r="I1126" s="14">
        <v>1122</v>
      </c>
      <c r="J1126" s="15">
        <f t="shared" ca="1" si="120"/>
        <v>0.1625371346158726</v>
      </c>
      <c r="K1126" s="16">
        <f t="shared" ca="1" si="122"/>
        <v>-0.80343650139900902</v>
      </c>
      <c r="L1126" s="16"/>
      <c r="M1126" s="17">
        <f t="shared" ca="1" si="121"/>
        <v>0.11820959606079962</v>
      </c>
      <c r="N1126" s="18">
        <f t="shared" ca="1" si="123"/>
        <v>-6.1259251677908555</v>
      </c>
      <c r="O1126" s="18"/>
      <c r="P1126" s="30">
        <f t="shared" ca="1" si="119"/>
        <v>7.5224886663918467</v>
      </c>
      <c r="Q1126" s="19"/>
      <c r="R1126" s="20">
        <f t="shared" ca="1" si="124"/>
        <v>1</v>
      </c>
      <c r="S1126" s="21">
        <f t="shared" ca="1" si="125"/>
        <v>1</v>
      </c>
    </row>
    <row r="1127" spans="9:19" ht="15" x14ac:dyDescent="0.25">
      <c r="I1127" s="14">
        <v>1123</v>
      </c>
      <c r="J1127" s="15">
        <f t="shared" ca="1" si="120"/>
        <v>0.97932169919926548</v>
      </c>
      <c r="K1127" s="16">
        <f t="shared" ca="1" si="122"/>
        <v>24.497337390460761</v>
      </c>
      <c r="L1127" s="16"/>
      <c r="M1127" s="17">
        <f t="shared" ca="1" si="121"/>
        <v>0.38450593123372701</v>
      </c>
      <c r="N1127" s="18">
        <f t="shared" ca="1" si="123"/>
        <v>1.3230000089385885</v>
      </c>
      <c r="O1127" s="18"/>
      <c r="P1127" s="30">
        <f t="shared" ca="1" si="119"/>
        <v>25.374337381522171</v>
      </c>
      <c r="Q1127" s="19"/>
      <c r="R1127" s="20">
        <f t="shared" ca="1" si="124"/>
        <v>1</v>
      </c>
      <c r="S1127" s="21">
        <f t="shared" ca="1" si="125"/>
        <v>1</v>
      </c>
    </row>
    <row r="1128" spans="9:19" ht="15" x14ac:dyDescent="0.25">
      <c r="I1128" s="14">
        <v>1124</v>
      </c>
      <c r="J1128" s="15">
        <f t="shared" ca="1" si="120"/>
        <v>7.2311158357959537E-2</v>
      </c>
      <c r="K1128" s="16">
        <f t="shared" ca="1" si="122"/>
        <v>-4.7751310061781425</v>
      </c>
      <c r="L1128" s="16"/>
      <c r="M1128" s="17">
        <f t="shared" ca="1" si="121"/>
        <v>0.330915132453244</v>
      </c>
      <c r="N1128" s="18">
        <f t="shared" ca="1" si="123"/>
        <v>0.12055266927682862</v>
      </c>
      <c r="O1128" s="18"/>
      <c r="P1128" s="30">
        <f t="shared" ca="1" si="119"/>
        <v>-2.6956836754549709</v>
      </c>
      <c r="Q1128" s="19"/>
      <c r="R1128" s="20">
        <f t="shared" ca="1" si="124"/>
        <v>0</v>
      </c>
      <c r="S1128" s="21">
        <f t="shared" ca="1" si="125"/>
        <v>0</v>
      </c>
    </row>
    <row r="1129" spans="9:19" ht="15" x14ac:dyDescent="0.25">
      <c r="I1129" s="14">
        <v>1125</v>
      </c>
      <c r="J1129" s="15">
        <f t="shared" ca="1" si="120"/>
        <v>0.47421582526322625</v>
      </c>
      <c r="K1129" s="16">
        <f t="shared" ca="1" si="122"/>
        <v>6.8888783828989375</v>
      </c>
      <c r="L1129" s="16"/>
      <c r="M1129" s="17">
        <f t="shared" ca="1" si="121"/>
        <v>0.33106206638271818</v>
      </c>
      <c r="N1129" s="18">
        <f t="shared" ca="1" si="123"/>
        <v>0.1239431755934346</v>
      </c>
      <c r="O1129" s="18"/>
      <c r="P1129" s="30">
        <f t="shared" ca="1" si="119"/>
        <v>8.9649352073055031</v>
      </c>
      <c r="Q1129" s="19"/>
      <c r="R1129" s="20">
        <f t="shared" ca="1" si="124"/>
        <v>1</v>
      </c>
      <c r="S1129" s="21">
        <f t="shared" ca="1" si="125"/>
        <v>1</v>
      </c>
    </row>
    <row r="1130" spans="9:19" ht="15" x14ac:dyDescent="0.25">
      <c r="I1130" s="14">
        <v>1126</v>
      </c>
      <c r="J1130" s="15">
        <f t="shared" ca="1" si="120"/>
        <v>0.74426781465548963</v>
      </c>
      <c r="K1130" s="16">
        <f t="shared" ca="1" si="122"/>
        <v>12.923168633306453</v>
      </c>
      <c r="L1130" s="16"/>
      <c r="M1130" s="17">
        <f t="shared" ca="1" si="121"/>
        <v>7.1159688285939104E-2</v>
      </c>
      <c r="N1130" s="18">
        <f t="shared" ca="1" si="123"/>
        <v>-8.4955460653246302</v>
      </c>
      <c r="O1130" s="18"/>
      <c r="P1130" s="30">
        <f t="shared" ca="1" si="119"/>
        <v>23.618714698631084</v>
      </c>
      <c r="Q1130" s="19"/>
      <c r="R1130" s="20">
        <f t="shared" ca="1" si="124"/>
        <v>1</v>
      </c>
      <c r="S1130" s="21">
        <f t="shared" ca="1" si="125"/>
        <v>1</v>
      </c>
    </row>
    <row r="1131" spans="9:19" ht="15" x14ac:dyDescent="0.25">
      <c r="I1131" s="14">
        <v>1127</v>
      </c>
      <c r="J1131" s="15">
        <f t="shared" ca="1" si="120"/>
        <v>0.19950246534876415</v>
      </c>
      <c r="K1131" s="16">
        <f t="shared" ca="1" si="122"/>
        <v>0.37361171209052646</v>
      </c>
      <c r="L1131" s="16"/>
      <c r="M1131" s="17">
        <f t="shared" ca="1" si="121"/>
        <v>0.83761220953430615</v>
      </c>
      <c r="N1131" s="18">
        <f t="shared" ca="1" si="123"/>
        <v>12.018520987000871</v>
      </c>
      <c r="O1131" s="18"/>
      <c r="P1131" s="30">
        <f t="shared" ca="1" si="119"/>
        <v>-9.4449092749103443</v>
      </c>
      <c r="Q1131" s="19"/>
      <c r="R1131" s="20">
        <f t="shared" ca="1" si="124"/>
        <v>0</v>
      </c>
      <c r="S1131" s="21">
        <f t="shared" ca="1" si="125"/>
        <v>0</v>
      </c>
    </row>
    <row r="1132" spans="9:19" ht="15" x14ac:dyDescent="0.25">
      <c r="I1132" s="14">
        <v>1128</v>
      </c>
      <c r="J1132" s="15">
        <f t="shared" ca="1" si="120"/>
        <v>0.16519123454338469</v>
      </c>
      <c r="K1132" s="16">
        <f t="shared" ca="1" si="122"/>
        <v>-0.71357835028231698</v>
      </c>
      <c r="L1132" s="16"/>
      <c r="M1132" s="17">
        <f t="shared" ca="1" si="121"/>
        <v>3.6674225896918711E-2</v>
      </c>
      <c r="N1132" s="18">
        <f t="shared" ca="1" si="123"/>
        <v>-11.201706236977843</v>
      </c>
      <c r="O1132" s="18"/>
      <c r="P1132" s="30">
        <f t="shared" ca="1" si="119"/>
        <v>12.688127886695526</v>
      </c>
      <c r="Q1132" s="19"/>
      <c r="R1132" s="20">
        <f t="shared" ca="1" si="124"/>
        <v>1</v>
      </c>
      <c r="S1132" s="21">
        <f t="shared" ca="1" si="125"/>
        <v>1</v>
      </c>
    </row>
    <row r="1133" spans="9:19" ht="15" x14ac:dyDescent="0.25">
      <c r="I1133" s="14">
        <v>1129</v>
      </c>
      <c r="J1133" s="15">
        <f t="shared" ca="1" si="120"/>
        <v>0.26177585316499175</v>
      </c>
      <c r="K1133" s="16">
        <f t="shared" ca="1" si="122"/>
        <v>2.093111847326977</v>
      </c>
      <c r="L1133" s="16"/>
      <c r="M1133" s="17">
        <f t="shared" ca="1" si="121"/>
        <v>3.6554784188354006E-3</v>
      </c>
      <c r="N1133" s="18">
        <f t="shared" ca="1" si="123"/>
        <v>-18.662049177777202</v>
      </c>
      <c r="O1133" s="18"/>
      <c r="P1133" s="30">
        <f t="shared" ca="1" si="119"/>
        <v>22.955161025104179</v>
      </c>
      <c r="Q1133" s="19"/>
      <c r="R1133" s="20">
        <f t="shared" ca="1" si="124"/>
        <v>1</v>
      </c>
      <c r="S1133" s="21">
        <f t="shared" ca="1" si="125"/>
        <v>1</v>
      </c>
    </row>
    <row r="1134" spans="9:19" ht="15" x14ac:dyDescent="0.25">
      <c r="I1134" s="14">
        <v>1130</v>
      </c>
      <c r="J1134" s="15">
        <f t="shared" ca="1" si="120"/>
        <v>1.377721868999715E-2</v>
      </c>
      <c r="K1134" s="16">
        <f t="shared" ca="1" si="122"/>
        <v>-11.006408560075485</v>
      </c>
      <c r="L1134" s="16"/>
      <c r="M1134" s="17">
        <f t="shared" ca="1" si="121"/>
        <v>0.91361959784766766</v>
      </c>
      <c r="N1134" s="18">
        <f t="shared" ca="1" si="123"/>
        <v>15.186907971424043</v>
      </c>
      <c r="O1134" s="18"/>
      <c r="P1134" s="30">
        <f t="shared" ca="1" si="119"/>
        <v>-23.993316531499527</v>
      </c>
      <c r="Q1134" s="19"/>
      <c r="R1134" s="20">
        <f t="shared" ca="1" si="124"/>
        <v>0</v>
      </c>
      <c r="S1134" s="21">
        <f t="shared" ca="1" si="125"/>
        <v>0</v>
      </c>
    </row>
    <row r="1135" spans="9:19" ht="15" x14ac:dyDescent="0.25">
      <c r="I1135" s="14">
        <v>1131</v>
      </c>
      <c r="J1135" s="15">
        <f t="shared" ca="1" si="120"/>
        <v>0.89108613556975569</v>
      </c>
      <c r="K1135" s="16">
        <f t="shared" ca="1" si="122"/>
        <v>17.740370129890508</v>
      </c>
      <c r="L1135" s="16"/>
      <c r="M1135" s="17">
        <f t="shared" ca="1" si="121"/>
        <v>0.42246839555590388</v>
      </c>
      <c r="N1135" s="18">
        <f t="shared" ca="1" si="123"/>
        <v>2.143637612193058</v>
      </c>
      <c r="O1135" s="18"/>
      <c r="P1135" s="30">
        <f t="shared" ca="1" si="119"/>
        <v>17.79673251769745</v>
      </c>
      <c r="Q1135" s="19"/>
      <c r="R1135" s="20">
        <f t="shared" ca="1" si="124"/>
        <v>1</v>
      </c>
      <c r="S1135" s="21">
        <f t="shared" ca="1" si="125"/>
        <v>1</v>
      </c>
    </row>
    <row r="1136" spans="9:19" ht="15" x14ac:dyDescent="0.25">
      <c r="I1136" s="14">
        <v>1132</v>
      </c>
      <c r="J1136" s="15">
        <f t="shared" ca="1" si="120"/>
        <v>0.38109147455654147</v>
      </c>
      <c r="K1136" s="16">
        <f t="shared" ca="1" si="122"/>
        <v>4.8981376084965138</v>
      </c>
      <c r="L1136" s="16"/>
      <c r="M1136" s="17">
        <f t="shared" ca="1" si="121"/>
        <v>0.70023986735066102</v>
      </c>
      <c r="N1136" s="18">
        <f t="shared" ca="1" si="123"/>
        <v>8.1732224919016776</v>
      </c>
      <c r="O1136" s="18"/>
      <c r="P1136" s="30">
        <f t="shared" ca="1" si="119"/>
        <v>-1.0750848834051636</v>
      </c>
      <c r="Q1136" s="19"/>
      <c r="R1136" s="20">
        <f t="shared" ca="1" si="124"/>
        <v>0</v>
      </c>
      <c r="S1136" s="21">
        <f t="shared" ca="1" si="125"/>
        <v>0</v>
      </c>
    </row>
    <row r="1137" spans="9:19" ht="15" x14ac:dyDescent="0.25">
      <c r="I1137" s="14">
        <v>1133</v>
      </c>
      <c r="J1137" s="15">
        <f t="shared" ca="1" si="120"/>
        <v>0.44964661643835213</v>
      </c>
      <c r="K1137" s="16">
        <f t="shared" ca="1" si="122"/>
        <v>6.3711714317547203</v>
      </c>
      <c r="L1137" s="16"/>
      <c r="M1137" s="17">
        <f t="shared" ca="1" si="121"/>
        <v>0.31058028316129205</v>
      </c>
      <c r="N1137" s="18">
        <f t="shared" ca="1" si="123"/>
        <v>-0.35482566755790224</v>
      </c>
      <c r="O1137" s="18"/>
      <c r="P1137" s="30">
        <f t="shared" ca="1" si="119"/>
        <v>8.9259970993126228</v>
      </c>
      <c r="Q1137" s="19"/>
      <c r="R1137" s="20">
        <f t="shared" ca="1" si="124"/>
        <v>1</v>
      </c>
      <c r="S1137" s="21">
        <f t="shared" ca="1" si="125"/>
        <v>1</v>
      </c>
    </row>
    <row r="1138" spans="9:19" ht="15" x14ac:dyDescent="0.25">
      <c r="I1138" s="14">
        <v>1134</v>
      </c>
      <c r="J1138" s="15">
        <f t="shared" ca="1" si="120"/>
        <v>0.85483832255840397</v>
      </c>
      <c r="K1138" s="16">
        <f t="shared" ca="1" si="122"/>
        <v>16.276947964876072</v>
      </c>
      <c r="L1138" s="16"/>
      <c r="M1138" s="17">
        <f t="shared" ca="1" si="121"/>
        <v>2.9547727246520217E-2</v>
      </c>
      <c r="N1138" s="18">
        <f t="shared" ca="1" si="123"/>
        <v>-12.011811800526734</v>
      </c>
      <c r="O1138" s="18"/>
      <c r="P1138" s="30">
        <f t="shared" ca="1" si="119"/>
        <v>30.488759765402808</v>
      </c>
      <c r="Q1138" s="19"/>
      <c r="R1138" s="20">
        <f t="shared" ca="1" si="124"/>
        <v>1</v>
      </c>
      <c r="S1138" s="21">
        <f t="shared" ca="1" si="125"/>
        <v>1</v>
      </c>
    </row>
    <row r="1139" spans="9:19" ht="15" x14ac:dyDescent="0.25">
      <c r="I1139" s="14">
        <v>1135</v>
      </c>
      <c r="J1139" s="15">
        <f t="shared" ca="1" si="120"/>
        <v>0.19510233661750143</v>
      </c>
      <c r="K1139" s="16">
        <f t="shared" ca="1" si="122"/>
        <v>0.24103012052676576</v>
      </c>
      <c r="L1139" s="16"/>
      <c r="M1139" s="17">
        <f t="shared" ca="1" si="121"/>
        <v>0.14561636074120021</v>
      </c>
      <c r="N1139" s="18">
        <f t="shared" ca="1" si="123"/>
        <v>-5.0502874707429672</v>
      </c>
      <c r="O1139" s="18"/>
      <c r="P1139" s="30">
        <f t="shared" ca="1" si="119"/>
        <v>7.4913175912697332</v>
      </c>
      <c r="Q1139" s="19"/>
      <c r="R1139" s="20">
        <f t="shared" ca="1" si="124"/>
        <v>1</v>
      </c>
      <c r="S1139" s="21">
        <f t="shared" ca="1" si="125"/>
        <v>1</v>
      </c>
    </row>
    <row r="1140" spans="9:19" ht="15" x14ac:dyDescent="0.25">
      <c r="I1140" s="14">
        <v>1136</v>
      </c>
      <c r="J1140" s="15">
        <f t="shared" ca="1" si="120"/>
        <v>0.1260082239996726</v>
      </c>
      <c r="K1140" s="16">
        <f t="shared" ca="1" si="122"/>
        <v>-2.1536505599280922</v>
      </c>
      <c r="L1140" s="16"/>
      <c r="M1140" s="17">
        <f t="shared" ca="1" si="121"/>
        <v>0.22444201152033805</v>
      </c>
      <c r="N1140" s="18">
        <f t="shared" ca="1" si="123"/>
        <v>-2.5558326125081932</v>
      </c>
      <c r="O1140" s="18"/>
      <c r="P1140" s="30">
        <f t="shared" ca="1" si="119"/>
        <v>2.6021820525801012</v>
      </c>
      <c r="Q1140" s="19"/>
      <c r="R1140" s="20">
        <f t="shared" ca="1" si="124"/>
        <v>1</v>
      </c>
      <c r="S1140" s="21">
        <f t="shared" ca="1" si="125"/>
        <v>0</v>
      </c>
    </row>
    <row r="1141" spans="9:19" ht="15" x14ac:dyDescent="0.25">
      <c r="I1141" s="14">
        <v>1137</v>
      </c>
      <c r="J1141" s="15">
        <f t="shared" ca="1" si="120"/>
        <v>6.0400965496504089E-2</v>
      </c>
      <c r="K1141" s="16">
        <f t="shared" ca="1" si="122"/>
        <v>-5.5500807427961067</v>
      </c>
      <c r="L1141" s="16"/>
      <c r="M1141" s="17">
        <f t="shared" ca="1" si="121"/>
        <v>0.89317520239275006</v>
      </c>
      <c r="N1141" s="18">
        <f t="shared" ca="1" si="123"/>
        <v>14.18464094683741</v>
      </c>
      <c r="O1141" s="18"/>
      <c r="P1141" s="30">
        <f t="shared" ca="1" si="119"/>
        <v>-17.534721689633518</v>
      </c>
      <c r="Q1141" s="19"/>
      <c r="R1141" s="20">
        <f t="shared" ca="1" si="124"/>
        <v>0</v>
      </c>
      <c r="S1141" s="21">
        <f t="shared" ca="1" si="125"/>
        <v>0</v>
      </c>
    </row>
    <row r="1142" spans="9:19" ht="15" x14ac:dyDescent="0.25">
      <c r="I1142" s="14">
        <v>1138</v>
      </c>
      <c r="J1142" s="15">
        <f t="shared" ca="1" si="120"/>
        <v>0.73416292361177293</v>
      </c>
      <c r="K1142" s="16">
        <f t="shared" ca="1" si="122"/>
        <v>12.662910563396846</v>
      </c>
      <c r="L1142" s="16"/>
      <c r="M1142" s="17">
        <f t="shared" ca="1" si="121"/>
        <v>0.74138582114810225</v>
      </c>
      <c r="N1142" s="18">
        <f t="shared" ca="1" si="123"/>
        <v>9.1984087101856264</v>
      </c>
      <c r="O1142" s="18"/>
      <c r="P1142" s="30">
        <f t="shared" ca="1" si="119"/>
        <v>5.6645018532112195</v>
      </c>
      <c r="Q1142" s="19"/>
      <c r="R1142" s="20">
        <f t="shared" ca="1" si="124"/>
        <v>1</v>
      </c>
      <c r="S1142" s="21">
        <f t="shared" ca="1" si="125"/>
        <v>0</v>
      </c>
    </row>
    <row r="1143" spans="9:19" ht="15" x14ac:dyDescent="0.25">
      <c r="I1143" s="14">
        <v>1139</v>
      </c>
      <c r="J1143" s="15">
        <f t="shared" ca="1" si="120"/>
        <v>0.75128883759918463</v>
      </c>
      <c r="K1143" s="16">
        <f t="shared" ca="1" si="122"/>
        <v>13.107165955966341</v>
      </c>
      <c r="L1143" s="16"/>
      <c r="M1143" s="17">
        <f t="shared" ca="1" si="121"/>
        <v>0.90404071151687659</v>
      </c>
      <c r="N1143" s="18">
        <f t="shared" ca="1" si="123"/>
        <v>14.697781195539513</v>
      </c>
      <c r="O1143" s="18"/>
      <c r="P1143" s="30">
        <f t="shared" ca="1" si="119"/>
        <v>0.60938476042682854</v>
      </c>
      <c r="Q1143" s="19"/>
      <c r="R1143" s="20">
        <f t="shared" ca="1" si="124"/>
        <v>1</v>
      </c>
      <c r="S1143" s="21">
        <f t="shared" ca="1" si="125"/>
        <v>0</v>
      </c>
    </row>
    <row r="1144" spans="9:19" ht="15" x14ac:dyDescent="0.25">
      <c r="I1144" s="14">
        <v>1140</v>
      </c>
      <c r="J1144" s="15">
        <f t="shared" ca="1" si="120"/>
        <v>0.48032040194694769</v>
      </c>
      <c r="K1144" s="16">
        <f t="shared" ca="1" si="122"/>
        <v>7.0171127924364454</v>
      </c>
      <c r="L1144" s="16"/>
      <c r="M1144" s="17">
        <f t="shared" ca="1" si="121"/>
        <v>0.77045736574136314</v>
      </c>
      <c r="N1144" s="18">
        <f t="shared" ca="1" si="123"/>
        <v>9.974245343038973</v>
      </c>
      <c r="O1144" s="18"/>
      <c r="P1144" s="30">
        <f t="shared" ca="1" si="119"/>
        <v>-0.75713255060252749</v>
      </c>
      <c r="Q1144" s="19"/>
      <c r="R1144" s="20">
        <f t="shared" ca="1" si="124"/>
        <v>0</v>
      </c>
      <c r="S1144" s="21">
        <f t="shared" ca="1" si="125"/>
        <v>0</v>
      </c>
    </row>
    <row r="1145" spans="9:19" ht="15" x14ac:dyDescent="0.25">
      <c r="I1145" s="14">
        <v>1141</v>
      </c>
      <c r="J1145" s="15">
        <f t="shared" ca="1" si="120"/>
        <v>0.49377111399532603</v>
      </c>
      <c r="K1145" s="16">
        <f t="shared" ca="1" si="122"/>
        <v>7.2993627638153971</v>
      </c>
      <c r="L1145" s="16"/>
      <c r="M1145" s="17">
        <f t="shared" ca="1" si="121"/>
        <v>0.43933639489630216</v>
      </c>
      <c r="N1145" s="18">
        <f t="shared" ca="1" si="123"/>
        <v>2.502822525016084</v>
      </c>
      <c r="O1145" s="18"/>
      <c r="P1145" s="30">
        <f t="shared" ca="1" si="119"/>
        <v>6.9965402387993132</v>
      </c>
      <c r="Q1145" s="19"/>
      <c r="R1145" s="20">
        <f t="shared" ca="1" si="124"/>
        <v>1</v>
      </c>
      <c r="S1145" s="21">
        <f t="shared" ca="1" si="125"/>
        <v>0</v>
      </c>
    </row>
    <row r="1146" spans="9:19" ht="15" x14ac:dyDescent="0.25">
      <c r="I1146" s="14">
        <v>1142</v>
      </c>
      <c r="J1146" s="15">
        <f t="shared" ca="1" si="120"/>
        <v>0.20975855108585006</v>
      </c>
      <c r="K1146" s="16">
        <f t="shared" ca="1" si="122"/>
        <v>0.67598405102380799</v>
      </c>
      <c r="L1146" s="16"/>
      <c r="M1146" s="17">
        <f t="shared" ca="1" si="121"/>
        <v>0.74331952138781432</v>
      </c>
      <c r="N1146" s="18">
        <f t="shared" ca="1" si="123"/>
        <v>9.2485214184664208</v>
      </c>
      <c r="O1146" s="18"/>
      <c r="P1146" s="30">
        <f t="shared" ca="1" si="119"/>
        <v>-6.3725373674426136</v>
      </c>
      <c r="Q1146" s="19"/>
      <c r="R1146" s="20">
        <f t="shared" ca="1" si="124"/>
        <v>0</v>
      </c>
      <c r="S1146" s="21">
        <f t="shared" ca="1" si="125"/>
        <v>0</v>
      </c>
    </row>
    <row r="1147" spans="9:19" ht="15" x14ac:dyDescent="0.25">
      <c r="I1147" s="14">
        <v>1143</v>
      </c>
      <c r="J1147" s="15">
        <f t="shared" ca="1" si="120"/>
        <v>0.15091862938078415</v>
      </c>
      <c r="K1147" s="16">
        <f t="shared" ca="1" si="122"/>
        <v>-1.2085270837370992</v>
      </c>
      <c r="L1147" s="16"/>
      <c r="M1147" s="17">
        <f t="shared" ca="1" si="121"/>
        <v>0.58463873996782478</v>
      </c>
      <c r="N1147" s="18">
        <f t="shared" ca="1" si="123"/>
        <v>5.5685699859947331</v>
      </c>
      <c r="O1147" s="18"/>
      <c r="P1147" s="30">
        <f t="shared" ca="1" si="119"/>
        <v>-4.5770970697318321</v>
      </c>
      <c r="Q1147" s="19"/>
      <c r="R1147" s="20">
        <f t="shared" ca="1" si="124"/>
        <v>0</v>
      </c>
      <c r="S1147" s="21">
        <f t="shared" ca="1" si="125"/>
        <v>0</v>
      </c>
    </row>
    <row r="1148" spans="9:19" ht="15" x14ac:dyDescent="0.25">
      <c r="I1148" s="14">
        <v>1144</v>
      </c>
      <c r="J1148" s="15">
        <f t="shared" ca="1" si="120"/>
        <v>0.46560384112775066</v>
      </c>
      <c r="K1148" s="16">
        <f t="shared" ca="1" si="122"/>
        <v>6.7077491981181678</v>
      </c>
      <c r="L1148" s="16"/>
      <c r="M1148" s="17">
        <f t="shared" ca="1" si="121"/>
        <v>0.4538631947452425</v>
      </c>
      <c r="N1148" s="18">
        <f t="shared" ca="1" si="123"/>
        <v>2.8102539578311849</v>
      </c>
      <c r="O1148" s="18"/>
      <c r="P1148" s="30">
        <f t="shared" ca="1" si="119"/>
        <v>6.0974952402869835</v>
      </c>
      <c r="Q1148" s="19"/>
      <c r="R1148" s="20">
        <f t="shared" ca="1" si="124"/>
        <v>1</v>
      </c>
      <c r="S1148" s="21">
        <f t="shared" ca="1" si="125"/>
        <v>0</v>
      </c>
    </row>
    <row r="1149" spans="9:19" ht="15" x14ac:dyDescent="0.25">
      <c r="I1149" s="14">
        <v>1145</v>
      </c>
      <c r="J1149" s="15">
        <f t="shared" ca="1" si="120"/>
        <v>6.9007453668742391E-2</v>
      </c>
      <c r="K1149" s="16">
        <f t="shared" ca="1" si="122"/>
        <v>-4.9795422930471318</v>
      </c>
      <c r="L1149" s="16"/>
      <c r="M1149" s="17">
        <f t="shared" ca="1" si="121"/>
        <v>0.75778800970671778</v>
      </c>
      <c r="N1149" s="18">
        <f t="shared" ca="1" si="123"/>
        <v>9.6299680119182582</v>
      </c>
      <c r="O1149" s="18"/>
      <c r="P1149" s="30">
        <f t="shared" ca="1" si="119"/>
        <v>-12.409510304965391</v>
      </c>
      <c r="Q1149" s="19"/>
      <c r="R1149" s="20">
        <f t="shared" ca="1" si="124"/>
        <v>0</v>
      </c>
      <c r="S1149" s="21">
        <f t="shared" ca="1" si="125"/>
        <v>0</v>
      </c>
    </row>
    <row r="1150" spans="9:19" ht="15" x14ac:dyDescent="0.25">
      <c r="I1150" s="14">
        <v>1146</v>
      </c>
      <c r="J1150" s="15">
        <f t="shared" ca="1" si="120"/>
        <v>0.85441762653022379</v>
      </c>
      <c r="K1150" s="16">
        <f t="shared" ca="1" si="122"/>
        <v>16.261531620552411</v>
      </c>
      <c r="L1150" s="16"/>
      <c r="M1150" s="17">
        <f t="shared" ca="1" si="121"/>
        <v>2.2132866440014443E-2</v>
      </c>
      <c r="N1150" s="18">
        <f t="shared" ca="1" si="123"/>
        <v>-13.049966536074582</v>
      </c>
      <c r="O1150" s="18"/>
      <c r="P1150" s="30">
        <f t="shared" ca="1" si="119"/>
        <v>31.511498156626992</v>
      </c>
      <c r="Q1150" s="19"/>
      <c r="R1150" s="20">
        <f t="shared" ca="1" si="124"/>
        <v>1</v>
      </c>
      <c r="S1150" s="21">
        <f t="shared" ca="1" si="125"/>
        <v>1</v>
      </c>
    </row>
    <row r="1151" spans="9:19" ht="15" x14ac:dyDescent="0.25">
      <c r="I1151" s="14">
        <v>1147</v>
      </c>
      <c r="J1151" s="15">
        <f t="shared" ca="1" si="120"/>
        <v>0.23895289024937905</v>
      </c>
      <c r="K1151" s="16">
        <f t="shared" ca="1" si="122"/>
        <v>1.4924340611936362</v>
      </c>
      <c r="L1151" s="16"/>
      <c r="M1151" s="17">
        <f t="shared" ca="1" si="121"/>
        <v>0.48142108359112679</v>
      </c>
      <c r="N1151" s="18">
        <f t="shared" ca="1" si="123"/>
        <v>3.3902228200269908</v>
      </c>
      <c r="O1151" s="18"/>
      <c r="P1151" s="30">
        <f t="shared" ca="1" si="119"/>
        <v>0.30221124116664555</v>
      </c>
      <c r="Q1151" s="19"/>
      <c r="R1151" s="20">
        <f t="shared" ca="1" si="124"/>
        <v>1</v>
      </c>
      <c r="S1151" s="21">
        <f t="shared" ca="1" si="125"/>
        <v>0</v>
      </c>
    </row>
    <row r="1152" spans="9:19" ht="15" x14ac:dyDescent="0.25">
      <c r="I1152" s="14">
        <v>1148</v>
      </c>
      <c r="J1152" s="15">
        <f t="shared" ca="1" si="120"/>
        <v>0.82661214533742122</v>
      </c>
      <c r="K1152" s="16">
        <f t="shared" ca="1" si="122"/>
        <v>15.301814201706575</v>
      </c>
      <c r="L1152" s="16"/>
      <c r="M1152" s="17">
        <f t="shared" ca="1" si="121"/>
        <v>0.84869732453187974</v>
      </c>
      <c r="N1152" s="18">
        <f t="shared" ca="1" si="123"/>
        <v>12.404813631847391</v>
      </c>
      <c r="O1152" s="18"/>
      <c r="P1152" s="30">
        <f t="shared" ca="1" si="119"/>
        <v>5.0970005698591843</v>
      </c>
      <c r="Q1152" s="19"/>
      <c r="R1152" s="20">
        <f t="shared" ca="1" si="124"/>
        <v>1</v>
      </c>
      <c r="S1152" s="21">
        <f t="shared" ca="1" si="125"/>
        <v>0</v>
      </c>
    </row>
    <row r="1153" spans="9:19" ht="15" x14ac:dyDescent="0.25">
      <c r="I1153" s="14">
        <v>1149</v>
      </c>
      <c r="J1153" s="15">
        <f t="shared" ca="1" si="120"/>
        <v>0.14734477306213456</v>
      </c>
      <c r="K1153" s="16">
        <f t="shared" ca="1" si="122"/>
        <v>-1.3372721031387158</v>
      </c>
      <c r="L1153" s="16"/>
      <c r="M1153" s="17">
        <f t="shared" ca="1" si="121"/>
        <v>0.39671646850518294</v>
      </c>
      <c r="N1153" s="18">
        <f t="shared" ca="1" si="123"/>
        <v>1.5891606633745106</v>
      </c>
      <c r="O1153" s="18"/>
      <c r="P1153" s="30">
        <f t="shared" ca="1" si="119"/>
        <v>-0.72643276651322619</v>
      </c>
      <c r="Q1153" s="19"/>
      <c r="R1153" s="20">
        <f t="shared" ca="1" si="124"/>
        <v>0</v>
      </c>
      <c r="S1153" s="21">
        <f t="shared" ca="1" si="125"/>
        <v>0</v>
      </c>
    </row>
    <row r="1154" spans="9:19" ht="15" x14ac:dyDescent="0.25">
      <c r="I1154" s="14">
        <v>1150</v>
      </c>
      <c r="J1154" s="15">
        <f t="shared" ca="1" si="120"/>
        <v>0.89513945275550821</v>
      </c>
      <c r="K1154" s="16">
        <f t="shared" ca="1" si="122"/>
        <v>17.924500498502105</v>
      </c>
      <c r="L1154" s="16"/>
      <c r="M1154" s="17">
        <f t="shared" ca="1" si="121"/>
        <v>0.93732932691302662</v>
      </c>
      <c r="N1154" s="18">
        <f t="shared" ca="1" si="123"/>
        <v>16.603774798526537</v>
      </c>
      <c r="O1154" s="18"/>
      <c r="P1154" s="30">
        <f t="shared" ca="1" si="119"/>
        <v>3.5207256999755687</v>
      </c>
      <c r="Q1154" s="19"/>
      <c r="R1154" s="20">
        <f t="shared" ca="1" si="124"/>
        <v>1</v>
      </c>
      <c r="S1154" s="21">
        <f t="shared" ca="1" si="125"/>
        <v>0</v>
      </c>
    </row>
    <row r="1155" spans="9:19" ht="15" x14ac:dyDescent="0.25">
      <c r="I1155" s="14">
        <v>1151</v>
      </c>
      <c r="J1155" s="15">
        <f t="shared" ca="1" si="120"/>
        <v>0.17247743674778115</v>
      </c>
      <c r="K1155" s="16">
        <f t="shared" ca="1" si="122"/>
        <v>-0.47158776207051556</v>
      </c>
      <c r="L1155" s="16"/>
      <c r="M1155" s="17">
        <f t="shared" ca="1" si="121"/>
        <v>0.15982682848236196</v>
      </c>
      <c r="N1155" s="18">
        <f t="shared" ca="1" si="123"/>
        <v>-4.5461884330580808</v>
      </c>
      <c r="O1155" s="18"/>
      <c r="P1155" s="30">
        <f t="shared" ca="1" si="119"/>
        <v>6.2746006709875655</v>
      </c>
      <c r="Q1155" s="19"/>
      <c r="R1155" s="20">
        <f t="shared" ca="1" si="124"/>
        <v>1</v>
      </c>
      <c r="S1155" s="21">
        <f t="shared" ca="1" si="125"/>
        <v>0</v>
      </c>
    </row>
    <row r="1156" spans="9:19" ht="15" x14ac:dyDescent="0.25">
      <c r="I1156" s="14">
        <v>1152</v>
      </c>
      <c r="J1156" s="15">
        <f t="shared" ca="1" si="120"/>
        <v>4.2861038264563112E-2</v>
      </c>
      <c r="K1156" s="16">
        <f t="shared" ca="1" si="122"/>
        <v>-6.9472395136945622</v>
      </c>
      <c r="L1156" s="16"/>
      <c r="M1156" s="17">
        <f t="shared" ca="1" si="121"/>
        <v>0.69961277609812766</v>
      </c>
      <c r="N1156" s="18">
        <f t="shared" ca="1" si="123"/>
        <v>8.1581343367752801</v>
      </c>
      <c r="O1156" s="18"/>
      <c r="P1156" s="30">
        <f t="shared" ca="1" si="119"/>
        <v>-12.905373850469843</v>
      </c>
      <c r="Q1156" s="19"/>
      <c r="R1156" s="20">
        <f t="shared" ca="1" si="124"/>
        <v>0</v>
      </c>
      <c r="S1156" s="21">
        <f t="shared" ca="1" si="125"/>
        <v>0</v>
      </c>
    </row>
    <row r="1157" spans="9:19" ht="15" x14ac:dyDescent="0.25">
      <c r="I1157" s="14">
        <v>1153</v>
      </c>
      <c r="J1157" s="15">
        <f t="shared" ca="1" si="120"/>
        <v>0.84481996458639386</v>
      </c>
      <c r="K1157" s="16">
        <f t="shared" ca="1" si="122"/>
        <v>15.917638071081413</v>
      </c>
      <c r="L1157" s="16"/>
      <c r="M1157" s="17">
        <f t="shared" ca="1" si="121"/>
        <v>0.49332365741159567</v>
      </c>
      <c r="N1157" s="18">
        <f t="shared" ca="1" si="123"/>
        <v>3.6399774955266611</v>
      </c>
      <c r="O1157" s="18"/>
      <c r="P1157" s="30">
        <f t="shared" ref="P1157:P1220" ca="1" si="126">K1157-N1157+homefield_adv_simulation</f>
        <v>14.477660575554751</v>
      </c>
      <c r="Q1157" s="19"/>
      <c r="R1157" s="20">
        <f t="shared" ca="1" si="124"/>
        <v>1</v>
      </c>
      <c r="S1157" s="21">
        <f t="shared" ca="1" si="125"/>
        <v>1</v>
      </c>
    </row>
    <row r="1158" spans="9:19" ht="15" x14ac:dyDescent="0.25">
      <c r="I1158" s="14">
        <v>1154</v>
      </c>
      <c r="J1158" s="15">
        <f t="shared" ca="1" si="120"/>
        <v>7.9502085710535519E-2</v>
      </c>
      <c r="K1158" s="16">
        <f t="shared" ca="1" si="122"/>
        <v>-4.3537597769844982</v>
      </c>
      <c r="L1158" s="16"/>
      <c r="M1158" s="17">
        <f t="shared" ca="1" si="121"/>
        <v>0.30706431949144308</v>
      </c>
      <c r="N1158" s="18">
        <f t="shared" ca="1" si="123"/>
        <v>-0.43834699471516991</v>
      </c>
      <c r="O1158" s="18"/>
      <c r="P1158" s="30">
        <f t="shared" ca="1" si="126"/>
        <v>-1.7154127822693281</v>
      </c>
      <c r="Q1158" s="19"/>
      <c r="R1158" s="20">
        <f t="shared" ca="1" si="124"/>
        <v>0</v>
      </c>
      <c r="S1158" s="21">
        <f t="shared" ca="1" si="125"/>
        <v>0</v>
      </c>
    </row>
    <row r="1159" spans="9:19" ht="15" x14ac:dyDescent="0.25">
      <c r="I1159" s="14">
        <v>1155</v>
      </c>
      <c r="J1159" s="15">
        <f t="shared" ca="1" si="120"/>
        <v>0.57008838031013831</v>
      </c>
      <c r="K1159" s="16">
        <f t="shared" ca="1" si="122"/>
        <v>8.9075347339652016</v>
      </c>
      <c r="L1159" s="16"/>
      <c r="M1159" s="17">
        <f t="shared" ca="1" si="121"/>
        <v>3.2735252759311551E-2</v>
      </c>
      <c r="N1159" s="18">
        <f t="shared" ca="1" si="123"/>
        <v>-11.63154334497748</v>
      </c>
      <c r="O1159" s="18"/>
      <c r="P1159" s="30">
        <f t="shared" ca="1" si="126"/>
        <v>22.739078078942679</v>
      </c>
      <c r="Q1159" s="19"/>
      <c r="R1159" s="20">
        <f t="shared" ca="1" si="124"/>
        <v>1</v>
      </c>
      <c r="S1159" s="21">
        <f t="shared" ca="1" si="125"/>
        <v>1</v>
      </c>
    </row>
    <row r="1160" spans="9:19" ht="15" x14ac:dyDescent="0.25">
      <c r="I1160" s="14">
        <v>1156</v>
      </c>
      <c r="J1160" s="15">
        <f t="shared" ca="1" si="120"/>
        <v>0.48666256067008506</v>
      </c>
      <c r="K1160" s="16">
        <f t="shared" ca="1" si="122"/>
        <v>7.1502356726569891</v>
      </c>
      <c r="L1160" s="16"/>
      <c r="M1160" s="17">
        <f t="shared" ca="1" si="121"/>
        <v>9.4621885119964166E-2</v>
      </c>
      <c r="N1160" s="18">
        <f t="shared" ca="1" si="123"/>
        <v>-7.2038361593796676</v>
      </c>
      <c r="O1160" s="18"/>
      <c r="P1160" s="30">
        <f t="shared" ca="1" si="126"/>
        <v>16.554071832036655</v>
      </c>
      <c r="Q1160" s="19"/>
      <c r="R1160" s="20">
        <f t="shared" ca="1" si="124"/>
        <v>1</v>
      </c>
      <c r="S1160" s="21">
        <f t="shared" ca="1" si="125"/>
        <v>1</v>
      </c>
    </row>
    <row r="1161" spans="9:19" ht="15" x14ac:dyDescent="0.25">
      <c r="I1161" s="14">
        <v>1157</v>
      </c>
      <c r="J1161" s="15">
        <f t="shared" ca="1" si="120"/>
        <v>6.7029061601402096E-2</v>
      </c>
      <c r="K1161" s="16">
        <f t="shared" ca="1" si="122"/>
        <v>-5.1055869995142764</v>
      </c>
      <c r="L1161" s="16"/>
      <c r="M1161" s="17">
        <f t="shared" ca="1" si="121"/>
        <v>0.46511106896071475</v>
      </c>
      <c r="N1161" s="18">
        <f t="shared" ca="1" si="123"/>
        <v>3.0473756654848545</v>
      </c>
      <c r="O1161" s="18"/>
      <c r="P1161" s="30">
        <f t="shared" ca="1" si="126"/>
        <v>-5.9529626649991298</v>
      </c>
      <c r="Q1161" s="19"/>
      <c r="R1161" s="20">
        <f t="shared" ca="1" si="124"/>
        <v>0</v>
      </c>
      <c r="S1161" s="21">
        <f t="shared" ca="1" si="125"/>
        <v>0</v>
      </c>
    </row>
    <row r="1162" spans="9:19" ht="15" x14ac:dyDescent="0.25">
      <c r="I1162" s="14">
        <v>1158</v>
      </c>
      <c r="J1162" s="15">
        <f t="shared" ref="J1162:J1225" ca="1" si="127">RAND()</f>
        <v>0.19177129725417585</v>
      </c>
      <c r="K1162" s="16">
        <f t="shared" ca="1" si="122"/>
        <v>0.13944889491796086</v>
      </c>
      <c r="L1162" s="16"/>
      <c r="M1162" s="17">
        <f t="shared" ref="M1162:M1225" ca="1" si="128">RAND()</f>
        <v>0.57131792059213271</v>
      </c>
      <c r="N1162" s="18">
        <f t="shared" ca="1" si="123"/>
        <v>5.2837331315647988</v>
      </c>
      <c r="O1162" s="18"/>
      <c r="P1162" s="30">
        <f t="shared" ca="1" si="126"/>
        <v>-2.9442842366468378</v>
      </c>
      <c r="Q1162" s="19"/>
      <c r="R1162" s="20">
        <f t="shared" ca="1" si="124"/>
        <v>0</v>
      </c>
      <c r="S1162" s="21">
        <f t="shared" ca="1" si="125"/>
        <v>0</v>
      </c>
    </row>
    <row r="1163" spans="9:19" ht="15" x14ac:dyDescent="0.25">
      <c r="I1163" s="14">
        <v>1159</v>
      </c>
      <c r="J1163" s="15">
        <f t="shared" ca="1" si="127"/>
        <v>0.72706633308328594</v>
      </c>
      <c r="K1163" s="16">
        <f t="shared" ref="K1163:K1226" ca="1" si="129">NORMINV(J1163,mean_HomeTeam_Sim,sd_HomeTeam_Sim)</f>
        <v>12.483128421397645</v>
      </c>
      <c r="L1163" s="16"/>
      <c r="M1163" s="17">
        <f t="shared" ca="1" si="128"/>
        <v>0.45466774153470491</v>
      </c>
      <c r="N1163" s="18">
        <f t="shared" ref="N1163:N1226" ca="1" si="130">NORMINV(M1163,mean_AwayTeam_Sim,sd_AwayTeam_Sim)</f>
        <v>2.8272386118448303</v>
      </c>
      <c r="O1163" s="18"/>
      <c r="P1163" s="30">
        <f t="shared" ca="1" si="126"/>
        <v>11.855889809552814</v>
      </c>
      <c r="Q1163" s="19"/>
      <c r="R1163" s="20">
        <f t="shared" ref="R1163:R1226" ca="1" si="131">IF(P1163&gt;0,1,0)</f>
        <v>1</v>
      </c>
      <c r="S1163" s="21">
        <f t="shared" ref="S1163:S1226" ca="1" si="132">IF(P1163&gt;game_spread,1,0)</f>
        <v>1</v>
      </c>
    </row>
    <row r="1164" spans="9:19" ht="15" x14ac:dyDescent="0.25">
      <c r="I1164" s="14">
        <v>1160</v>
      </c>
      <c r="J1164" s="15">
        <f t="shared" ca="1" si="127"/>
        <v>0.2070655682482645</v>
      </c>
      <c r="K1164" s="16">
        <f t="shared" ca="1" si="129"/>
        <v>0.59745488209943698</v>
      </c>
      <c r="L1164" s="16"/>
      <c r="M1164" s="17">
        <f t="shared" ca="1" si="128"/>
        <v>0.75361714839043492</v>
      </c>
      <c r="N1164" s="18">
        <f t="shared" ca="1" si="130"/>
        <v>9.5187899866469969</v>
      </c>
      <c r="O1164" s="18"/>
      <c r="P1164" s="30">
        <f t="shared" ca="1" si="126"/>
        <v>-6.7213351045475589</v>
      </c>
      <c r="Q1164" s="19"/>
      <c r="R1164" s="20">
        <f t="shared" ca="1" si="131"/>
        <v>0</v>
      </c>
      <c r="S1164" s="21">
        <f t="shared" ca="1" si="132"/>
        <v>0</v>
      </c>
    </row>
    <row r="1165" spans="9:19" ht="15" x14ac:dyDescent="0.25">
      <c r="I1165" s="14">
        <v>1161</v>
      </c>
      <c r="J1165" s="15">
        <f t="shared" ca="1" si="127"/>
        <v>0.58808763932078434</v>
      </c>
      <c r="K1165" s="16">
        <f t="shared" ca="1" si="129"/>
        <v>9.292642935310834</v>
      </c>
      <c r="L1165" s="16"/>
      <c r="M1165" s="17">
        <f t="shared" ca="1" si="128"/>
        <v>0.50503312461084415</v>
      </c>
      <c r="N1165" s="18">
        <f t="shared" ca="1" si="130"/>
        <v>3.8855572721470701</v>
      </c>
      <c r="O1165" s="18"/>
      <c r="P1165" s="30">
        <f t="shared" ca="1" si="126"/>
        <v>7.6070856631637644</v>
      </c>
      <c r="Q1165" s="19"/>
      <c r="R1165" s="20">
        <f t="shared" ca="1" si="131"/>
        <v>1</v>
      </c>
      <c r="S1165" s="21">
        <f t="shared" ca="1" si="132"/>
        <v>1</v>
      </c>
    </row>
    <row r="1166" spans="9:19" ht="15" x14ac:dyDescent="0.25">
      <c r="I1166" s="14">
        <v>1162</v>
      </c>
      <c r="J1166" s="15">
        <f t="shared" ca="1" si="127"/>
        <v>0.57032958892909846</v>
      </c>
      <c r="K1166" s="16">
        <f t="shared" ca="1" si="129"/>
        <v>8.9126731301277093</v>
      </c>
      <c r="L1166" s="16"/>
      <c r="M1166" s="17">
        <f t="shared" ca="1" si="128"/>
        <v>0.63954755501266713</v>
      </c>
      <c r="N1166" s="18">
        <f t="shared" ca="1" si="130"/>
        <v>6.7689653476361364</v>
      </c>
      <c r="O1166" s="18"/>
      <c r="P1166" s="30">
        <f t="shared" ca="1" si="126"/>
        <v>4.3437077824915731</v>
      </c>
      <c r="Q1166" s="19"/>
      <c r="R1166" s="20">
        <f t="shared" ca="1" si="131"/>
        <v>1</v>
      </c>
      <c r="S1166" s="21">
        <f t="shared" ca="1" si="132"/>
        <v>0</v>
      </c>
    </row>
    <row r="1167" spans="9:19" ht="15" x14ac:dyDescent="0.25">
      <c r="I1167" s="14">
        <v>1163</v>
      </c>
      <c r="J1167" s="15">
        <f t="shared" ca="1" si="127"/>
        <v>0.2740571556820488</v>
      </c>
      <c r="K1167" s="16">
        <f t="shared" ca="1" si="129"/>
        <v>2.4051187584645808</v>
      </c>
      <c r="L1167" s="16"/>
      <c r="M1167" s="17">
        <f t="shared" ca="1" si="128"/>
        <v>0.92583381597038805</v>
      </c>
      <c r="N1167" s="18">
        <f t="shared" ca="1" si="130"/>
        <v>15.873477306280774</v>
      </c>
      <c r="O1167" s="18"/>
      <c r="P1167" s="30">
        <f t="shared" ca="1" si="126"/>
        <v>-11.268358547816195</v>
      </c>
      <c r="Q1167" s="19"/>
      <c r="R1167" s="20">
        <f t="shared" ca="1" si="131"/>
        <v>0</v>
      </c>
      <c r="S1167" s="21">
        <f t="shared" ca="1" si="132"/>
        <v>0</v>
      </c>
    </row>
    <row r="1168" spans="9:19" ht="15" x14ac:dyDescent="0.25">
      <c r="I1168" s="14">
        <v>1164</v>
      </c>
      <c r="J1168" s="15">
        <f t="shared" ca="1" si="127"/>
        <v>0.57921056491429668</v>
      </c>
      <c r="K1168" s="16">
        <f t="shared" ca="1" si="129"/>
        <v>9.1022685887795909</v>
      </c>
      <c r="L1168" s="16"/>
      <c r="M1168" s="17">
        <f t="shared" ca="1" si="128"/>
        <v>0.20891812213980832</v>
      </c>
      <c r="N1168" s="18">
        <f t="shared" ca="1" si="130"/>
        <v>-2.9984592817794384</v>
      </c>
      <c r="O1168" s="18"/>
      <c r="P1168" s="30">
        <f t="shared" ca="1" si="126"/>
        <v>14.300727870559029</v>
      </c>
      <c r="Q1168" s="19"/>
      <c r="R1168" s="20">
        <f t="shared" ca="1" si="131"/>
        <v>1</v>
      </c>
      <c r="S1168" s="21">
        <f t="shared" ca="1" si="132"/>
        <v>1</v>
      </c>
    </row>
    <row r="1169" spans="9:19" ht="15" x14ac:dyDescent="0.25">
      <c r="I1169" s="14">
        <v>1165</v>
      </c>
      <c r="J1169" s="15">
        <f t="shared" ca="1" si="127"/>
        <v>0.99953956099217411</v>
      </c>
      <c r="K1169" s="16">
        <f t="shared" ca="1" si="129"/>
        <v>35.153956944424635</v>
      </c>
      <c r="L1169" s="16"/>
      <c r="M1169" s="17">
        <f t="shared" ca="1" si="128"/>
        <v>0.28891525384465211</v>
      </c>
      <c r="N1169" s="18">
        <f t="shared" ca="1" si="130"/>
        <v>-0.87648543996749595</v>
      </c>
      <c r="O1169" s="18"/>
      <c r="P1169" s="30">
        <f t="shared" ca="1" si="126"/>
        <v>38.230442384392134</v>
      </c>
      <c r="Q1169" s="19"/>
      <c r="R1169" s="20">
        <f t="shared" ca="1" si="131"/>
        <v>1</v>
      </c>
      <c r="S1169" s="21">
        <f t="shared" ca="1" si="132"/>
        <v>1</v>
      </c>
    </row>
    <row r="1170" spans="9:19" ht="15" x14ac:dyDescent="0.25">
      <c r="I1170" s="14">
        <v>1166</v>
      </c>
      <c r="J1170" s="15">
        <f t="shared" ca="1" si="127"/>
        <v>2.5123707333027823E-2</v>
      </c>
      <c r="K1170" s="16">
        <f t="shared" ca="1" si="129"/>
        <v>-8.9505627084405077</v>
      </c>
      <c r="L1170" s="16"/>
      <c r="M1170" s="17">
        <f t="shared" ca="1" si="128"/>
        <v>0.2452709775040598</v>
      </c>
      <c r="N1170" s="18">
        <f t="shared" ca="1" si="130"/>
        <v>-1.9883282523107946</v>
      </c>
      <c r="O1170" s="18"/>
      <c r="P1170" s="30">
        <f t="shared" ca="1" si="126"/>
        <v>-4.762234456129713</v>
      </c>
      <c r="Q1170" s="19"/>
      <c r="R1170" s="20">
        <f t="shared" ca="1" si="131"/>
        <v>0</v>
      </c>
      <c r="S1170" s="21">
        <f t="shared" ca="1" si="132"/>
        <v>0</v>
      </c>
    </row>
    <row r="1171" spans="9:19" ht="15" x14ac:dyDescent="0.25">
      <c r="I1171" s="14">
        <v>1167</v>
      </c>
      <c r="J1171" s="15">
        <f t="shared" ca="1" si="127"/>
        <v>0.44667902549159211</v>
      </c>
      <c r="K1171" s="16">
        <f t="shared" ca="1" si="129"/>
        <v>6.3084044802633805</v>
      </c>
      <c r="L1171" s="16"/>
      <c r="M1171" s="17">
        <f t="shared" ca="1" si="128"/>
        <v>0.49891050020251881</v>
      </c>
      <c r="N1171" s="18">
        <f t="shared" ca="1" si="130"/>
        <v>3.7571510289250036</v>
      </c>
      <c r="O1171" s="18"/>
      <c r="P1171" s="30">
        <f t="shared" ca="1" si="126"/>
        <v>4.7512534513383766</v>
      </c>
      <c r="Q1171" s="19"/>
      <c r="R1171" s="20">
        <f t="shared" ca="1" si="131"/>
        <v>1</v>
      </c>
      <c r="S1171" s="21">
        <f t="shared" ca="1" si="132"/>
        <v>0</v>
      </c>
    </row>
    <row r="1172" spans="9:19" ht="15" x14ac:dyDescent="0.25">
      <c r="I1172" s="14">
        <v>1168</v>
      </c>
      <c r="J1172" s="15">
        <f t="shared" ca="1" si="127"/>
        <v>0.30708988064433518</v>
      </c>
      <c r="K1172" s="16">
        <f t="shared" ca="1" si="129"/>
        <v>3.2122617169940808</v>
      </c>
      <c r="L1172" s="16"/>
      <c r="M1172" s="17">
        <f t="shared" ca="1" si="128"/>
        <v>0.95512786442684439</v>
      </c>
      <c r="N1172" s="18">
        <f t="shared" ca="1" si="130"/>
        <v>17.976014145033449</v>
      </c>
      <c r="O1172" s="18"/>
      <c r="P1172" s="30">
        <f t="shared" ca="1" si="126"/>
        <v>-12.563752428039368</v>
      </c>
      <c r="Q1172" s="19"/>
      <c r="R1172" s="20">
        <f t="shared" ca="1" si="131"/>
        <v>0</v>
      </c>
      <c r="S1172" s="21">
        <f t="shared" ca="1" si="132"/>
        <v>0</v>
      </c>
    </row>
    <row r="1173" spans="9:19" ht="15" x14ac:dyDescent="0.25">
      <c r="I1173" s="14">
        <v>1169</v>
      </c>
      <c r="J1173" s="15">
        <f t="shared" ca="1" si="127"/>
        <v>0.66084813791557873</v>
      </c>
      <c r="K1173" s="16">
        <f t="shared" ca="1" si="129"/>
        <v>10.900289746845989</v>
      </c>
      <c r="L1173" s="16"/>
      <c r="M1173" s="17">
        <f t="shared" ca="1" si="128"/>
        <v>0.97912312157836634</v>
      </c>
      <c r="N1173" s="18">
        <f t="shared" ca="1" si="130"/>
        <v>20.814114731411806</v>
      </c>
      <c r="O1173" s="18"/>
      <c r="P1173" s="30">
        <f t="shared" ca="1" si="126"/>
        <v>-7.7138249845658171</v>
      </c>
      <c r="Q1173" s="19"/>
      <c r="R1173" s="20">
        <f t="shared" ca="1" si="131"/>
        <v>0</v>
      </c>
      <c r="S1173" s="21">
        <f t="shared" ca="1" si="132"/>
        <v>0</v>
      </c>
    </row>
    <row r="1174" spans="9:19" ht="15" x14ac:dyDescent="0.25">
      <c r="I1174" s="14">
        <v>1170</v>
      </c>
      <c r="J1174" s="15">
        <f t="shared" ca="1" si="127"/>
        <v>0.77684157191197212</v>
      </c>
      <c r="K1174" s="16">
        <f t="shared" ca="1" si="129"/>
        <v>13.801749373237316</v>
      </c>
      <c r="L1174" s="16"/>
      <c r="M1174" s="17">
        <f t="shared" ca="1" si="128"/>
        <v>0.315823410143943</v>
      </c>
      <c r="N1174" s="18">
        <f t="shared" ca="1" si="130"/>
        <v>-0.23103372133549449</v>
      </c>
      <c r="O1174" s="18"/>
      <c r="P1174" s="30">
        <f t="shared" ca="1" si="126"/>
        <v>16.23278309457281</v>
      </c>
      <c r="Q1174" s="19"/>
      <c r="R1174" s="20">
        <f t="shared" ca="1" si="131"/>
        <v>1</v>
      </c>
      <c r="S1174" s="21">
        <f t="shared" ca="1" si="132"/>
        <v>1</v>
      </c>
    </row>
    <row r="1175" spans="9:19" ht="15" x14ac:dyDescent="0.25">
      <c r="I1175" s="14">
        <v>1171</v>
      </c>
      <c r="J1175" s="15">
        <f t="shared" ca="1" si="127"/>
        <v>0.84317846636376537</v>
      </c>
      <c r="K1175" s="16">
        <f t="shared" ca="1" si="129"/>
        <v>15.860246732858414</v>
      </c>
      <c r="L1175" s="16"/>
      <c r="M1175" s="17">
        <f t="shared" ca="1" si="128"/>
        <v>0.83738524981825679</v>
      </c>
      <c r="N1175" s="18">
        <f t="shared" ca="1" si="130"/>
        <v>12.010795246617022</v>
      </c>
      <c r="O1175" s="18"/>
      <c r="P1175" s="30">
        <f t="shared" ca="1" si="126"/>
        <v>6.0494514862413924</v>
      </c>
      <c r="Q1175" s="19"/>
      <c r="R1175" s="20">
        <f t="shared" ca="1" si="131"/>
        <v>1</v>
      </c>
      <c r="S1175" s="21">
        <f t="shared" ca="1" si="132"/>
        <v>0</v>
      </c>
    </row>
    <row r="1176" spans="9:19" ht="15" x14ac:dyDescent="0.25">
      <c r="I1176" s="14">
        <v>1172</v>
      </c>
      <c r="J1176" s="15">
        <f t="shared" ca="1" si="127"/>
        <v>1.750664530347068E-2</v>
      </c>
      <c r="K1176" s="16">
        <f t="shared" ca="1" si="129"/>
        <v>-10.20850564596946</v>
      </c>
      <c r="L1176" s="16"/>
      <c r="M1176" s="17">
        <f t="shared" ca="1" si="128"/>
        <v>5.55186446725765E-2</v>
      </c>
      <c r="N1176" s="18">
        <f t="shared" ca="1" si="130"/>
        <v>-9.5525798624159233</v>
      </c>
      <c r="O1176" s="18"/>
      <c r="P1176" s="30">
        <f t="shared" ca="1" si="126"/>
        <v>1.5440742164464636</v>
      </c>
      <c r="Q1176" s="19"/>
      <c r="R1176" s="20">
        <f t="shared" ca="1" si="131"/>
        <v>1</v>
      </c>
      <c r="S1176" s="21">
        <f t="shared" ca="1" si="132"/>
        <v>0</v>
      </c>
    </row>
    <row r="1177" spans="9:19" ht="15" x14ac:dyDescent="0.25">
      <c r="I1177" s="14">
        <v>1173</v>
      </c>
      <c r="J1177" s="15">
        <f t="shared" ca="1" si="127"/>
        <v>0.22882872435451529</v>
      </c>
      <c r="K1177" s="16">
        <f t="shared" ca="1" si="129"/>
        <v>1.2160447289702692</v>
      </c>
      <c r="L1177" s="16"/>
      <c r="M1177" s="17">
        <f t="shared" ca="1" si="128"/>
        <v>2.4890224081872581E-2</v>
      </c>
      <c r="N1177" s="18">
        <f t="shared" ca="1" si="130"/>
        <v>-12.633978976184459</v>
      </c>
      <c r="O1177" s="18"/>
      <c r="P1177" s="30">
        <f t="shared" ca="1" si="126"/>
        <v>16.050023705154729</v>
      </c>
      <c r="Q1177" s="19"/>
      <c r="R1177" s="20">
        <f t="shared" ca="1" si="131"/>
        <v>1</v>
      </c>
      <c r="S1177" s="21">
        <f t="shared" ca="1" si="132"/>
        <v>1</v>
      </c>
    </row>
    <row r="1178" spans="9:19" ht="15" x14ac:dyDescent="0.25">
      <c r="I1178" s="14">
        <v>1174</v>
      </c>
      <c r="J1178" s="15">
        <f t="shared" ca="1" si="127"/>
        <v>0.11149653608391796</v>
      </c>
      <c r="K1178" s="16">
        <f t="shared" ca="1" si="129"/>
        <v>-2.7656046728742965</v>
      </c>
      <c r="L1178" s="16"/>
      <c r="M1178" s="17">
        <f t="shared" ca="1" si="128"/>
        <v>0.5081359094377309</v>
      </c>
      <c r="N1178" s="18">
        <f t="shared" ca="1" si="130"/>
        <v>3.9506377701857271</v>
      </c>
      <c r="O1178" s="18"/>
      <c r="P1178" s="30">
        <f t="shared" ca="1" si="126"/>
        <v>-4.5162424430600234</v>
      </c>
      <c r="Q1178" s="19"/>
      <c r="R1178" s="20">
        <f t="shared" ca="1" si="131"/>
        <v>0</v>
      </c>
      <c r="S1178" s="21">
        <f t="shared" ca="1" si="132"/>
        <v>0</v>
      </c>
    </row>
    <row r="1179" spans="9:19" ht="15" x14ac:dyDescent="0.25">
      <c r="I1179" s="14">
        <v>1175</v>
      </c>
      <c r="J1179" s="15">
        <f t="shared" ca="1" si="127"/>
        <v>0.41973931927758357</v>
      </c>
      <c r="K1179" s="16">
        <f t="shared" ca="1" si="129"/>
        <v>5.735258039964851</v>
      </c>
      <c r="L1179" s="16"/>
      <c r="M1179" s="17">
        <f t="shared" ca="1" si="128"/>
        <v>0.2600549263831643</v>
      </c>
      <c r="N1179" s="18">
        <f t="shared" ca="1" si="130"/>
        <v>-1.6011971583864559</v>
      </c>
      <c r="O1179" s="18"/>
      <c r="P1179" s="30">
        <f t="shared" ca="1" si="126"/>
        <v>9.5364551983513071</v>
      </c>
      <c r="Q1179" s="19"/>
      <c r="R1179" s="20">
        <f t="shared" ca="1" si="131"/>
        <v>1</v>
      </c>
      <c r="S1179" s="21">
        <f t="shared" ca="1" si="132"/>
        <v>1</v>
      </c>
    </row>
    <row r="1180" spans="9:19" ht="15" x14ac:dyDescent="0.25">
      <c r="I1180" s="14">
        <v>1176</v>
      </c>
      <c r="J1180" s="15">
        <f t="shared" ca="1" si="127"/>
        <v>2.8866488498608844E-2</v>
      </c>
      <c r="K1180" s="16">
        <f t="shared" ca="1" si="129"/>
        <v>-8.4474646245461393</v>
      </c>
      <c r="L1180" s="16"/>
      <c r="M1180" s="17">
        <f t="shared" ca="1" si="128"/>
        <v>0.94929255636571097</v>
      </c>
      <c r="N1180" s="18">
        <f t="shared" ca="1" si="130"/>
        <v>17.484764233537994</v>
      </c>
      <c r="O1180" s="18"/>
      <c r="P1180" s="30">
        <f t="shared" ca="1" si="126"/>
        <v>-23.732228858084135</v>
      </c>
      <c r="Q1180" s="19"/>
      <c r="R1180" s="20">
        <f t="shared" ca="1" si="131"/>
        <v>0</v>
      </c>
      <c r="S1180" s="21">
        <f t="shared" ca="1" si="132"/>
        <v>0</v>
      </c>
    </row>
    <row r="1181" spans="9:19" ht="15" x14ac:dyDescent="0.25">
      <c r="I1181" s="14">
        <v>1177</v>
      </c>
      <c r="J1181" s="15">
        <f t="shared" ca="1" si="127"/>
        <v>0.16148379769014221</v>
      </c>
      <c r="K1181" s="16">
        <f t="shared" ca="1" si="129"/>
        <v>-0.83936299559913152</v>
      </c>
      <c r="L1181" s="16"/>
      <c r="M1181" s="17">
        <f t="shared" ca="1" si="128"/>
        <v>0.8541256220943414</v>
      </c>
      <c r="N1181" s="18">
        <f t="shared" ca="1" si="130"/>
        <v>12.60084876577411</v>
      </c>
      <c r="O1181" s="18"/>
      <c r="P1181" s="30">
        <f t="shared" ca="1" si="126"/>
        <v>-11.240211761373242</v>
      </c>
      <c r="Q1181" s="19"/>
      <c r="R1181" s="20">
        <f t="shared" ca="1" si="131"/>
        <v>0</v>
      </c>
      <c r="S1181" s="21">
        <f t="shared" ca="1" si="132"/>
        <v>0</v>
      </c>
    </row>
    <row r="1182" spans="9:19" ht="15" x14ac:dyDescent="0.25">
      <c r="I1182" s="14">
        <v>1178</v>
      </c>
      <c r="J1182" s="15">
        <f t="shared" ca="1" si="127"/>
        <v>0.10838177067651233</v>
      </c>
      <c r="K1182" s="16">
        <f t="shared" ca="1" si="129"/>
        <v>-2.904256856731438</v>
      </c>
      <c r="L1182" s="16"/>
      <c r="M1182" s="17">
        <f t="shared" ca="1" si="128"/>
        <v>0.41199363258032029</v>
      </c>
      <c r="N1182" s="18">
        <f t="shared" ca="1" si="130"/>
        <v>1.9191042213113167</v>
      </c>
      <c r="O1182" s="18"/>
      <c r="P1182" s="30">
        <f t="shared" ca="1" si="126"/>
        <v>-2.6233610780427545</v>
      </c>
      <c r="Q1182" s="19"/>
      <c r="R1182" s="20">
        <f t="shared" ca="1" si="131"/>
        <v>0</v>
      </c>
      <c r="S1182" s="21">
        <f t="shared" ca="1" si="132"/>
        <v>0</v>
      </c>
    </row>
    <row r="1183" spans="9:19" ht="15" x14ac:dyDescent="0.25">
      <c r="I1183" s="14">
        <v>1179</v>
      </c>
      <c r="J1183" s="15">
        <f t="shared" ca="1" si="127"/>
        <v>8.902224864298125E-2</v>
      </c>
      <c r="K1183" s="16">
        <f t="shared" ca="1" si="129"/>
        <v>-3.838141326770705</v>
      </c>
      <c r="L1183" s="16"/>
      <c r="M1183" s="17">
        <f t="shared" ca="1" si="128"/>
        <v>0.13929655814254649</v>
      </c>
      <c r="N1183" s="18">
        <f t="shared" ca="1" si="130"/>
        <v>-5.2850875667675918</v>
      </c>
      <c r="O1183" s="18"/>
      <c r="P1183" s="30">
        <f t="shared" ca="1" si="126"/>
        <v>3.6469462399968871</v>
      </c>
      <c r="Q1183" s="19"/>
      <c r="R1183" s="20">
        <f t="shared" ca="1" si="131"/>
        <v>1</v>
      </c>
      <c r="S1183" s="21">
        <f t="shared" ca="1" si="132"/>
        <v>0</v>
      </c>
    </row>
    <row r="1184" spans="9:19" ht="15" x14ac:dyDescent="0.25">
      <c r="I1184" s="14">
        <v>1180</v>
      </c>
      <c r="J1184" s="15">
        <f t="shared" ca="1" si="127"/>
        <v>0.29877741705973648</v>
      </c>
      <c r="K1184" s="16">
        <f t="shared" ca="1" si="129"/>
        <v>3.0131040437968366</v>
      </c>
      <c r="L1184" s="16"/>
      <c r="M1184" s="17">
        <f t="shared" ca="1" si="128"/>
        <v>0.24785261973214501</v>
      </c>
      <c r="N1184" s="18">
        <f t="shared" ca="1" si="130"/>
        <v>-1.9198532298342705</v>
      </c>
      <c r="O1184" s="18"/>
      <c r="P1184" s="30">
        <f t="shared" ca="1" si="126"/>
        <v>7.1329572736311073</v>
      </c>
      <c r="Q1184" s="19"/>
      <c r="R1184" s="20">
        <f t="shared" ca="1" si="131"/>
        <v>1</v>
      </c>
      <c r="S1184" s="21">
        <f t="shared" ca="1" si="132"/>
        <v>1</v>
      </c>
    </row>
    <row r="1185" spans="9:19" ht="15" x14ac:dyDescent="0.25">
      <c r="I1185" s="14">
        <v>1181</v>
      </c>
      <c r="J1185" s="15">
        <f t="shared" ca="1" si="127"/>
        <v>7.7146712424114305E-2</v>
      </c>
      <c r="K1185" s="16">
        <f t="shared" ca="1" si="129"/>
        <v>-4.4884638863687574</v>
      </c>
      <c r="L1185" s="16"/>
      <c r="M1185" s="17">
        <f t="shared" ca="1" si="128"/>
        <v>0.30482090715343313</v>
      </c>
      <c r="N1185" s="18">
        <f t="shared" ca="1" si="130"/>
        <v>-0.49185900941493799</v>
      </c>
      <c r="O1185" s="18"/>
      <c r="P1185" s="30">
        <f t="shared" ca="1" si="126"/>
        <v>-1.7966048769538192</v>
      </c>
      <c r="Q1185" s="19"/>
      <c r="R1185" s="20">
        <f t="shared" ca="1" si="131"/>
        <v>0</v>
      </c>
      <c r="S1185" s="21">
        <f t="shared" ca="1" si="132"/>
        <v>0</v>
      </c>
    </row>
    <row r="1186" spans="9:19" ht="15" x14ac:dyDescent="0.25">
      <c r="I1186" s="14">
        <v>1182</v>
      </c>
      <c r="J1186" s="15">
        <f t="shared" ca="1" si="127"/>
        <v>0.86525261843426882</v>
      </c>
      <c r="K1186" s="16">
        <f t="shared" ca="1" si="129"/>
        <v>16.668624310366425</v>
      </c>
      <c r="L1186" s="16"/>
      <c r="M1186" s="17">
        <f t="shared" ca="1" si="128"/>
        <v>0.29012283142291562</v>
      </c>
      <c r="N1186" s="18">
        <f t="shared" ca="1" si="130"/>
        <v>-0.84694679226932124</v>
      </c>
      <c r="O1186" s="18"/>
      <c r="P1186" s="30">
        <f t="shared" ca="1" si="126"/>
        <v>19.715571102635746</v>
      </c>
      <c r="Q1186" s="19"/>
      <c r="R1186" s="20">
        <f t="shared" ca="1" si="131"/>
        <v>1</v>
      </c>
      <c r="S1186" s="21">
        <f t="shared" ca="1" si="132"/>
        <v>1</v>
      </c>
    </row>
    <row r="1187" spans="9:19" ht="15" x14ac:dyDescent="0.25">
      <c r="I1187" s="14">
        <v>1183</v>
      </c>
      <c r="J1187" s="15">
        <f t="shared" ca="1" si="127"/>
        <v>0.39023538231577659</v>
      </c>
      <c r="K1187" s="16">
        <f t="shared" ca="1" si="129"/>
        <v>5.0981816538259057</v>
      </c>
      <c r="L1187" s="16"/>
      <c r="M1187" s="17">
        <f t="shared" ca="1" si="128"/>
        <v>0.37572007478448377</v>
      </c>
      <c r="N1187" s="18">
        <f t="shared" ca="1" si="130"/>
        <v>1.1299548169155806</v>
      </c>
      <c r="O1187" s="18"/>
      <c r="P1187" s="30">
        <f t="shared" ca="1" si="126"/>
        <v>6.1682268369103248</v>
      </c>
      <c r="Q1187" s="19"/>
      <c r="R1187" s="20">
        <f t="shared" ca="1" si="131"/>
        <v>1</v>
      </c>
      <c r="S1187" s="21">
        <f t="shared" ca="1" si="132"/>
        <v>0</v>
      </c>
    </row>
    <row r="1188" spans="9:19" ht="15" x14ac:dyDescent="0.25">
      <c r="I1188" s="14">
        <v>1184</v>
      </c>
      <c r="J1188" s="15">
        <f t="shared" ca="1" si="127"/>
        <v>0.41293587404418752</v>
      </c>
      <c r="K1188" s="16">
        <f t="shared" ca="1" si="129"/>
        <v>5.5893543162592429</v>
      </c>
      <c r="L1188" s="16"/>
      <c r="M1188" s="17">
        <f t="shared" ca="1" si="128"/>
        <v>0.81342129084144832</v>
      </c>
      <c r="N1188" s="18">
        <f t="shared" ca="1" si="130"/>
        <v>11.231081878317504</v>
      </c>
      <c r="O1188" s="18"/>
      <c r="P1188" s="30">
        <f t="shared" ca="1" si="126"/>
        <v>-3.4417275620582606</v>
      </c>
      <c r="Q1188" s="19"/>
      <c r="R1188" s="20">
        <f t="shared" ca="1" si="131"/>
        <v>0</v>
      </c>
      <c r="S1188" s="21">
        <f t="shared" ca="1" si="132"/>
        <v>0</v>
      </c>
    </row>
    <row r="1189" spans="9:19" ht="15" x14ac:dyDescent="0.25">
      <c r="I1189" s="14">
        <v>1185</v>
      </c>
      <c r="J1189" s="15">
        <f t="shared" ca="1" si="127"/>
        <v>0.15332476305893261</v>
      </c>
      <c r="K1189" s="16">
        <f t="shared" ca="1" si="129"/>
        <v>-1.1229881426088166</v>
      </c>
      <c r="L1189" s="16"/>
      <c r="M1189" s="17">
        <f t="shared" ca="1" si="128"/>
        <v>0.64759854635219927</v>
      </c>
      <c r="N1189" s="18">
        <f t="shared" ca="1" si="130"/>
        <v>6.9496453681714687</v>
      </c>
      <c r="O1189" s="18"/>
      <c r="P1189" s="30">
        <f t="shared" ca="1" si="126"/>
        <v>-5.8726335107802852</v>
      </c>
      <c r="Q1189" s="19"/>
      <c r="R1189" s="20">
        <f t="shared" ca="1" si="131"/>
        <v>0</v>
      </c>
      <c r="S1189" s="21">
        <f t="shared" ca="1" si="132"/>
        <v>0</v>
      </c>
    </row>
    <row r="1190" spans="9:19" ht="15" x14ac:dyDescent="0.25">
      <c r="I1190" s="14">
        <v>1186</v>
      </c>
      <c r="J1190" s="15">
        <f t="shared" ca="1" si="127"/>
        <v>0.74987116477634719</v>
      </c>
      <c r="K1190" s="16">
        <f t="shared" ca="1" si="129"/>
        <v>13.069794540369305</v>
      </c>
      <c r="L1190" s="16"/>
      <c r="M1190" s="17">
        <f t="shared" ca="1" si="128"/>
        <v>0.64539518157729348</v>
      </c>
      <c r="N1190" s="18">
        <f t="shared" ca="1" si="130"/>
        <v>6.9000540157605172</v>
      </c>
      <c r="O1190" s="18"/>
      <c r="P1190" s="30">
        <f t="shared" ca="1" si="126"/>
        <v>8.3697405246087868</v>
      </c>
      <c r="Q1190" s="19"/>
      <c r="R1190" s="20">
        <f t="shared" ca="1" si="131"/>
        <v>1</v>
      </c>
      <c r="S1190" s="21">
        <f t="shared" ca="1" si="132"/>
        <v>1</v>
      </c>
    </row>
    <row r="1191" spans="9:19" ht="15" x14ac:dyDescent="0.25">
      <c r="I1191" s="14">
        <v>1187</v>
      </c>
      <c r="J1191" s="15">
        <f t="shared" ca="1" si="127"/>
        <v>0.70882325615020692</v>
      </c>
      <c r="K1191" s="16">
        <f t="shared" ca="1" si="129"/>
        <v>12.031214020496213</v>
      </c>
      <c r="L1191" s="16"/>
      <c r="M1191" s="17">
        <f t="shared" ca="1" si="128"/>
        <v>8.7318236840797425E-2</v>
      </c>
      <c r="N1191" s="18">
        <f t="shared" ca="1" si="130"/>
        <v>-7.577288867135314</v>
      </c>
      <c r="O1191" s="18"/>
      <c r="P1191" s="30">
        <f t="shared" ca="1" si="126"/>
        <v>21.808502887631526</v>
      </c>
      <c r="Q1191" s="19"/>
      <c r="R1191" s="20">
        <f t="shared" ca="1" si="131"/>
        <v>1</v>
      </c>
      <c r="S1191" s="21">
        <f t="shared" ca="1" si="132"/>
        <v>1</v>
      </c>
    </row>
    <row r="1192" spans="9:19" ht="15" x14ac:dyDescent="0.25">
      <c r="I1192" s="14">
        <v>1188</v>
      </c>
      <c r="J1192" s="15">
        <f t="shared" ca="1" si="127"/>
        <v>0.55346573360791196</v>
      </c>
      <c r="K1192" s="16">
        <f t="shared" ca="1" si="129"/>
        <v>8.5546588785451512</v>
      </c>
      <c r="L1192" s="16"/>
      <c r="M1192" s="17">
        <f t="shared" ca="1" si="128"/>
        <v>0.60972232865517628</v>
      </c>
      <c r="N1192" s="18">
        <f t="shared" ca="1" si="130"/>
        <v>6.1108963538509755</v>
      </c>
      <c r="O1192" s="18"/>
      <c r="P1192" s="30">
        <f t="shared" ca="1" si="126"/>
        <v>4.6437625246941758</v>
      </c>
      <c r="Q1192" s="19"/>
      <c r="R1192" s="20">
        <f t="shared" ca="1" si="131"/>
        <v>1</v>
      </c>
      <c r="S1192" s="21">
        <f t="shared" ca="1" si="132"/>
        <v>0</v>
      </c>
    </row>
    <row r="1193" spans="9:19" ht="15" x14ac:dyDescent="0.25">
      <c r="I1193" s="14">
        <v>1189</v>
      </c>
      <c r="J1193" s="15">
        <f t="shared" ca="1" si="127"/>
        <v>0.54525375547094501</v>
      </c>
      <c r="K1193" s="16">
        <f t="shared" ca="1" si="129"/>
        <v>8.3811043358030552</v>
      </c>
      <c r="L1193" s="16"/>
      <c r="M1193" s="17">
        <f t="shared" ca="1" si="128"/>
        <v>0.76049464215647877</v>
      </c>
      <c r="N1193" s="18">
        <f t="shared" ca="1" si="130"/>
        <v>9.7026711170748356</v>
      </c>
      <c r="O1193" s="18"/>
      <c r="P1193" s="30">
        <f t="shared" ca="1" si="126"/>
        <v>0.87843321872821978</v>
      </c>
      <c r="Q1193" s="19"/>
      <c r="R1193" s="20">
        <f t="shared" ca="1" si="131"/>
        <v>1</v>
      </c>
      <c r="S1193" s="21">
        <f t="shared" ca="1" si="132"/>
        <v>0</v>
      </c>
    </row>
    <row r="1194" spans="9:19" ht="15" x14ac:dyDescent="0.25">
      <c r="I1194" s="14">
        <v>1190</v>
      </c>
      <c r="J1194" s="15">
        <f t="shared" ca="1" si="127"/>
        <v>0.60599073458417452</v>
      </c>
      <c r="K1194" s="16">
        <f t="shared" ca="1" si="129"/>
        <v>9.6796495013069901</v>
      </c>
      <c r="L1194" s="16"/>
      <c r="M1194" s="17">
        <f t="shared" ca="1" si="128"/>
        <v>0.12008072527629621</v>
      </c>
      <c r="N1194" s="18">
        <f t="shared" ca="1" si="130"/>
        <v>-6.0472693092156629</v>
      </c>
      <c r="O1194" s="18"/>
      <c r="P1194" s="30">
        <f t="shared" ca="1" si="126"/>
        <v>17.926918810522654</v>
      </c>
      <c r="Q1194" s="19"/>
      <c r="R1194" s="20">
        <f t="shared" ca="1" si="131"/>
        <v>1</v>
      </c>
      <c r="S1194" s="21">
        <f t="shared" ca="1" si="132"/>
        <v>1</v>
      </c>
    </row>
    <row r="1195" spans="9:19" ht="15" x14ac:dyDescent="0.25">
      <c r="I1195" s="14">
        <v>1191</v>
      </c>
      <c r="J1195" s="15">
        <f t="shared" ca="1" si="127"/>
        <v>0.60813677792985343</v>
      </c>
      <c r="K1195" s="16">
        <f t="shared" ca="1" si="129"/>
        <v>9.7263482299599868</v>
      </c>
      <c r="L1195" s="16"/>
      <c r="M1195" s="17">
        <f t="shared" ca="1" si="128"/>
        <v>0.12847394549474711</v>
      </c>
      <c r="N1195" s="18">
        <f t="shared" ca="1" si="130"/>
        <v>-5.7046667911260052</v>
      </c>
      <c r="O1195" s="18"/>
      <c r="P1195" s="30">
        <f t="shared" ca="1" si="126"/>
        <v>17.631015021085993</v>
      </c>
      <c r="Q1195" s="19"/>
      <c r="R1195" s="20">
        <f t="shared" ca="1" si="131"/>
        <v>1</v>
      </c>
      <c r="S1195" s="21">
        <f t="shared" ca="1" si="132"/>
        <v>1</v>
      </c>
    </row>
    <row r="1196" spans="9:19" ht="15" x14ac:dyDescent="0.25">
      <c r="I1196" s="14">
        <v>1192</v>
      </c>
      <c r="J1196" s="15">
        <f t="shared" ca="1" si="127"/>
        <v>9.4101501475432059E-2</v>
      </c>
      <c r="K1196" s="16">
        <f t="shared" ca="1" si="129"/>
        <v>-3.5797240860975545</v>
      </c>
      <c r="L1196" s="16"/>
      <c r="M1196" s="17">
        <f t="shared" ca="1" si="128"/>
        <v>0.90033935058975212</v>
      </c>
      <c r="N1196" s="18">
        <f t="shared" ca="1" si="130"/>
        <v>14.518427749356384</v>
      </c>
      <c r="O1196" s="18"/>
      <c r="P1196" s="30">
        <f t="shared" ca="1" si="126"/>
        <v>-15.898151835453941</v>
      </c>
      <c r="Q1196" s="19"/>
      <c r="R1196" s="20">
        <f t="shared" ca="1" si="131"/>
        <v>0</v>
      </c>
      <c r="S1196" s="21">
        <f t="shared" ca="1" si="132"/>
        <v>0</v>
      </c>
    </row>
    <row r="1197" spans="9:19" ht="15" x14ac:dyDescent="0.25">
      <c r="I1197" s="14">
        <v>1193</v>
      </c>
      <c r="J1197" s="15">
        <f t="shared" ca="1" si="127"/>
        <v>0.93851969172507033</v>
      </c>
      <c r="K1197" s="16">
        <f t="shared" ca="1" si="129"/>
        <v>20.335188775514528</v>
      </c>
      <c r="L1197" s="16"/>
      <c r="M1197" s="17">
        <f t="shared" ca="1" si="128"/>
        <v>0.69326082785504928</v>
      </c>
      <c r="N1197" s="18">
        <f t="shared" ca="1" si="130"/>
        <v>8.0060919836957609</v>
      </c>
      <c r="O1197" s="18"/>
      <c r="P1197" s="30">
        <f t="shared" ca="1" si="126"/>
        <v>14.529096791818766</v>
      </c>
      <c r="Q1197" s="19"/>
      <c r="R1197" s="20">
        <f t="shared" ca="1" si="131"/>
        <v>1</v>
      </c>
      <c r="S1197" s="21">
        <f t="shared" ca="1" si="132"/>
        <v>1</v>
      </c>
    </row>
    <row r="1198" spans="9:19" ht="15" x14ac:dyDescent="0.25">
      <c r="I1198" s="14">
        <v>1194</v>
      </c>
      <c r="J1198" s="15">
        <f t="shared" ca="1" si="127"/>
        <v>0.68065795835410448</v>
      </c>
      <c r="K1198" s="16">
        <f t="shared" ca="1" si="129"/>
        <v>11.358449005479251</v>
      </c>
      <c r="L1198" s="16"/>
      <c r="M1198" s="17">
        <f t="shared" ca="1" si="128"/>
        <v>4.2327953622302017E-2</v>
      </c>
      <c r="N1198" s="18">
        <f t="shared" ca="1" si="130"/>
        <v>-10.646426457368333</v>
      </c>
      <c r="O1198" s="18"/>
      <c r="P1198" s="30">
        <f t="shared" ca="1" si="126"/>
        <v>24.204875462847586</v>
      </c>
      <c r="Q1198" s="19"/>
      <c r="R1198" s="20">
        <f t="shared" ca="1" si="131"/>
        <v>1</v>
      </c>
      <c r="S1198" s="21">
        <f t="shared" ca="1" si="132"/>
        <v>1</v>
      </c>
    </row>
    <row r="1199" spans="9:19" ht="15" x14ac:dyDescent="0.25">
      <c r="I1199" s="14">
        <v>1195</v>
      </c>
      <c r="J1199" s="15">
        <f t="shared" ca="1" si="127"/>
        <v>0.3955055634649931</v>
      </c>
      <c r="K1199" s="16">
        <f t="shared" ca="1" si="129"/>
        <v>5.2128690140077643</v>
      </c>
      <c r="L1199" s="16"/>
      <c r="M1199" s="17">
        <f t="shared" ca="1" si="128"/>
        <v>0.85839682429868336</v>
      </c>
      <c r="N1199" s="18">
        <f t="shared" ca="1" si="130"/>
        <v>12.758569868114851</v>
      </c>
      <c r="O1199" s="18"/>
      <c r="P1199" s="30">
        <f t="shared" ca="1" si="126"/>
        <v>-5.3457008541070863</v>
      </c>
      <c r="Q1199" s="19"/>
      <c r="R1199" s="20">
        <f t="shared" ca="1" si="131"/>
        <v>0</v>
      </c>
      <c r="S1199" s="21">
        <f t="shared" ca="1" si="132"/>
        <v>0</v>
      </c>
    </row>
    <row r="1200" spans="9:19" ht="15" x14ac:dyDescent="0.25">
      <c r="I1200" s="14">
        <v>1196</v>
      </c>
      <c r="J1200" s="15">
        <f t="shared" ca="1" si="127"/>
        <v>0.43670560080815457</v>
      </c>
      <c r="K1200" s="16">
        <f t="shared" ca="1" si="129"/>
        <v>6.0969741706216869</v>
      </c>
      <c r="L1200" s="16"/>
      <c r="M1200" s="17">
        <f t="shared" ca="1" si="128"/>
        <v>0.40006066364795456</v>
      </c>
      <c r="N1200" s="18">
        <f t="shared" ca="1" si="130"/>
        <v>1.6616597602342713</v>
      </c>
      <c r="O1200" s="18"/>
      <c r="P1200" s="30">
        <f t="shared" ca="1" si="126"/>
        <v>6.6353144103874158</v>
      </c>
      <c r="Q1200" s="19"/>
      <c r="R1200" s="20">
        <f t="shared" ca="1" si="131"/>
        <v>1</v>
      </c>
      <c r="S1200" s="21">
        <f t="shared" ca="1" si="132"/>
        <v>0</v>
      </c>
    </row>
    <row r="1201" spans="9:19" ht="15" x14ac:dyDescent="0.25">
      <c r="I1201" s="14">
        <v>1197</v>
      </c>
      <c r="J1201" s="15">
        <f t="shared" ca="1" si="127"/>
        <v>0.88298509266627256</v>
      </c>
      <c r="K1201" s="16">
        <f t="shared" ca="1" si="129"/>
        <v>17.386607204597016</v>
      </c>
      <c r="L1201" s="16"/>
      <c r="M1201" s="17">
        <f t="shared" ca="1" si="128"/>
        <v>0.60518403808753074</v>
      </c>
      <c r="N1201" s="18">
        <f t="shared" ca="1" si="130"/>
        <v>6.01211366159131</v>
      </c>
      <c r="O1201" s="18"/>
      <c r="P1201" s="30">
        <f t="shared" ca="1" si="126"/>
        <v>13.574493543005705</v>
      </c>
      <c r="Q1201" s="19"/>
      <c r="R1201" s="20">
        <f t="shared" ca="1" si="131"/>
        <v>1</v>
      </c>
      <c r="S1201" s="21">
        <f t="shared" ca="1" si="132"/>
        <v>1</v>
      </c>
    </row>
    <row r="1202" spans="9:19" ht="15" x14ac:dyDescent="0.25">
      <c r="I1202" s="14">
        <v>1198</v>
      </c>
      <c r="J1202" s="15">
        <f t="shared" ca="1" si="127"/>
        <v>0.765884646899328</v>
      </c>
      <c r="K1202" s="16">
        <f t="shared" ca="1" si="129"/>
        <v>13.498803981235184</v>
      </c>
      <c r="L1202" s="16"/>
      <c r="M1202" s="17">
        <f t="shared" ca="1" si="128"/>
        <v>0.64700089085383561</v>
      </c>
      <c r="N1202" s="18">
        <f t="shared" ca="1" si="130"/>
        <v>6.9361829388273204</v>
      </c>
      <c r="O1202" s="18"/>
      <c r="P1202" s="30">
        <f t="shared" ca="1" si="126"/>
        <v>8.762621042407865</v>
      </c>
      <c r="Q1202" s="19"/>
      <c r="R1202" s="20">
        <f t="shared" ca="1" si="131"/>
        <v>1</v>
      </c>
      <c r="S1202" s="21">
        <f t="shared" ca="1" si="132"/>
        <v>1</v>
      </c>
    </row>
    <row r="1203" spans="9:19" ht="15" x14ac:dyDescent="0.25">
      <c r="I1203" s="14">
        <v>1199</v>
      </c>
      <c r="J1203" s="15">
        <f t="shared" ca="1" si="127"/>
        <v>0.805348146968072</v>
      </c>
      <c r="K1203" s="16">
        <f t="shared" ca="1" si="129"/>
        <v>14.632645396695306</v>
      </c>
      <c r="L1203" s="16"/>
      <c r="M1203" s="17">
        <f t="shared" ca="1" si="128"/>
        <v>0.56666010901993968</v>
      </c>
      <c r="N1203" s="18">
        <f t="shared" ca="1" si="130"/>
        <v>5.1845625464683271</v>
      </c>
      <c r="O1203" s="18"/>
      <c r="P1203" s="30">
        <f t="shared" ca="1" si="126"/>
        <v>11.648082850226977</v>
      </c>
      <c r="Q1203" s="19"/>
      <c r="R1203" s="20">
        <f t="shared" ca="1" si="131"/>
        <v>1</v>
      </c>
      <c r="S1203" s="21">
        <f t="shared" ca="1" si="132"/>
        <v>1</v>
      </c>
    </row>
    <row r="1204" spans="9:19" ht="15" x14ac:dyDescent="0.25">
      <c r="I1204" s="14">
        <v>1200</v>
      </c>
      <c r="J1204" s="15">
        <f t="shared" ca="1" si="127"/>
        <v>6.4847395065183999E-2</v>
      </c>
      <c r="K1204" s="16">
        <f t="shared" ca="1" si="129"/>
        <v>-5.2479641905868544</v>
      </c>
      <c r="L1204" s="16"/>
      <c r="M1204" s="17">
        <f t="shared" ca="1" si="128"/>
        <v>0.51368273326162461</v>
      </c>
      <c r="N1204" s="18">
        <f t="shared" ca="1" si="130"/>
        <v>4.0670099721152022</v>
      </c>
      <c r="O1204" s="18"/>
      <c r="P1204" s="30">
        <f t="shared" ca="1" si="126"/>
        <v>-7.1149741627020573</v>
      </c>
      <c r="Q1204" s="19"/>
      <c r="R1204" s="20">
        <f t="shared" ca="1" si="131"/>
        <v>0</v>
      </c>
      <c r="S1204" s="21">
        <f t="shared" ca="1" si="132"/>
        <v>0</v>
      </c>
    </row>
    <row r="1205" spans="9:19" ht="15" x14ac:dyDescent="0.25">
      <c r="I1205" s="14">
        <v>1201</v>
      </c>
      <c r="J1205" s="15">
        <f t="shared" ca="1" si="127"/>
        <v>7.6269813485502325E-2</v>
      </c>
      <c r="K1205" s="16">
        <f t="shared" ca="1" si="129"/>
        <v>-4.5394118222751185</v>
      </c>
      <c r="L1205" s="16"/>
      <c r="M1205" s="17">
        <f t="shared" ca="1" si="128"/>
        <v>0.13966245150496326</v>
      </c>
      <c r="N1205" s="18">
        <f t="shared" ca="1" si="130"/>
        <v>-5.2712988533554057</v>
      </c>
      <c r="O1205" s="18"/>
      <c r="P1205" s="30">
        <f t="shared" ca="1" si="126"/>
        <v>2.9318870310802874</v>
      </c>
      <c r="Q1205" s="19"/>
      <c r="R1205" s="20">
        <f t="shared" ca="1" si="131"/>
        <v>1</v>
      </c>
      <c r="S1205" s="21">
        <f t="shared" ca="1" si="132"/>
        <v>0</v>
      </c>
    </row>
    <row r="1206" spans="9:19" ht="15" x14ac:dyDescent="0.25">
      <c r="I1206" s="14">
        <v>1202</v>
      </c>
      <c r="J1206" s="15">
        <f t="shared" ca="1" si="127"/>
        <v>0.10492982626326453</v>
      </c>
      <c r="K1206" s="16">
        <f t="shared" ca="1" si="129"/>
        <v>-3.0613105360066459</v>
      </c>
      <c r="L1206" s="16"/>
      <c r="M1206" s="17">
        <f t="shared" ca="1" si="128"/>
        <v>0.64161803886398627</v>
      </c>
      <c r="N1206" s="18">
        <f t="shared" ca="1" si="130"/>
        <v>6.8152947228948708</v>
      </c>
      <c r="O1206" s="18"/>
      <c r="P1206" s="30">
        <f t="shared" ca="1" si="126"/>
        <v>-7.6766052589015166</v>
      </c>
      <c r="Q1206" s="19"/>
      <c r="R1206" s="20">
        <f t="shared" ca="1" si="131"/>
        <v>0</v>
      </c>
      <c r="S1206" s="21">
        <f t="shared" ca="1" si="132"/>
        <v>0</v>
      </c>
    </row>
    <row r="1207" spans="9:19" ht="15" x14ac:dyDescent="0.25">
      <c r="I1207" s="14">
        <v>1203</v>
      </c>
      <c r="J1207" s="15">
        <f t="shared" ca="1" si="127"/>
        <v>0.82760589374683291</v>
      </c>
      <c r="K1207" s="16">
        <f t="shared" ca="1" si="129"/>
        <v>15.334317933675656</v>
      </c>
      <c r="L1207" s="16"/>
      <c r="M1207" s="17">
        <f t="shared" ca="1" si="128"/>
        <v>0.77229425330081414</v>
      </c>
      <c r="N1207" s="18">
        <f t="shared" ca="1" si="130"/>
        <v>10.025028914614156</v>
      </c>
      <c r="O1207" s="18"/>
      <c r="P1207" s="30">
        <f t="shared" ca="1" si="126"/>
        <v>7.5092890190615007</v>
      </c>
      <c r="Q1207" s="19"/>
      <c r="R1207" s="20">
        <f t="shared" ca="1" si="131"/>
        <v>1</v>
      </c>
      <c r="S1207" s="21">
        <f t="shared" ca="1" si="132"/>
        <v>1</v>
      </c>
    </row>
    <row r="1208" spans="9:19" ht="15" x14ac:dyDescent="0.25">
      <c r="I1208" s="14">
        <v>1204</v>
      </c>
      <c r="J1208" s="15">
        <f t="shared" ca="1" si="127"/>
        <v>5.5536797858481646E-2</v>
      </c>
      <c r="K1208" s="16">
        <f t="shared" ca="1" si="129"/>
        <v>-5.9012248025108942</v>
      </c>
      <c r="L1208" s="16"/>
      <c r="M1208" s="17">
        <f t="shared" ca="1" si="128"/>
        <v>0.37742730353071074</v>
      </c>
      <c r="N1208" s="18">
        <f t="shared" ca="1" si="130"/>
        <v>1.1675738912316445</v>
      </c>
      <c r="O1208" s="18"/>
      <c r="P1208" s="30">
        <f t="shared" ca="1" si="126"/>
        <v>-4.868798693742538</v>
      </c>
      <c r="Q1208" s="19"/>
      <c r="R1208" s="20">
        <f t="shared" ca="1" si="131"/>
        <v>0</v>
      </c>
      <c r="S1208" s="21">
        <f t="shared" ca="1" si="132"/>
        <v>0</v>
      </c>
    </row>
    <row r="1209" spans="9:19" ht="15" x14ac:dyDescent="0.25">
      <c r="I1209" s="14">
        <v>1205</v>
      </c>
      <c r="J1209" s="15">
        <f t="shared" ca="1" si="127"/>
        <v>0.98046130861837621</v>
      </c>
      <c r="K1209" s="16">
        <f t="shared" ca="1" si="129"/>
        <v>24.693401262781617</v>
      </c>
      <c r="L1209" s="16"/>
      <c r="M1209" s="17">
        <f t="shared" ca="1" si="128"/>
        <v>0.43047380416462799</v>
      </c>
      <c r="N1209" s="18">
        <f t="shared" ca="1" si="130"/>
        <v>2.3144391569409466</v>
      </c>
      <c r="O1209" s="18"/>
      <c r="P1209" s="30">
        <f t="shared" ca="1" si="126"/>
        <v>24.57896210584067</v>
      </c>
      <c r="Q1209" s="19"/>
      <c r="R1209" s="20">
        <f t="shared" ca="1" si="131"/>
        <v>1</v>
      </c>
      <c r="S1209" s="21">
        <f t="shared" ca="1" si="132"/>
        <v>1</v>
      </c>
    </row>
    <row r="1210" spans="9:19" ht="15" x14ac:dyDescent="0.25">
      <c r="I1210" s="14">
        <v>1206</v>
      </c>
      <c r="J1210" s="15">
        <f t="shared" ca="1" si="127"/>
        <v>5.0909066831507865E-2</v>
      </c>
      <c r="K1210" s="16">
        <f t="shared" ca="1" si="129"/>
        <v>-6.2586157470584638</v>
      </c>
      <c r="L1210" s="16"/>
      <c r="M1210" s="17">
        <f t="shared" ca="1" si="128"/>
        <v>0.55148060115532516</v>
      </c>
      <c r="N1210" s="18">
        <f t="shared" ca="1" si="130"/>
        <v>4.8626629234774557</v>
      </c>
      <c r="O1210" s="18"/>
      <c r="P1210" s="30">
        <f t="shared" ca="1" si="126"/>
        <v>-8.9212786705359193</v>
      </c>
      <c r="Q1210" s="19"/>
      <c r="R1210" s="20">
        <f t="shared" ca="1" si="131"/>
        <v>0</v>
      </c>
      <c r="S1210" s="21">
        <f t="shared" ca="1" si="132"/>
        <v>0</v>
      </c>
    </row>
    <row r="1211" spans="9:19" ht="15" x14ac:dyDescent="0.25">
      <c r="I1211" s="14">
        <v>1207</v>
      </c>
      <c r="J1211" s="15">
        <f t="shared" ca="1" si="127"/>
        <v>0.71544633461696427</v>
      </c>
      <c r="K1211" s="16">
        <f t="shared" ca="1" si="129"/>
        <v>12.193663332841403</v>
      </c>
      <c r="L1211" s="16"/>
      <c r="M1211" s="17">
        <f t="shared" ca="1" si="128"/>
        <v>0.9708072265959149</v>
      </c>
      <c r="N1211" s="18">
        <f t="shared" ca="1" si="130"/>
        <v>19.616233362066758</v>
      </c>
      <c r="O1211" s="18"/>
      <c r="P1211" s="30">
        <f t="shared" ca="1" si="126"/>
        <v>-5.2225700292253547</v>
      </c>
      <c r="Q1211" s="19"/>
      <c r="R1211" s="20">
        <f t="shared" ca="1" si="131"/>
        <v>0</v>
      </c>
      <c r="S1211" s="21">
        <f t="shared" ca="1" si="132"/>
        <v>0</v>
      </c>
    </row>
    <row r="1212" spans="9:19" ht="15" x14ac:dyDescent="0.25">
      <c r="I1212" s="14">
        <v>1208</v>
      </c>
      <c r="J1212" s="15">
        <f t="shared" ca="1" si="127"/>
        <v>9.6249099196400678E-2</v>
      </c>
      <c r="K1212" s="16">
        <f t="shared" ca="1" si="129"/>
        <v>-3.4735567248760937</v>
      </c>
      <c r="L1212" s="16"/>
      <c r="M1212" s="17">
        <f t="shared" ca="1" si="128"/>
        <v>0.11583425742292786</v>
      </c>
      <c r="N1212" s="18">
        <f t="shared" ca="1" si="130"/>
        <v>-6.2270552045338672</v>
      </c>
      <c r="O1212" s="18"/>
      <c r="P1212" s="30">
        <f t="shared" ca="1" si="126"/>
        <v>4.9534984796577737</v>
      </c>
      <c r="Q1212" s="19"/>
      <c r="R1212" s="20">
        <f t="shared" ca="1" si="131"/>
        <v>1</v>
      </c>
      <c r="S1212" s="21">
        <f t="shared" ca="1" si="132"/>
        <v>0</v>
      </c>
    </row>
    <row r="1213" spans="9:19" ht="15" x14ac:dyDescent="0.25">
      <c r="I1213" s="14">
        <v>1209</v>
      </c>
      <c r="J1213" s="15">
        <f t="shared" ca="1" si="127"/>
        <v>0.42271238588779692</v>
      </c>
      <c r="K1213" s="16">
        <f t="shared" ca="1" si="129"/>
        <v>5.7988530596142009</v>
      </c>
      <c r="L1213" s="16"/>
      <c r="M1213" s="17">
        <f t="shared" ca="1" si="128"/>
        <v>0.23061387656227128</v>
      </c>
      <c r="N1213" s="18">
        <f t="shared" ca="1" si="130"/>
        <v>-2.3847343388982427</v>
      </c>
      <c r="O1213" s="18"/>
      <c r="P1213" s="30">
        <f t="shared" ca="1" si="126"/>
        <v>10.383587398512443</v>
      </c>
      <c r="Q1213" s="19"/>
      <c r="R1213" s="20">
        <f t="shared" ca="1" si="131"/>
        <v>1</v>
      </c>
      <c r="S1213" s="21">
        <f t="shared" ca="1" si="132"/>
        <v>1</v>
      </c>
    </row>
    <row r="1214" spans="9:19" ht="15" x14ac:dyDescent="0.25">
      <c r="I1214" s="14">
        <v>1210</v>
      </c>
      <c r="J1214" s="15">
        <f t="shared" ca="1" si="127"/>
        <v>0.53585245857687291</v>
      </c>
      <c r="K1214" s="16">
        <f t="shared" ca="1" si="129"/>
        <v>8.1829111852473719</v>
      </c>
      <c r="L1214" s="16"/>
      <c r="M1214" s="17">
        <f t="shared" ca="1" si="128"/>
        <v>0.11761424854043001</v>
      </c>
      <c r="N1214" s="18">
        <f t="shared" ca="1" si="130"/>
        <v>-6.1511359219177404</v>
      </c>
      <c r="O1214" s="18"/>
      <c r="P1214" s="30">
        <f t="shared" ca="1" si="126"/>
        <v>16.534047107165112</v>
      </c>
      <c r="Q1214" s="19"/>
      <c r="R1214" s="20">
        <f t="shared" ca="1" si="131"/>
        <v>1</v>
      </c>
      <c r="S1214" s="21">
        <f t="shared" ca="1" si="132"/>
        <v>1</v>
      </c>
    </row>
    <row r="1215" spans="9:19" ht="15" x14ac:dyDescent="0.25">
      <c r="I1215" s="14">
        <v>1211</v>
      </c>
      <c r="J1215" s="15">
        <f t="shared" ca="1" si="127"/>
        <v>0.99355165772007836</v>
      </c>
      <c r="K1215" s="16">
        <f t="shared" ca="1" si="129"/>
        <v>28.234468358009018</v>
      </c>
      <c r="L1215" s="16"/>
      <c r="M1215" s="17">
        <f t="shared" ca="1" si="128"/>
        <v>0.5203310453156571</v>
      </c>
      <c r="N1215" s="18">
        <f t="shared" ca="1" si="130"/>
        <v>4.2065665356397286</v>
      </c>
      <c r="O1215" s="18"/>
      <c r="P1215" s="30">
        <f t="shared" ca="1" si="126"/>
        <v>26.227901822369287</v>
      </c>
      <c r="Q1215" s="19"/>
      <c r="R1215" s="20">
        <f t="shared" ca="1" si="131"/>
        <v>1</v>
      </c>
      <c r="S1215" s="21">
        <f t="shared" ca="1" si="132"/>
        <v>1</v>
      </c>
    </row>
    <row r="1216" spans="9:19" ht="15" x14ac:dyDescent="0.25">
      <c r="I1216" s="14">
        <v>1212</v>
      </c>
      <c r="J1216" s="15">
        <f t="shared" ca="1" si="127"/>
        <v>0.72310072905367428</v>
      </c>
      <c r="K1216" s="16">
        <f t="shared" ca="1" si="129"/>
        <v>12.383677655628544</v>
      </c>
      <c r="L1216" s="16"/>
      <c r="M1216" s="17">
        <f t="shared" ca="1" si="128"/>
        <v>0.2295070193440869</v>
      </c>
      <c r="N1216" s="18">
        <f t="shared" ca="1" si="130"/>
        <v>-2.4152277995603351</v>
      </c>
      <c r="O1216" s="18"/>
      <c r="P1216" s="30">
        <f t="shared" ca="1" si="126"/>
        <v>16.998905455188879</v>
      </c>
      <c r="Q1216" s="19"/>
      <c r="R1216" s="20">
        <f t="shared" ca="1" si="131"/>
        <v>1</v>
      </c>
      <c r="S1216" s="21">
        <f t="shared" ca="1" si="132"/>
        <v>1</v>
      </c>
    </row>
    <row r="1217" spans="9:19" ht="15" x14ac:dyDescent="0.25">
      <c r="I1217" s="14">
        <v>1213</v>
      </c>
      <c r="J1217" s="15">
        <f t="shared" ca="1" si="127"/>
        <v>0.44783834530478372</v>
      </c>
      <c r="K1217" s="16">
        <f t="shared" ca="1" si="129"/>
        <v>6.3329323519188954</v>
      </c>
      <c r="L1217" s="16"/>
      <c r="M1217" s="17">
        <f t="shared" ca="1" si="128"/>
        <v>1.4820759897143487E-2</v>
      </c>
      <c r="N1217" s="18">
        <f t="shared" ca="1" si="130"/>
        <v>-14.416082619422795</v>
      </c>
      <c r="O1217" s="18"/>
      <c r="P1217" s="30">
        <f t="shared" ca="1" si="126"/>
        <v>22.94901497134169</v>
      </c>
      <c r="Q1217" s="19"/>
      <c r="R1217" s="20">
        <f t="shared" ca="1" si="131"/>
        <v>1</v>
      </c>
      <c r="S1217" s="21">
        <f t="shared" ca="1" si="132"/>
        <v>1</v>
      </c>
    </row>
    <row r="1218" spans="9:19" ht="15" x14ac:dyDescent="0.25">
      <c r="I1218" s="14">
        <v>1214</v>
      </c>
      <c r="J1218" s="15">
        <f t="shared" ca="1" si="127"/>
        <v>0.3117891835579869</v>
      </c>
      <c r="K1218" s="16">
        <f t="shared" ca="1" si="129"/>
        <v>3.3237962770223923</v>
      </c>
      <c r="L1218" s="16"/>
      <c r="M1218" s="17">
        <f t="shared" ca="1" si="128"/>
        <v>8.5803073185330536E-2</v>
      </c>
      <c r="N1218" s="18">
        <f t="shared" ca="1" si="130"/>
        <v>-7.6576539898510294</v>
      </c>
      <c r="O1218" s="18"/>
      <c r="P1218" s="30">
        <f t="shared" ca="1" si="126"/>
        <v>13.181450266873423</v>
      </c>
      <c r="Q1218" s="19"/>
      <c r="R1218" s="20">
        <f t="shared" ca="1" si="131"/>
        <v>1</v>
      </c>
      <c r="S1218" s="21">
        <f t="shared" ca="1" si="132"/>
        <v>1</v>
      </c>
    </row>
    <row r="1219" spans="9:19" ht="15" x14ac:dyDescent="0.25">
      <c r="I1219" s="14">
        <v>1215</v>
      </c>
      <c r="J1219" s="15">
        <f t="shared" ca="1" si="127"/>
        <v>0.67292910332183997</v>
      </c>
      <c r="K1219" s="16">
        <f t="shared" ca="1" si="129"/>
        <v>11.178369115837171</v>
      </c>
      <c r="L1219" s="16"/>
      <c r="M1219" s="17">
        <f t="shared" ca="1" si="128"/>
        <v>0.18418588326324847</v>
      </c>
      <c r="N1219" s="18">
        <f t="shared" ca="1" si="130"/>
        <v>-3.7459868346043441</v>
      </c>
      <c r="O1219" s="18"/>
      <c r="P1219" s="30">
        <f t="shared" ca="1" si="126"/>
        <v>17.124355950441515</v>
      </c>
      <c r="Q1219" s="19"/>
      <c r="R1219" s="20">
        <f t="shared" ca="1" si="131"/>
        <v>1</v>
      </c>
      <c r="S1219" s="21">
        <f t="shared" ca="1" si="132"/>
        <v>1</v>
      </c>
    </row>
    <row r="1220" spans="9:19" ht="15" x14ac:dyDescent="0.25">
      <c r="I1220" s="14">
        <v>1216</v>
      </c>
      <c r="J1220" s="15">
        <f t="shared" ca="1" si="127"/>
        <v>0.1302781337146649</v>
      </c>
      <c r="K1220" s="16">
        <f t="shared" ca="1" si="129"/>
        <v>-1.9830722764049309</v>
      </c>
      <c r="L1220" s="16"/>
      <c r="M1220" s="17">
        <f t="shared" ca="1" si="128"/>
        <v>0.47960829430610019</v>
      </c>
      <c r="N1220" s="18">
        <f t="shared" ca="1" si="130"/>
        <v>3.352159638060765</v>
      </c>
      <c r="O1220" s="18"/>
      <c r="P1220" s="30">
        <f t="shared" ca="1" si="126"/>
        <v>-3.1352319144656962</v>
      </c>
      <c r="Q1220" s="19"/>
      <c r="R1220" s="20">
        <f t="shared" ca="1" si="131"/>
        <v>0</v>
      </c>
      <c r="S1220" s="21">
        <f t="shared" ca="1" si="132"/>
        <v>0</v>
      </c>
    </row>
    <row r="1221" spans="9:19" ht="15" x14ac:dyDescent="0.25">
      <c r="I1221" s="14">
        <v>1217</v>
      </c>
      <c r="J1221" s="15">
        <f t="shared" ca="1" si="127"/>
        <v>0.37841570393910795</v>
      </c>
      <c r="K1221" s="16">
        <f t="shared" ca="1" si="129"/>
        <v>4.8393292968464676</v>
      </c>
      <c r="L1221" s="16"/>
      <c r="M1221" s="17">
        <f t="shared" ca="1" si="128"/>
        <v>0.53726363989253056</v>
      </c>
      <c r="N1221" s="18">
        <f t="shared" ca="1" si="130"/>
        <v>4.5626313083198529</v>
      </c>
      <c r="O1221" s="18"/>
      <c r="P1221" s="30">
        <f t="shared" ref="P1221:P1284" ca="1" si="133">K1221-N1221+homefield_adv_simulation</f>
        <v>2.4766979885266149</v>
      </c>
      <c r="Q1221" s="19"/>
      <c r="R1221" s="20">
        <f t="shared" ca="1" si="131"/>
        <v>1</v>
      </c>
      <c r="S1221" s="21">
        <f t="shared" ca="1" si="132"/>
        <v>0</v>
      </c>
    </row>
    <row r="1222" spans="9:19" ht="15" x14ac:dyDescent="0.25">
      <c r="I1222" s="14">
        <v>1218</v>
      </c>
      <c r="J1222" s="15">
        <f t="shared" ca="1" si="127"/>
        <v>0.88711094555645176</v>
      </c>
      <c r="K1222" s="16">
        <f t="shared" ca="1" si="129"/>
        <v>17.564514000211418</v>
      </c>
      <c r="L1222" s="16"/>
      <c r="M1222" s="17">
        <f t="shared" ca="1" si="128"/>
        <v>0.15175026136743652</v>
      </c>
      <c r="N1222" s="18">
        <f t="shared" ca="1" si="130"/>
        <v>-4.8288604925395759</v>
      </c>
      <c r="O1222" s="18"/>
      <c r="P1222" s="30">
        <f t="shared" ca="1" si="133"/>
        <v>24.593374492750993</v>
      </c>
      <c r="Q1222" s="19"/>
      <c r="R1222" s="20">
        <f t="shared" ca="1" si="131"/>
        <v>1</v>
      </c>
      <c r="S1222" s="21">
        <f t="shared" ca="1" si="132"/>
        <v>1</v>
      </c>
    </row>
    <row r="1223" spans="9:19" ht="15" x14ac:dyDescent="0.25">
      <c r="I1223" s="14">
        <v>1219</v>
      </c>
      <c r="J1223" s="15">
        <f t="shared" ca="1" si="127"/>
        <v>5.8832510455802844E-2</v>
      </c>
      <c r="K1223" s="16">
        <f t="shared" ca="1" si="129"/>
        <v>-5.6608002966335285</v>
      </c>
      <c r="L1223" s="16"/>
      <c r="M1223" s="17">
        <f t="shared" ca="1" si="128"/>
        <v>0.91479150275096455</v>
      </c>
      <c r="N1223" s="18">
        <f t="shared" ca="1" si="130"/>
        <v>15.249480793933921</v>
      </c>
      <c r="O1223" s="18"/>
      <c r="P1223" s="30">
        <f t="shared" ca="1" si="133"/>
        <v>-18.710281090567452</v>
      </c>
      <c r="Q1223" s="19"/>
      <c r="R1223" s="20">
        <f t="shared" ca="1" si="131"/>
        <v>0</v>
      </c>
      <c r="S1223" s="21">
        <f t="shared" ca="1" si="132"/>
        <v>0</v>
      </c>
    </row>
    <row r="1224" spans="9:19" ht="15" x14ac:dyDescent="0.25">
      <c r="I1224" s="14">
        <v>1220</v>
      </c>
      <c r="J1224" s="15">
        <f t="shared" ca="1" si="127"/>
        <v>0.66612353063772345</v>
      </c>
      <c r="K1224" s="16">
        <f t="shared" ca="1" si="129"/>
        <v>11.021229337667604</v>
      </c>
      <c r="L1224" s="16"/>
      <c r="M1224" s="17">
        <f t="shared" ca="1" si="128"/>
        <v>0.9102287662809736</v>
      </c>
      <c r="N1224" s="18">
        <f t="shared" ca="1" si="130"/>
        <v>15.009358939502791</v>
      </c>
      <c r="O1224" s="18"/>
      <c r="P1224" s="30">
        <f t="shared" ca="1" si="133"/>
        <v>-1.7881296018351867</v>
      </c>
      <c r="Q1224" s="19"/>
      <c r="R1224" s="20">
        <f t="shared" ca="1" si="131"/>
        <v>0</v>
      </c>
      <c r="S1224" s="21">
        <f t="shared" ca="1" si="132"/>
        <v>0</v>
      </c>
    </row>
    <row r="1225" spans="9:19" ht="15" x14ac:dyDescent="0.25">
      <c r="I1225" s="14">
        <v>1221</v>
      </c>
      <c r="J1225" s="15">
        <f t="shared" ca="1" si="127"/>
        <v>0.82841098624444154</v>
      </c>
      <c r="K1225" s="16">
        <f t="shared" ca="1" si="129"/>
        <v>15.360738803031996</v>
      </c>
      <c r="L1225" s="16"/>
      <c r="M1225" s="17">
        <f t="shared" ca="1" si="128"/>
        <v>0.74061291619428005</v>
      </c>
      <c r="N1225" s="18">
        <f t="shared" ca="1" si="130"/>
        <v>9.1784328825956862</v>
      </c>
      <c r="O1225" s="18"/>
      <c r="P1225" s="30">
        <f t="shared" ca="1" si="133"/>
        <v>8.3823059204363091</v>
      </c>
      <c r="Q1225" s="19"/>
      <c r="R1225" s="20">
        <f t="shared" ca="1" si="131"/>
        <v>1</v>
      </c>
      <c r="S1225" s="21">
        <f t="shared" ca="1" si="132"/>
        <v>1</v>
      </c>
    </row>
    <row r="1226" spans="9:19" ht="15" x14ac:dyDescent="0.25">
      <c r="I1226" s="14">
        <v>1222</v>
      </c>
      <c r="J1226" s="15">
        <f t="shared" ref="J1226:J1289" ca="1" si="134">RAND()</f>
        <v>0.25121138315820934</v>
      </c>
      <c r="K1226" s="16">
        <f t="shared" ca="1" si="129"/>
        <v>1.8186669981232741</v>
      </c>
      <c r="L1226" s="16"/>
      <c r="M1226" s="17">
        <f t="shared" ref="M1226:M1289" ca="1" si="135">RAND()</f>
        <v>0.40320133120271562</v>
      </c>
      <c r="N1226" s="18">
        <f t="shared" ca="1" si="130"/>
        <v>1.7296019318233875</v>
      </c>
      <c r="O1226" s="18"/>
      <c r="P1226" s="30">
        <f t="shared" ca="1" si="133"/>
        <v>2.2890650662998868</v>
      </c>
      <c r="Q1226" s="19"/>
      <c r="R1226" s="20">
        <f t="shared" ca="1" si="131"/>
        <v>1</v>
      </c>
      <c r="S1226" s="21">
        <f t="shared" ca="1" si="132"/>
        <v>0</v>
      </c>
    </row>
    <row r="1227" spans="9:19" ht="15" x14ac:dyDescent="0.25">
      <c r="I1227" s="14">
        <v>1223</v>
      </c>
      <c r="J1227" s="15">
        <f t="shared" ca="1" si="134"/>
        <v>0.89166519605283412</v>
      </c>
      <c r="K1227" s="16">
        <f t="shared" ref="K1227:K1290" ca="1" si="136">NORMINV(J1227,mean_HomeTeam_Sim,sd_HomeTeam_Sim)</f>
        <v>17.766369333387662</v>
      </c>
      <c r="L1227" s="16"/>
      <c r="M1227" s="17">
        <f t="shared" ca="1" si="135"/>
        <v>0.19520087464814673</v>
      </c>
      <c r="N1227" s="18">
        <f t="shared" ref="N1227:N1290" ca="1" si="137">NORMINV(M1227,mean_AwayTeam_Sim,sd_AwayTeam_Sim)</f>
        <v>-3.4059810792415979</v>
      </c>
      <c r="O1227" s="18"/>
      <c r="P1227" s="30">
        <f t="shared" ca="1" si="133"/>
        <v>23.37235041262926</v>
      </c>
      <c r="Q1227" s="19"/>
      <c r="R1227" s="20">
        <f t="shared" ref="R1227:R1290" ca="1" si="138">IF(P1227&gt;0,1,0)</f>
        <v>1</v>
      </c>
      <c r="S1227" s="21">
        <f t="shared" ref="S1227:S1290" ca="1" si="139">IF(P1227&gt;game_spread,1,0)</f>
        <v>1</v>
      </c>
    </row>
    <row r="1228" spans="9:19" ht="15" x14ac:dyDescent="0.25">
      <c r="I1228" s="14">
        <v>1224</v>
      </c>
      <c r="J1228" s="15">
        <f t="shared" ca="1" si="134"/>
        <v>0.20247302657840482</v>
      </c>
      <c r="K1228" s="16">
        <f t="shared" ca="1" si="136"/>
        <v>0.46212499754694658</v>
      </c>
      <c r="L1228" s="16"/>
      <c r="M1228" s="17">
        <f t="shared" ca="1" si="135"/>
        <v>0.71111169035889721</v>
      </c>
      <c r="N1228" s="18">
        <f t="shared" ca="1" si="137"/>
        <v>8.437145185259153</v>
      </c>
      <c r="O1228" s="18"/>
      <c r="P1228" s="30">
        <f t="shared" ca="1" si="133"/>
        <v>-5.7750201877122063</v>
      </c>
      <c r="Q1228" s="19"/>
      <c r="R1228" s="20">
        <f t="shared" ca="1" si="138"/>
        <v>0</v>
      </c>
      <c r="S1228" s="21">
        <f t="shared" ca="1" si="139"/>
        <v>0</v>
      </c>
    </row>
    <row r="1229" spans="9:19" ht="15" x14ac:dyDescent="0.25">
      <c r="I1229" s="14">
        <v>1225</v>
      </c>
      <c r="J1229" s="15">
        <f t="shared" ca="1" si="134"/>
        <v>0.96113732603160429</v>
      </c>
      <c r="K1229" s="16">
        <f t="shared" ca="1" si="136"/>
        <v>22.18901241409462</v>
      </c>
      <c r="L1229" s="16"/>
      <c r="M1229" s="17">
        <f t="shared" ca="1" si="135"/>
        <v>0.88212557676490511</v>
      </c>
      <c r="N1229" s="18">
        <f t="shared" ca="1" si="137"/>
        <v>13.700107410054509</v>
      </c>
      <c r="O1229" s="18"/>
      <c r="P1229" s="30">
        <f t="shared" ca="1" si="133"/>
        <v>10.688905004040112</v>
      </c>
      <c r="Q1229" s="19"/>
      <c r="R1229" s="20">
        <f t="shared" ca="1" si="138"/>
        <v>1</v>
      </c>
      <c r="S1229" s="21">
        <f t="shared" ca="1" si="139"/>
        <v>1</v>
      </c>
    </row>
    <row r="1230" spans="9:19" ht="15" x14ac:dyDescent="0.25">
      <c r="I1230" s="14">
        <v>1226</v>
      </c>
      <c r="J1230" s="15">
        <f t="shared" ca="1" si="134"/>
        <v>0.3991525509629501</v>
      </c>
      <c r="K1230" s="16">
        <f t="shared" ca="1" si="136"/>
        <v>5.2919886611262372</v>
      </c>
      <c r="L1230" s="16"/>
      <c r="M1230" s="17">
        <f t="shared" ca="1" si="135"/>
        <v>0.55003392517968863</v>
      </c>
      <c r="N1230" s="18">
        <f t="shared" ca="1" si="137"/>
        <v>4.8320753788296811</v>
      </c>
      <c r="O1230" s="18"/>
      <c r="P1230" s="30">
        <f t="shared" ca="1" si="133"/>
        <v>2.6599132822965563</v>
      </c>
      <c r="Q1230" s="19"/>
      <c r="R1230" s="20">
        <f t="shared" ca="1" si="138"/>
        <v>1</v>
      </c>
      <c r="S1230" s="21">
        <f t="shared" ca="1" si="139"/>
        <v>0</v>
      </c>
    </row>
    <row r="1231" spans="9:19" ht="15" x14ac:dyDescent="0.25">
      <c r="I1231" s="14">
        <v>1227</v>
      </c>
      <c r="J1231" s="15">
        <f t="shared" ca="1" si="134"/>
        <v>0.66585709595535347</v>
      </c>
      <c r="K1231" s="16">
        <f t="shared" ca="1" si="136"/>
        <v>11.015103448867821</v>
      </c>
      <c r="L1231" s="16"/>
      <c r="M1231" s="17">
        <f t="shared" ca="1" si="135"/>
        <v>0.32447946400897454</v>
      </c>
      <c r="N1231" s="18">
        <f t="shared" ca="1" si="137"/>
        <v>-2.8551254856561403E-2</v>
      </c>
      <c r="O1231" s="18"/>
      <c r="P1231" s="30">
        <f t="shared" ca="1" si="133"/>
        <v>13.243654703724381</v>
      </c>
      <c r="Q1231" s="19"/>
      <c r="R1231" s="20">
        <f t="shared" ca="1" si="138"/>
        <v>1</v>
      </c>
      <c r="S1231" s="21">
        <f t="shared" ca="1" si="139"/>
        <v>1</v>
      </c>
    </row>
    <row r="1232" spans="9:19" ht="15" x14ac:dyDescent="0.25">
      <c r="I1232" s="14">
        <v>1228</v>
      </c>
      <c r="J1232" s="15">
        <f t="shared" ca="1" si="134"/>
        <v>0.98424160858884946</v>
      </c>
      <c r="K1232" s="16">
        <f t="shared" ca="1" si="136"/>
        <v>25.422257733334483</v>
      </c>
      <c r="L1232" s="16"/>
      <c r="M1232" s="17">
        <f t="shared" ca="1" si="135"/>
        <v>0.70236583965348187</v>
      </c>
      <c r="N1232" s="18">
        <f t="shared" ca="1" si="137"/>
        <v>8.2244814178032435</v>
      </c>
      <c r="O1232" s="18"/>
      <c r="P1232" s="30">
        <f t="shared" ca="1" si="133"/>
        <v>19.397776315531239</v>
      </c>
      <c r="Q1232" s="19"/>
      <c r="R1232" s="20">
        <f t="shared" ca="1" si="138"/>
        <v>1</v>
      </c>
      <c r="S1232" s="21">
        <f t="shared" ca="1" si="139"/>
        <v>1</v>
      </c>
    </row>
    <row r="1233" spans="9:19" ht="15" x14ac:dyDescent="0.25">
      <c r="I1233" s="14">
        <v>1229</v>
      </c>
      <c r="J1233" s="15">
        <f t="shared" ca="1" si="134"/>
        <v>0.76325341237993405</v>
      </c>
      <c r="K1233" s="16">
        <f t="shared" ca="1" si="136"/>
        <v>13.427237862277373</v>
      </c>
      <c r="L1233" s="16"/>
      <c r="M1233" s="17">
        <f t="shared" ca="1" si="135"/>
        <v>0.7012309766120236</v>
      </c>
      <c r="N1233" s="18">
        <f t="shared" ca="1" si="137"/>
        <v>8.1970983105561821</v>
      </c>
      <c r="O1233" s="18"/>
      <c r="P1233" s="30">
        <f t="shared" ca="1" si="133"/>
        <v>7.430139551721191</v>
      </c>
      <c r="Q1233" s="19"/>
      <c r="R1233" s="20">
        <f t="shared" ca="1" si="138"/>
        <v>1</v>
      </c>
      <c r="S1233" s="21">
        <f t="shared" ca="1" si="139"/>
        <v>1</v>
      </c>
    </row>
    <row r="1234" spans="9:19" ht="15" x14ac:dyDescent="0.25">
      <c r="I1234" s="14">
        <v>1230</v>
      </c>
      <c r="J1234" s="15">
        <f t="shared" ca="1" si="134"/>
        <v>0.75522350563986496</v>
      </c>
      <c r="K1234" s="16">
        <f t="shared" ca="1" si="136"/>
        <v>13.211487900062316</v>
      </c>
      <c r="L1234" s="16"/>
      <c r="M1234" s="17">
        <f t="shared" ca="1" si="135"/>
        <v>0.42444754798660733</v>
      </c>
      <c r="N1234" s="18">
        <f t="shared" ca="1" si="137"/>
        <v>2.1859250934194807</v>
      </c>
      <c r="O1234" s="18"/>
      <c r="P1234" s="30">
        <f t="shared" ca="1" si="133"/>
        <v>13.225562806642834</v>
      </c>
      <c r="Q1234" s="19"/>
      <c r="R1234" s="20">
        <f t="shared" ca="1" si="138"/>
        <v>1</v>
      </c>
      <c r="S1234" s="21">
        <f t="shared" ca="1" si="139"/>
        <v>1</v>
      </c>
    </row>
    <row r="1235" spans="9:19" ht="15" x14ac:dyDescent="0.25">
      <c r="I1235" s="14">
        <v>1231</v>
      </c>
      <c r="J1235" s="15">
        <f t="shared" ca="1" si="134"/>
        <v>0.52598441335036017</v>
      </c>
      <c r="K1235" s="16">
        <f t="shared" ca="1" si="136"/>
        <v>7.9753298735841112</v>
      </c>
      <c r="L1235" s="16"/>
      <c r="M1235" s="17">
        <f t="shared" ca="1" si="135"/>
        <v>0.80873417078006937</v>
      </c>
      <c r="N1235" s="18">
        <f t="shared" ca="1" si="137"/>
        <v>11.086059505743092</v>
      </c>
      <c r="O1235" s="18"/>
      <c r="P1235" s="30">
        <f t="shared" ca="1" si="133"/>
        <v>-0.91072963215898106</v>
      </c>
      <c r="Q1235" s="19"/>
      <c r="R1235" s="20">
        <f t="shared" ca="1" si="138"/>
        <v>0</v>
      </c>
      <c r="S1235" s="21">
        <f t="shared" ca="1" si="139"/>
        <v>0</v>
      </c>
    </row>
    <row r="1236" spans="9:19" ht="15" x14ac:dyDescent="0.25">
      <c r="I1236" s="14">
        <v>1232</v>
      </c>
      <c r="J1236" s="15">
        <f t="shared" ca="1" si="134"/>
        <v>0.90989287895212823</v>
      </c>
      <c r="K1236" s="16">
        <f t="shared" ca="1" si="136"/>
        <v>18.642044827905917</v>
      </c>
      <c r="L1236" s="16"/>
      <c r="M1236" s="17">
        <f t="shared" ca="1" si="135"/>
        <v>2.751381895848104E-2</v>
      </c>
      <c r="N1236" s="18">
        <f t="shared" ca="1" si="137"/>
        <v>-12.272644018183126</v>
      </c>
      <c r="O1236" s="18"/>
      <c r="P1236" s="30">
        <f t="shared" ca="1" si="133"/>
        <v>33.114688846089045</v>
      </c>
      <c r="Q1236" s="19"/>
      <c r="R1236" s="20">
        <f t="shared" ca="1" si="138"/>
        <v>1</v>
      </c>
      <c r="S1236" s="21">
        <f t="shared" ca="1" si="139"/>
        <v>1</v>
      </c>
    </row>
    <row r="1237" spans="9:19" ht="15" x14ac:dyDescent="0.25">
      <c r="I1237" s="14">
        <v>1233</v>
      </c>
      <c r="J1237" s="15">
        <f t="shared" ca="1" si="134"/>
        <v>0.41057763910552059</v>
      </c>
      <c r="K1237" s="16">
        <f t="shared" ca="1" si="136"/>
        <v>5.5386519758931101</v>
      </c>
      <c r="L1237" s="16"/>
      <c r="M1237" s="17">
        <f t="shared" ca="1" si="135"/>
        <v>0.72851727199657368</v>
      </c>
      <c r="N1237" s="18">
        <f t="shared" ca="1" si="137"/>
        <v>8.8696939583768213</v>
      </c>
      <c r="O1237" s="18"/>
      <c r="P1237" s="30">
        <f t="shared" ca="1" si="133"/>
        <v>-1.131041982483711</v>
      </c>
      <c r="Q1237" s="19"/>
      <c r="R1237" s="20">
        <f t="shared" ca="1" si="138"/>
        <v>0</v>
      </c>
      <c r="S1237" s="21">
        <f t="shared" ca="1" si="139"/>
        <v>0</v>
      </c>
    </row>
    <row r="1238" spans="9:19" ht="15" x14ac:dyDescent="0.25">
      <c r="I1238" s="14">
        <v>1234</v>
      </c>
      <c r="J1238" s="15">
        <f t="shared" ca="1" si="134"/>
        <v>0.70015213831467094</v>
      </c>
      <c r="K1238" s="16">
        <f t="shared" ca="1" si="136"/>
        <v>11.821110825127551</v>
      </c>
      <c r="L1238" s="16"/>
      <c r="M1238" s="17">
        <f t="shared" ca="1" si="135"/>
        <v>0.59965339361023284</v>
      </c>
      <c r="N1238" s="18">
        <f t="shared" ca="1" si="137"/>
        <v>5.8921487144144056</v>
      </c>
      <c r="O1238" s="18"/>
      <c r="P1238" s="30">
        <f t="shared" ca="1" si="133"/>
        <v>8.1289621107131467</v>
      </c>
      <c r="Q1238" s="19"/>
      <c r="R1238" s="20">
        <f t="shared" ca="1" si="138"/>
        <v>1</v>
      </c>
      <c r="S1238" s="21">
        <f t="shared" ca="1" si="139"/>
        <v>1</v>
      </c>
    </row>
    <row r="1239" spans="9:19" ht="15" x14ac:dyDescent="0.25">
      <c r="I1239" s="14">
        <v>1235</v>
      </c>
      <c r="J1239" s="15">
        <f t="shared" ca="1" si="134"/>
        <v>0.20772393891142849</v>
      </c>
      <c r="K1239" s="16">
        <f t="shared" ca="1" si="136"/>
        <v>0.61670880526852656</v>
      </c>
      <c r="L1239" s="16"/>
      <c r="M1239" s="17">
        <f t="shared" ca="1" si="135"/>
        <v>0.66970029198200176</v>
      </c>
      <c r="N1239" s="18">
        <f t="shared" ca="1" si="137"/>
        <v>7.4536548142099139</v>
      </c>
      <c r="O1239" s="18"/>
      <c r="P1239" s="30">
        <f t="shared" ca="1" si="133"/>
        <v>-4.6369460089413872</v>
      </c>
      <c r="Q1239" s="19"/>
      <c r="R1239" s="20">
        <f t="shared" ca="1" si="138"/>
        <v>0</v>
      </c>
      <c r="S1239" s="21">
        <f t="shared" ca="1" si="139"/>
        <v>0</v>
      </c>
    </row>
    <row r="1240" spans="9:19" ht="15" x14ac:dyDescent="0.25">
      <c r="I1240" s="14">
        <v>1236</v>
      </c>
      <c r="J1240" s="15">
        <f t="shared" ca="1" si="134"/>
        <v>0.27868105221000716</v>
      </c>
      <c r="K1240" s="16">
        <f t="shared" ca="1" si="136"/>
        <v>2.5207787483159407</v>
      </c>
      <c r="L1240" s="16"/>
      <c r="M1240" s="17">
        <f t="shared" ca="1" si="135"/>
        <v>0.75106649147319748</v>
      </c>
      <c r="N1240" s="18">
        <f t="shared" ca="1" si="137"/>
        <v>9.4512971918725288</v>
      </c>
      <c r="O1240" s="18"/>
      <c r="P1240" s="30">
        <f t="shared" ca="1" si="133"/>
        <v>-4.7305184435565879</v>
      </c>
      <c r="Q1240" s="19"/>
      <c r="R1240" s="20">
        <f t="shared" ca="1" si="138"/>
        <v>0</v>
      </c>
      <c r="S1240" s="21">
        <f t="shared" ca="1" si="139"/>
        <v>0</v>
      </c>
    </row>
    <row r="1241" spans="9:19" ht="15" x14ac:dyDescent="0.25">
      <c r="I1241" s="14">
        <v>1237</v>
      </c>
      <c r="J1241" s="15">
        <f t="shared" ca="1" si="134"/>
        <v>0.68125522831685636</v>
      </c>
      <c r="K1241" s="16">
        <f t="shared" ca="1" si="136"/>
        <v>11.372440180526839</v>
      </c>
      <c r="L1241" s="16"/>
      <c r="M1241" s="17">
        <f t="shared" ca="1" si="135"/>
        <v>0.57755195265818837</v>
      </c>
      <c r="N1241" s="18">
        <f t="shared" ca="1" si="137"/>
        <v>5.4167973724322671</v>
      </c>
      <c r="O1241" s="18"/>
      <c r="P1241" s="30">
        <f t="shared" ca="1" si="133"/>
        <v>8.1556428080945729</v>
      </c>
      <c r="Q1241" s="19"/>
      <c r="R1241" s="20">
        <f t="shared" ca="1" si="138"/>
        <v>1</v>
      </c>
      <c r="S1241" s="21">
        <f t="shared" ca="1" si="139"/>
        <v>1</v>
      </c>
    </row>
    <row r="1242" spans="9:19" ht="15" x14ac:dyDescent="0.25">
      <c r="I1242" s="14">
        <v>1238</v>
      </c>
      <c r="J1242" s="15">
        <f t="shared" ca="1" si="134"/>
        <v>0.64806875794137486</v>
      </c>
      <c r="K1242" s="16">
        <f t="shared" ca="1" si="136"/>
        <v>10.610242841894273</v>
      </c>
      <c r="L1242" s="16"/>
      <c r="M1242" s="17">
        <f t="shared" ca="1" si="135"/>
        <v>0.33344713057009678</v>
      </c>
      <c r="N1242" s="18">
        <f t="shared" ca="1" si="137"/>
        <v>0.17889521443796186</v>
      </c>
      <c r="O1242" s="18"/>
      <c r="P1242" s="30">
        <f t="shared" ca="1" si="133"/>
        <v>12.631347627456311</v>
      </c>
      <c r="Q1242" s="19"/>
      <c r="R1242" s="20">
        <f t="shared" ca="1" si="138"/>
        <v>1</v>
      </c>
      <c r="S1242" s="21">
        <f t="shared" ca="1" si="139"/>
        <v>1</v>
      </c>
    </row>
    <row r="1243" spans="9:19" ht="15" x14ac:dyDescent="0.25">
      <c r="I1243" s="14">
        <v>1239</v>
      </c>
      <c r="J1243" s="15">
        <f t="shared" ca="1" si="134"/>
        <v>0.93068506328172029</v>
      </c>
      <c r="K1243" s="16">
        <f t="shared" ca="1" si="136"/>
        <v>19.820203486696734</v>
      </c>
      <c r="L1243" s="16"/>
      <c r="M1243" s="17">
        <f t="shared" ca="1" si="135"/>
        <v>0.23252891147924992</v>
      </c>
      <c r="N1243" s="18">
        <f t="shared" ca="1" si="137"/>
        <v>-2.332168324152927</v>
      </c>
      <c r="O1243" s="18"/>
      <c r="P1243" s="30">
        <f t="shared" ca="1" si="133"/>
        <v>24.352371810849661</v>
      </c>
      <c r="Q1243" s="19"/>
      <c r="R1243" s="20">
        <f t="shared" ca="1" si="138"/>
        <v>1</v>
      </c>
      <c r="S1243" s="21">
        <f t="shared" ca="1" si="139"/>
        <v>1</v>
      </c>
    </row>
    <row r="1244" spans="9:19" ht="15" x14ac:dyDescent="0.25">
      <c r="I1244" s="14">
        <v>1240</v>
      </c>
      <c r="J1244" s="15">
        <f t="shared" ca="1" si="134"/>
        <v>2.4915964095855281E-2</v>
      </c>
      <c r="K1244" s="16">
        <f t="shared" ca="1" si="136"/>
        <v>-8.9802821911653972</v>
      </c>
      <c r="L1244" s="16"/>
      <c r="M1244" s="17">
        <f t="shared" ca="1" si="135"/>
        <v>0.86971376037650316</v>
      </c>
      <c r="N1244" s="18">
        <f t="shared" ca="1" si="137"/>
        <v>13.192752168734133</v>
      </c>
      <c r="O1244" s="18"/>
      <c r="P1244" s="30">
        <f t="shared" ca="1" si="133"/>
        <v>-19.973034359899533</v>
      </c>
      <c r="Q1244" s="19"/>
      <c r="R1244" s="20">
        <f t="shared" ca="1" si="138"/>
        <v>0</v>
      </c>
      <c r="S1244" s="21">
        <f t="shared" ca="1" si="139"/>
        <v>0</v>
      </c>
    </row>
    <row r="1245" spans="9:19" ht="15" x14ac:dyDescent="0.25">
      <c r="I1245" s="14">
        <v>1241</v>
      </c>
      <c r="J1245" s="15">
        <f t="shared" ca="1" si="134"/>
        <v>0.99423943226766109</v>
      </c>
      <c r="K1245" s="16">
        <f t="shared" ca="1" si="136"/>
        <v>28.568063377690926</v>
      </c>
      <c r="L1245" s="16"/>
      <c r="M1245" s="17">
        <f t="shared" ca="1" si="135"/>
        <v>0.78713888252569608</v>
      </c>
      <c r="N1245" s="18">
        <f t="shared" ca="1" si="137"/>
        <v>10.444274183849359</v>
      </c>
      <c r="O1245" s="18"/>
      <c r="P1245" s="30">
        <f t="shared" ca="1" si="133"/>
        <v>20.323789193841566</v>
      </c>
      <c r="Q1245" s="19"/>
      <c r="R1245" s="20">
        <f t="shared" ca="1" si="138"/>
        <v>1</v>
      </c>
      <c r="S1245" s="21">
        <f t="shared" ca="1" si="139"/>
        <v>1</v>
      </c>
    </row>
    <row r="1246" spans="9:19" ht="15" x14ac:dyDescent="0.25">
      <c r="I1246" s="14">
        <v>1242</v>
      </c>
      <c r="J1246" s="15">
        <f t="shared" ca="1" si="134"/>
        <v>0.93994986230228506</v>
      </c>
      <c r="K1246" s="16">
        <f t="shared" ca="1" si="136"/>
        <v>20.434648899986158</v>
      </c>
      <c r="L1246" s="16"/>
      <c r="M1246" s="17">
        <f t="shared" ca="1" si="135"/>
        <v>0.15083761929500838</v>
      </c>
      <c r="N1246" s="18">
        <f t="shared" ca="1" si="137"/>
        <v>-4.8614227431737778</v>
      </c>
      <c r="O1246" s="18"/>
      <c r="P1246" s="30">
        <f t="shared" ca="1" si="133"/>
        <v>27.496071643159933</v>
      </c>
      <c r="Q1246" s="19"/>
      <c r="R1246" s="20">
        <f t="shared" ca="1" si="138"/>
        <v>1</v>
      </c>
      <c r="S1246" s="21">
        <f t="shared" ca="1" si="139"/>
        <v>1</v>
      </c>
    </row>
    <row r="1247" spans="9:19" ht="15" x14ac:dyDescent="0.25">
      <c r="I1247" s="14">
        <v>1243</v>
      </c>
      <c r="J1247" s="15">
        <f t="shared" ca="1" si="134"/>
        <v>0.7494294302323059</v>
      </c>
      <c r="K1247" s="16">
        <f t="shared" ca="1" si="136"/>
        <v>13.058172922310188</v>
      </c>
      <c r="L1247" s="16"/>
      <c r="M1247" s="17">
        <f t="shared" ca="1" si="135"/>
        <v>0.3863488309386387</v>
      </c>
      <c r="N1247" s="18">
        <f t="shared" ca="1" si="137"/>
        <v>1.3633238493531818</v>
      </c>
      <c r="O1247" s="18"/>
      <c r="P1247" s="30">
        <f t="shared" ca="1" si="133"/>
        <v>13.894849072957005</v>
      </c>
      <c r="Q1247" s="19"/>
      <c r="R1247" s="20">
        <f t="shared" ca="1" si="138"/>
        <v>1</v>
      </c>
      <c r="S1247" s="21">
        <f t="shared" ca="1" si="139"/>
        <v>1</v>
      </c>
    </row>
    <row r="1248" spans="9:19" ht="15" x14ac:dyDescent="0.25">
      <c r="I1248" s="14">
        <v>1244</v>
      </c>
      <c r="J1248" s="15">
        <f t="shared" ca="1" si="134"/>
        <v>0.21517821640440871</v>
      </c>
      <c r="K1248" s="16">
        <f t="shared" ca="1" si="136"/>
        <v>0.83225074614280814</v>
      </c>
      <c r="L1248" s="16"/>
      <c r="M1248" s="17">
        <f t="shared" ca="1" si="135"/>
        <v>0.83762823327579439</v>
      </c>
      <c r="N1248" s="18">
        <f t="shared" ca="1" si="137"/>
        <v>12.019066702898078</v>
      </c>
      <c r="O1248" s="18"/>
      <c r="P1248" s="30">
        <f t="shared" ca="1" si="133"/>
        <v>-8.9868159567552688</v>
      </c>
      <c r="Q1248" s="19"/>
      <c r="R1248" s="20">
        <f t="shared" ca="1" si="138"/>
        <v>0</v>
      </c>
      <c r="S1248" s="21">
        <f t="shared" ca="1" si="139"/>
        <v>0</v>
      </c>
    </row>
    <row r="1249" spans="9:19" ht="15" x14ac:dyDescent="0.25">
      <c r="I1249" s="14">
        <v>1245</v>
      </c>
      <c r="J1249" s="15">
        <f t="shared" ca="1" si="134"/>
        <v>0.72281079225587364</v>
      </c>
      <c r="K1249" s="16">
        <f t="shared" ca="1" si="136"/>
        <v>12.37643407487181</v>
      </c>
      <c r="L1249" s="16"/>
      <c r="M1249" s="17">
        <f t="shared" ca="1" si="135"/>
        <v>0.6996585151363468</v>
      </c>
      <c r="N1249" s="18">
        <f t="shared" ca="1" si="137"/>
        <v>8.1592343609491174</v>
      </c>
      <c r="O1249" s="18"/>
      <c r="P1249" s="30">
        <f t="shared" ca="1" si="133"/>
        <v>6.4171997139226926</v>
      </c>
      <c r="Q1249" s="19"/>
      <c r="R1249" s="20">
        <f t="shared" ca="1" si="138"/>
        <v>1</v>
      </c>
      <c r="S1249" s="21">
        <f t="shared" ca="1" si="139"/>
        <v>0</v>
      </c>
    </row>
    <row r="1250" spans="9:19" ht="15" x14ac:dyDescent="0.25">
      <c r="I1250" s="14">
        <v>1246</v>
      </c>
      <c r="J1250" s="15">
        <f t="shared" ca="1" si="134"/>
        <v>0.37951666190015787</v>
      </c>
      <c r="K1250" s="16">
        <f t="shared" ca="1" si="136"/>
        <v>4.8635415774504249</v>
      </c>
      <c r="L1250" s="16"/>
      <c r="M1250" s="17">
        <f t="shared" ca="1" si="135"/>
        <v>0.12830474958896543</v>
      </c>
      <c r="N1250" s="18">
        <f t="shared" ca="1" si="137"/>
        <v>-5.7114165655142273</v>
      </c>
      <c r="O1250" s="18"/>
      <c r="P1250" s="30">
        <f t="shared" ca="1" si="133"/>
        <v>12.774958142964653</v>
      </c>
      <c r="Q1250" s="19"/>
      <c r="R1250" s="20">
        <f t="shared" ca="1" si="138"/>
        <v>1</v>
      </c>
      <c r="S1250" s="21">
        <f t="shared" ca="1" si="139"/>
        <v>1</v>
      </c>
    </row>
    <row r="1251" spans="9:19" ht="15" x14ac:dyDescent="0.25">
      <c r="I1251" s="14">
        <v>1247</v>
      </c>
      <c r="J1251" s="15">
        <f t="shared" ca="1" si="134"/>
        <v>0.34395730947769398</v>
      </c>
      <c r="K1251" s="16">
        <f t="shared" ca="1" si="136"/>
        <v>4.0692480070285146</v>
      </c>
      <c r="L1251" s="16"/>
      <c r="M1251" s="17">
        <f t="shared" ca="1" si="135"/>
        <v>0.84482571512715388</v>
      </c>
      <c r="N1251" s="18">
        <f t="shared" ca="1" si="137"/>
        <v>12.267839828022383</v>
      </c>
      <c r="O1251" s="18"/>
      <c r="P1251" s="30">
        <f t="shared" ca="1" si="133"/>
        <v>-5.9985918209938687</v>
      </c>
      <c r="Q1251" s="19"/>
      <c r="R1251" s="20">
        <f t="shared" ca="1" si="138"/>
        <v>0</v>
      </c>
      <c r="S1251" s="21">
        <f t="shared" ca="1" si="139"/>
        <v>0</v>
      </c>
    </row>
    <row r="1252" spans="9:19" ht="15" x14ac:dyDescent="0.25">
      <c r="I1252" s="14">
        <v>1248</v>
      </c>
      <c r="J1252" s="15">
        <f t="shared" ca="1" si="134"/>
        <v>0.29791329611152972</v>
      </c>
      <c r="K1252" s="16">
        <f t="shared" ca="1" si="136"/>
        <v>2.9922582532228574</v>
      </c>
      <c r="L1252" s="16"/>
      <c r="M1252" s="17">
        <f t="shared" ca="1" si="135"/>
        <v>7.7782259321258485E-2</v>
      </c>
      <c r="N1252" s="18">
        <f t="shared" ca="1" si="137"/>
        <v>-8.1018129319108105</v>
      </c>
      <c r="O1252" s="18"/>
      <c r="P1252" s="30">
        <f t="shared" ca="1" si="133"/>
        <v>13.294071185133667</v>
      </c>
      <c r="Q1252" s="19"/>
      <c r="R1252" s="20">
        <f t="shared" ca="1" si="138"/>
        <v>1</v>
      </c>
      <c r="S1252" s="21">
        <f t="shared" ca="1" si="139"/>
        <v>1</v>
      </c>
    </row>
    <row r="1253" spans="9:19" ht="15" x14ac:dyDescent="0.25">
      <c r="I1253" s="14">
        <v>1249</v>
      </c>
      <c r="J1253" s="15">
        <f t="shared" ca="1" si="134"/>
        <v>0.10491416468421266</v>
      </c>
      <c r="K1253" s="16">
        <f t="shared" ca="1" si="136"/>
        <v>-3.0620315422700592</v>
      </c>
      <c r="L1253" s="16"/>
      <c r="M1253" s="17">
        <f t="shared" ca="1" si="135"/>
        <v>0.19198102909334003</v>
      </c>
      <c r="N1253" s="18">
        <f t="shared" ca="1" si="137"/>
        <v>-3.5041236150486901</v>
      </c>
      <c r="O1253" s="18"/>
      <c r="P1253" s="30">
        <f t="shared" ca="1" si="133"/>
        <v>2.642092072778631</v>
      </c>
      <c r="Q1253" s="19"/>
      <c r="R1253" s="20">
        <f t="shared" ca="1" si="138"/>
        <v>1</v>
      </c>
      <c r="S1253" s="21">
        <f t="shared" ca="1" si="139"/>
        <v>0</v>
      </c>
    </row>
    <row r="1254" spans="9:19" ht="15" x14ac:dyDescent="0.25">
      <c r="I1254" s="14">
        <v>1250</v>
      </c>
      <c r="J1254" s="15">
        <f t="shared" ca="1" si="134"/>
        <v>0.53278258227141306</v>
      </c>
      <c r="K1254" s="16">
        <f t="shared" ca="1" si="136"/>
        <v>8.1182904763549537</v>
      </c>
      <c r="L1254" s="16"/>
      <c r="M1254" s="17">
        <f t="shared" ca="1" si="135"/>
        <v>7.8503234897636887E-2</v>
      </c>
      <c r="N1254" s="18">
        <f t="shared" ca="1" si="137"/>
        <v>-8.060509594682042</v>
      </c>
      <c r="O1254" s="18"/>
      <c r="P1254" s="30">
        <f t="shared" ca="1" si="133"/>
        <v>18.378800071036995</v>
      </c>
      <c r="Q1254" s="19"/>
      <c r="R1254" s="20">
        <f t="shared" ca="1" si="138"/>
        <v>1</v>
      </c>
      <c r="S1254" s="21">
        <f t="shared" ca="1" si="139"/>
        <v>1</v>
      </c>
    </row>
    <row r="1255" spans="9:19" ht="15" x14ac:dyDescent="0.25">
      <c r="I1255" s="14">
        <v>1251</v>
      </c>
      <c r="J1255" s="15">
        <f t="shared" ca="1" si="134"/>
        <v>0.25823592704768872</v>
      </c>
      <c r="K1255" s="16">
        <f t="shared" ca="1" si="136"/>
        <v>2.0018040621944708</v>
      </c>
      <c r="L1255" s="16"/>
      <c r="M1255" s="17">
        <f t="shared" ca="1" si="135"/>
        <v>0.78564644712631582</v>
      </c>
      <c r="N1255" s="18">
        <f t="shared" ca="1" si="137"/>
        <v>10.401377708048122</v>
      </c>
      <c r="O1255" s="18"/>
      <c r="P1255" s="30">
        <f t="shared" ca="1" si="133"/>
        <v>-6.1995736458536497</v>
      </c>
      <c r="Q1255" s="19"/>
      <c r="R1255" s="20">
        <f t="shared" ca="1" si="138"/>
        <v>0</v>
      </c>
      <c r="S1255" s="21">
        <f t="shared" ca="1" si="139"/>
        <v>0</v>
      </c>
    </row>
    <row r="1256" spans="9:19" ht="15" x14ac:dyDescent="0.25">
      <c r="I1256" s="14">
        <v>1252</v>
      </c>
      <c r="J1256" s="15">
        <f t="shared" ca="1" si="134"/>
        <v>0.41506498573994466</v>
      </c>
      <c r="K1256" s="16">
        <f t="shared" ca="1" si="136"/>
        <v>5.6350724342996514</v>
      </c>
      <c r="L1256" s="16"/>
      <c r="M1256" s="17">
        <f t="shared" ca="1" si="135"/>
        <v>0.1732013593464965</v>
      </c>
      <c r="N1256" s="18">
        <f t="shared" ca="1" si="137"/>
        <v>-4.0979050658104326</v>
      </c>
      <c r="O1256" s="18"/>
      <c r="P1256" s="30">
        <f t="shared" ca="1" si="133"/>
        <v>11.932977500110084</v>
      </c>
      <c r="Q1256" s="19"/>
      <c r="R1256" s="20">
        <f t="shared" ca="1" si="138"/>
        <v>1</v>
      </c>
      <c r="S1256" s="21">
        <f t="shared" ca="1" si="139"/>
        <v>1</v>
      </c>
    </row>
    <row r="1257" spans="9:19" ht="15" x14ac:dyDescent="0.25">
      <c r="I1257" s="14">
        <v>1253</v>
      </c>
      <c r="J1257" s="15">
        <f t="shared" ca="1" si="134"/>
        <v>2.8952662747033453E-2</v>
      </c>
      <c r="K1257" s="16">
        <f t="shared" ca="1" si="136"/>
        <v>-8.4365376588134513</v>
      </c>
      <c r="L1257" s="16"/>
      <c r="M1257" s="17">
        <f t="shared" ca="1" si="135"/>
        <v>0.16463558201468675</v>
      </c>
      <c r="N1257" s="18">
        <f t="shared" ca="1" si="137"/>
        <v>-4.3823127890473117</v>
      </c>
      <c r="O1257" s="18"/>
      <c r="P1257" s="30">
        <f t="shared" ca="1" si="133"/>
        <v>-1.8542248697661394</v>
      </c>
      <c r="Q1257" s="19"/>
      <c r="R1257" s="20">
        <f t="shared" ca="1" si="138"/>
        <v>0</v>
      </c>
      <c r="S1257" s="21">
        <f t="shared" ca="1" si="139"/>
        <v>0</v>
      </c>
    </row>
    <row r="1258" spans="9:19" ht="15" x14ac:dyDescent="0.25">
      <c r="I1258" s="14">
        <v>1254</v>
      </c>
      <c r="J1258" s="15">
        <f t="shared" ca="1" si="134"/>
        <v>0.53981695276925834</v>
      </c>
      <c r="K1258" s="16">
        <f t="shared" ca="1" si="136"/>
        <v>8.2664306132166914</v>
      </c>
      <c r="L1258" s="16"/>
      <c r="M1258" s="17">
        <f t="shared" ca="1" si="135"/>
        <v>0.82777012070038569</v>
      </c>
      <c r="N1258" s="18">
        <f t="shared" ca="1" si="137"/>
        <v>11.689700995608458</v>
      </c>
      <c r="O1258" s="18"/>
      <c r="P1258" s="30">
        <f t="shared" ca="1" si="133"/>
        <v>-1.2232703823917666</v>
      </c>
      <c r="Q1258" s="19"/>
      <c r="R1258" s="20">
        <f t="shared" ca="1" si="138"/>
        <v>0</v>
      </c>
      <c r="S1258" s="21">
        <f t="shared" ca="1" si="139"/>
        <v>0</v>
      </c>
    </row>
    <row r="1259" spans="9:19" ht="15" x14ac:dyDescent="0.25">
      <c r="I1259" s="14">
        <v>1255</v>
      </c>
      <c r="J1259" s="15">
        <f t="shared" ca="1" si="134"/>
        <v>0.78413521160599686</v>
      </c>
      <c r="K1259" s="16">
        <f t="shared" ca="1" si="136"/>
        <v>14.008117502280367</v>
      </c>
      <c r="L1259" s="16"/>
      <c r="M1259" s="17">
        <f t="shared" ca="1" si="135"/>
        <v>0.57193098073145032</v>
      </c>
      <c r="N1259" s="18">
        <f t="shared" ca="1" si="137"/>
        <v>5.2968013891611134</v>
      </c>
      <c r="O1259" s="18"/>
      <c r="P1259" s="30">
        <f t="shared" ca="1" si="133"/>
        <v>10.911316113119252</v>
      </c>
      <c r="Q1259" s="19"/>
      <c r="R1259" s="20">
        <f t="shared" ca="1" si="138"/>
        <v>1</v>
      </c>
      <c r="S1259" s="21">
        <f t="shared" ca="1" si="139"/>
        <v>1</v>
      </c>
    </row>
    <row r="1260" spans="9:19" ht="15" x14ac:dyDescent="0.25">
      <c r="I1260" s="14">
        <v>1256</v>
      </c>
      <c r="J1260" s="15">
        <f t="shared" ca="1" si="134"/>
        <v>5.0548424918661294E-2</v>
      </c>
      <c r="K1260" s="16">
        <f t="shared" ca="1" si="136"/>
        <v>-6.2875365320842622</v>
      </c>
      <c r="L1260" s="16"/>
      <c r="M1260" s="17">
        <f t="shared" ca="1" si="135"/>
        <v>0.41849393761235176</v>
      </c>
      <c r="N1260" s="18">
        <f t="shared" ca="1" si="137"/>
        <v>2.0585899409947728</v>
      </c>
      <c r="O1260" s="18"/>
      <c r="P1260" s="30">
        <f t="shared" ca="1" si="133"/>
        <v>-6.1461264730790353</v>
      </c>
      <c r="Q1260" s="19"/>
      <c r="R1260" s="20">
        <f t="shared" ca="1" si="138"/>
        <v>0</v>
      </c>
      <c r="S1260" s="21">
        <f t="shared" ca="1" si="139"/>
        <v>0</v>
      </c>
    </row>
    <row r="1261" spans="9:19" ht="15" x14ac:dyDescent="0.25">
      <c r="I1261" s="14">
        <v>1257</v>
      </c>
      <c r="J1261" s="15">
        <f t="shared" ca="1" si="134"/>
        <v>0.51296131794588773</v>
      </c>
      <c r="K1261" s="16">
        <f t="shared" ca="1" si="136"/>
        <v>7.7018720381518158</v>
      </c>
      <c r="L1261" s="16"/>
      <c r="M1261" s="17">
        <f t="shared" ca="1" si="135"/>
        <v>0.4793706859522705</v>
      </c>
      <c r="N1261" s="18">
        <f t="shared" ca="1" si="137"/>
        <v>3.3471699299641182</v>
      </c>
      <c r="O1261" s="18"/>
      <c r="P1261" s="30">
        <f t="shared" ca="1" si="133"/>
        <v>6.5547021081876977</v>
      </c>
      <c r="Q1261" s="19"/>
      <c r="R1261" s="20">
        <f t="shared" ca="1" si="138"/>
        <v>1</v>
      </c>
      <c r="S1261" s="21">
        <f t="shared" ca="1" si="139"/>
        <v>0</v>
      </c>
    </row>
    <row r="1262" spans="9:19" ht="15" x14ac:dyDescent="0.25">
      <c r="I1262" s="14">
        <v>1258</v>
      </c>
      <c r="J1262" s="15">
        <f t="shared" ca="1" si="134"/>
        <v>0.91317797717627236</v>
      </c>
      <c r="K1262" s="16">
        <f t="shared" ca="1" si="136"/>
        <v>18.813492754101517</v>
      </c>
      <c r="L1262" s="16"/>
      <c r="M1262" s="17">
        <f t="shared" ca="1" si="135"/>
        <v>0.36551032763206803</v>
      </c>
      <c r="N1262" s="18">
        <f t="shared" ca="1" si="137"/>
        <v>0.90382931198568883</v>
      </c>
      <c r="O1262" s="18"/>
      <c r="P1262" s="30">
        <f t="shared" ca="1" si="133"/>
        <v>20.109663442115828</v>
      </c>
      <c r="Q1262" s="19"/>
      <c r="R1262" s="20">
        <f t="shared" ca="1" si="138"/>
        <v>1</v>
      </c>
      <c r="S1262" s="21">
        <f t="shared" ca="1" si="139"/>
        <v>1</v>
      </c>
    </row>
    <row r="1263" spans="9:19" ht="15" x14ac:dyDescent="0.25">
      <c r="I1263" s="14">
        <v>1259</v>
      </c>
      <c r="J1263" s="15">
        <f t="shared" ca="1" si="134"/>
        <v>6.4220237705583161E-2</v>
      </c>
      <c r="K1263" s="16">
        <f t="shared" ca="1" si="136"/>
        <v>-5.2895798139414865</v>
      </c>
      <c r="L1263" s="16"/>
      <c r="M1263" s="17">
        <f t="shared" ca="1" si="135"/>
        <v>0.55982721177779304</v>
      </c>
      <c r="N1263" s="18">
        <f t="shared" ca="1" si="137"/>
        <v>5.0394339609609506</v>
      </c>
      <c r="O1263" s="18"/>
      <c r="P1263" s="30">
        <f t="shared" ca="1" si="133"/>
        <v>-8.129013774902436</v>
      </c>
      <c r="Q1263" s="19"/>
      <c r="R1263" s="20">
        <f t="shared" ca="1" si="138"/>
        <v>0</v>
      </c>
      <c r="S1263" s="21">
        <f t="shared" ca="1" si="139"/>
        <v>0</v>
      </c>
    </row>
    <row r="1264" spans="9:19" ht="15" x14ac:dyDescent="0.25">
      <c r="I1264" s="14">
        <v>1260</v>
      </c>
      <c r="J1264" s="15">
        <f t="shared" ca="1" si="134"/>
        <v>7.4567432637731135E-2</v>
      </c>
      <c r="K1264" s="16">
        <f t="shared" ca="1" si="136"/>
        <v>-4.6396076189047193</v>
      </c>
      <c r="L1264" s="16"/>
      <c r="M1264" s="17">
        <f t="shared" ca="1" si="135"/>
        <v>0.87816376330621737</v>
      </c>
      <c r="N1264" s="18">
        <f t="shared" ca="1" si="137"/>
        <v>13.534255212478223</v>
      </c>
      <c r="O1264" s="18"/>
      <c r="P1264" s="30">
        <f t="shared" ca="1" si="133"/>
        <v>-15.973862831382942</v>
      </c>
      <c r="Q1264" s="19"/>
      <c r="R1264" s="20">
        <f t="shared" ca="1" si="138"/>
        <v>0</v>
      </c>
      <c r="S1264" s="21">
        <f t="shared" ca="1" si="139"/>
        <v>0</v>
      </c>
    </row>
    <row r="1265" spans="9:19" ht="15" x14ac:dyDescent="0.25">
      <c r="I1265" s="14">
        <v>1261</v>
      </c>
      <c r="J1265" s="15">
        <f t="shared" ca="1" si="134"/>
        <v>0.66476048649362396</v>
      </c>
      <c r="K1265" s="16">
        <f t="shared" ca="1" si="136"/>
        <v>10.989910290342372</v>
      </c>
      <c r="L1265" s="16"/>
      <c r="M1265" s="17">
        <f t="shared" ca="1" si="135"/>
        <v>0.14799327383532535</v>
      </c>
      <c r="N1265" s="18">
        <f t="shared" ca="1" si="137"/>
        <v>-4.9637566319471649</v>
      </c>
      <c r="O1265" s="18"/>
      <c r="P1265" s="30">
        <f t="shared" ca="1" si="133"/>
        <v>18.153666922289538</v>
      </c>
      <c r="Q1265" s="19"/>
      <c r="R1265" s="20">
        <f t="shared" ca="1" si="138"/>
        <v>1</v>
      </c>
      <c r="S1265" s="21">
        <f t="shared" ca="1" si="139"/>
        <v>1</v>
      </c>
    </row>
    <row r="1266" spans="9:19" ht="15" x14ac:dyDescent="0.25">
      <c r="I1266" s="14">
        <v>1262</v>
      </c>
      <c r="J1266" s="15">
        <f t="shared" ca="1" si="134"/>
        <v>0.54533629615610602</v>
      </c>
      <c r="K1266" s="16">
        <f t="shared" ca="1" si="136"/>
        <v>8.382846617316158</v>
      </c>
      <c r="L1266" s="16"/>
      <c r="M1266" s="17">
        <f t="shared" ca="1" si="135"/>
        <v>0.57332817676497572</v>
      </c>
      <c r="N1266" s="18">
        <f t="shared" ca="1" si="137"/>
        <v>5.3265985153160944</v>
      </c>
      <c r="O1266" s="18"/>
      <c r="P1266" s="30">
        <f t="shared" ca="1" si="133"/>
        <v>5.2562481020000638</v>
      </c>
      <c r="Q1266" s="19"/>
      <c r="R1266" s="20">
        <f t="shared" ca="1" si="138"/>
        <v>1</v>
      </c>
      <c r="S1266" s="21">
        <f t="shared" ca="1" si="139"/>
        <v>0</v>
      </c>
    </row>
    <row r="1267" spans="9:19" ht="15" x14ac:dyDescent="0.25">
      <c r="I1267" s="14">
        <v>1263</v>
      </c>
      <c r="J1267" s="15">
        <f t="shared" ca="1" si="134"/>
        <v>0.9788337317855601</v>
      </c>
      <c r="K1267" s="16">
        <f t="shared" ca="1" si="136"/>
        <v>24.416174680276061</v>
      </c>
      <c r="L1267" s="16"/>
      <c r="M1267" s="17">
        <f t="shared" ca="1" si="135"/>
        <v>0.89277594084154588</v>
      </c>
      <c r="N1267" s="18">
        <f t="shared" ca="1" si="137"/>
        <v>14.166521920170847</v>
      </c>
      <c r="O1267" s="18"/>
      <c r="P1267" s="30">
        <f t="shared" ca="1" si="133"/>
        <v>12.449652760105213</v>
      </c>
      <c r="Q1267" s="19"/>
      <c r="R1267" s="20">
        <f t="shared" ca="1" si="138"/>
        <v>1</v>
      </c>
      <c r="S1267" s="21">
        <f t="shared" ca="1" si="139"/>
        <v>1</v>
      </c>
    </row>
    <row r="1268" spans="9:19" ht="15" x14ac:dyDescent="0.25">
      <c r="I1268" s="14">
        <v>1264</v>
      </c>
      <c r="J1268" s="15">
        <f t="shared" ca="1" si="134"/>
        <v>0.2231510803768656</v>
      </c>
      <c r="K1268" s="16">
        <f t="shared" ca="1" si="136"/>
        <v>1.0580446880527008</v>
      </c>
      <c r="L1268" s="16"/>
      <c r="M1268" s="17">
        <f t="shared" ca="1" si="135"/>
        <v>0.25745436745973982</v>
      </c>
      <c r="N1268" s="18">
        <f t="shared" ca="1" si="137"/>
        <v>-1.6684422904247969</v>
      </c>
      <c r="O1268" s="18"/>
      <c r="P1268" s="30">
        <f t="shared" ca="1" si="133"/>
        <v>4.9264869784774978</v>
      </c>
      <c r="Q1268" s="19"/>
      <c r="R1268" s="20">
        <f t="shared" ca="1" si="138"/>
        <v>1</v>
      </c>
      <c r="S1268" s="21">
        <f t="shared" ca="1" si="139"/>
        <v>0</v>
      </c>
    </row>
    <row r="1269" spans="9:19" ht="15" x14ac:dyDescent="0.25">
      <c r="I1269" s="14">
        <v>1265</v>
      </c>
      <c r="J1269" s="15">
        <f t="shared" ca="1" si="134"/>
        <v>5.2739644997287449E-2</v>
      </c>
      <c r="K1269" s="16">
        <f t="shared" ca="1" si="136"/>
        <v>-6.1142806008205444</v>
      </c>
      <c r="L1269" s="16"/>
      <c r="M1269" s="17">
        <f t="shared" ca="1" si="135"/>
        <v>0.13396742508322501</v>
      </c>
      <c r="N1269" s="18">
        <f t="shared" ca="1" si="137"/>
        <v>-5.4887783469368454</v>
      </c>
      <c r="O1269" s="18"/>
      <c r="P1269" s="30">
        <f t="shared" ca="1" si="133"/>
        <v>1.5744977461163012</v>
      </c>
      <c r="Q1269" s="19"/>
      <c r="R1269" s="20">
        <f t="shared" ca="1" si="138"/>
        <v>1</v>
      </c>
      <c r="S1269" s="21">
        <f t="shared" ca="1" si="139"/>
        <v>0</v>
      </c>
    </row>
    <row r="1270" spans="9:19" ht="15" x14ac:dyDescent="0.25">
      <c r="I1270" s="14">
        <v>1266</v>
      </c>
      <c r="J1270" s="15">
        <f t="shared" ca="1" si="134"/>
        <v>0.60387699023718588</v>
      </c>
      <c r="K1270" s="16">
        <f t="shared" ca="1" si="136"/>
        <v>9.6337220283050335</v>
      </c>
      <c r="L1270" s="16"/>
      <c r="M1270" s="17">
        <f t="shared" ca="1" si="135"/>
        <v>0.38841411261991254</v>
      </c>
      <c r="N1270" s="18">
        <f t="shared" ca="1" si="137"/>
        <v>1.4084469899503751</v>
      </c>
      <c r="O1270" s="18"/>
      <c r="P1270" s="30">
        <f t="shared" ca="1" si="133"/>
        <v>10.425275038354659</v>
      </c>
      <c r="Q1270" s="19"/>
      <c r="R1270" s="20">
        <f t="shared" ca="1" si="138"/>
        <v>1</v>
      </c>
      <c r="S1270" s="21">
        <f t="shared" ca="1" si="139"/>
        <v>1</v>
      </c>
    </row>
    <row r="1271" spans="9:19" ht="15" x14ac:dyDescent="0.25">
      <c r="I1271" s="14">
        <v>1267</v>
      </c>
      <c r="J1271" s="15">
        <f t="shared" ca="1" si="134"/>
        <v>0.93198351266475221</v>
      </c>
      <c r="K1271" s="16">
        <f t="shared" ca="1" si="136"/>
        <v>19.902323592896032</v>
      </c>
      <c r="L1271" s="16"/>
      <c r="M1271" s="17">
        <f t="shared" ca="1" si="135"/>
        <v>6.0903658839213004E-2</v>
      </c>
      <c r="N1271" s="18">
        <f t="shared" ca="1" si="137"/>
        <v>-9.1650714725447848</v>
      </c>
      <c r="O1271" s="18"/>
      <c r="P1271" s="30">
        <f t="shared" ca="1" si="133"/>
        <v>31.267395065440816</v>
      </c>
      <c r="Q1271" s="19"/>
      <c r="R1271" s="20">
        <f t="shared" ca="1" si="138"/>
        <v>1</v>
      </c>
      <c r="S1271" s="21">
        <f t="shared" ca="1" si="139"/>
        <v>1</v>
      </c>
    </row>
    <row r="1272" spans="9:19" ht="15" x14ac:dyDescent="0.25">
      <c r="I1272" s="14">
        <v>1268</v>
      </c>
      <c r="J1272" s="15">
        <f t="shared" ca="1" si="134"/>
        <v>0.33701238706413772</v>
      </c>
      <c r="K1272" s="16">
        <f t="shared" ca="1" si="136"/>
        <v>3.9107510934499503</v>
      </c>
      <c r="L1272" s="16"/>
      <c r="M1272" s="17">
        <f t="shared" ca="1" si="135"/>
        <v>9.1065933330207183E-2</v>
      </c>
      <c r="N1272" s="18">
        <f t="shared" ca="1" si="137"/>
        <v>-7.3828828562169253</v>
      </c>
      <c r="O1272" s="18"/>
      <c r="P1272" s="30">
        <f t="shared" ca="1" si="133"/>
        <v>13.493633949666876</v>
      </c>
      <c r="Q1272" s="19"/>
      <c r="R1272" s="20">
        <f t="shared" ca="1" si="138"/>
        <v>1</v>
      </c>
      <c r="S1272" s="21">
        <f t="shared" ca="1" si="139"/>
        <v>1</v>
      </c>
    </row>
    <row r="1273" spans="9:19" ht="15" x14ac:dyDescent="0.25">
      <c r="I1273" s="14">
        <v>1269</v>
      </c>
      <c r="J1273" s="15">
        <f t="shared" ca="1" si="134"/>
        <v>0.49505842139655365</v>
      </c>
      <c r="K1273" s="16">
        <f t="shared" ca="1" si="136"/>
        <v>7.3263627768086312</v>
      </c>
      <c r="L1273" s="16"/>
      <c r="M1273" s="17">
        <f t="shared" ca="1" si="135"/>
        <v>0.8819831261404355</v>
      </c>
      <c r="N1273" s="18">
        <f t="shared" ca="1" si="137"/>
        <v>13.694076384274585</v>
      </c>
      <c r="O1273" s="18"/>
      <c r="P1273" s="30">
        <f t="shared" ca="1" si="133"/>
        <v>-4.1677136074659531</v>
      </c>
      <c r="Q1273" s="19"/>
      <c r="R1273" s="20">
        <f t="shared" ca="1" si="138"/>
        <v>0</v>
      </c>
      <c r="S1273" s="21">
        <f t="shared" ca="1" si="139"/>
        <v>0</v>
      </c>
    </row>
    <row r="1274" spans="9:19" ht="15" x14ac:dyDescent="0.25">
      <c r="I1274" s="14">
        <v>1270</v>
      </c>
      <c r="J1274" s="15">
        <f t="shared" ca="1" si="134"/>
        <v>0.91408907200904754</v>
      </c>
      <c r="K1274" s="16">
        <f t="shared" ca="1" si="136"/>
        <v>18.861898381807841</v>
      </c>
      <c r="L1274" s="16"/>
      <c r="M1274" s="17">
        <f t="shared" ca="1" si="135"/>
        <v>0.73286687537031614</v>
      </c>
      <c r="N1274" s="18">
        <f t="shared" ca="1" si="137"/>
        <v>8.9798986081169723</v>
      </c>
      <c r="O1274" s="18"/>
      <c r="P1274" s="30">
        <f t="shared" ca="1" si="133"/>
        <v>12.081999773690868</v>
      </c>
      <c r="Q1274" s="19"/>
      <c r="R1274" s="20">
        <f t="shared" ca="1" si="138"/>
        <v>1</v>
      </c>
      <c r="S1274" s="21">
        <f t="shared" ca="1" si="139"/>
        <v>1</v>
      </c>
    </row>
    <row r="1275" spans="9:19" ht="15" x14ac:dyDescent="0.25">
      <c r="I1275" s="14">
        <v>1271</v>
      </c>
      <c r="J1275" s="15">
        <f t="shared" ca="1" si="134"/>
        <v>0.28613779377054416</v>
      </c>
      <c r="K1275" s="16">
        <f t="shared" ca="1" si="136"/>
        <v>2.7053531990001929</v>
      </c>
      <c r="L1275" s="16"/>
      <c r="M1275" s="17">
        <f t="shared" ca="1" si="135"/>
        <v>0.9756675730911627</v>
      </c>
      <c r="N1275" s="18">
        <f t="shared" ca="1" si="137"/>
        <v>20.274888551948564</v>
      </c>
      <c r="O1275" s="18"/>
      <c r="P1275" s="30">
        <f t="shared" ca="1" si="133"/>
        <v>-15.369535352948372</v>
      </c>
      <c r="Q1275" s="19"/>
      <c r="R1275" s="20">
        <f t="shared" ca="1" si="138"/>
        <v>0</v>
      </c>
      <c r="S1275" s="21">
        <f t="shared" ca="1" si="139"/>
        <v>0</v>
      </c>
    </row>
    <row r="1276" spans="9:19" ht="15" x14ac:dyDescent="0.25">
      <c r="I1276" s="14">
        <v>1272</v>
      </c>
      <c r="J1276" s="15">
        <f t="shared" ca="1" si="134"/>
        <v>0.71060092518070672</v>
      </c>
      <c r="K1276" s="16">
        <f t="shared" ca="1" si="136"/>
        <v>12.07464370895871</v>
      </c>
      <c r="L1276" s="16"/>
      <c r="M1276" s="17">
        <f t="shared" ca="1" si="135"/>
        <v>0.16643087183083816</v>
      </c>
      <c r="N1276" s="18">
        <f t="shared" ca="1" si="137"/>
        <v>-4.3219290518654496</v>
      </c>
      <c r="O1276" s="18"/>
      <c r="P1276" s="30">
        <f t="shared" ca="1" si="133"/>
        <v>18.596572760824159</v>
      </c>
      <c r="Q1276" s="19"/>
      <c r="R1276" s="20">
        <f t="shared" ca="1" si="138"/>
        <v>1</v>
      </c>
      <c r="S1276" s="21">
        <f t="shared" ca="1" si="139"/>
        <v>1</v>
      </c>
    </row>
    <row r="1277" spans="9:19" ht="15" x14ac:dyDescent="0.25">
      <c r="I1277" s="14">
        <v>1273</v>
      </c>
      <c r="J1277" s="15">
        <f t="shared" ca="1" si="134"/>
        <v>0.25971545608107494</v>
      </c>
      <c r="K1277" s="16">
        <f t="shared" ca="1" si="136"/>
        <v>2.0400446286731455</v>
      </c>
      <c r="L1277" s="16"/>
      <c r="M1277" s="17">
        <f t="shared" ca="1" si="135"/>
        <v>0.84959104338079994</v>
      </c>
      <c r="N1277" s="18">
        <f t="shared" ca="1" si="137"/>
        <v>12.436762308634924</v>
      </c>
      <c r="O1277" s="18"/>
      <c r="P1277" s="30">
        <f t="shared" ca="1" si="133"/>
        <v>-8.1967176799617789</v>
      </c>
      <c r="Q1277" s="19"/>
      <c r="R1277" s="20">
        <f t="shared" ca="1" si="138"/>
        <v>0</v>
      </c>
      <c r="S1277" s="21">
        <f t="shared" ca="1" si="139"/>
        <v>0</v>
      </c>
    </row>
    <row r="1278" spans="9:19" ht="15" x14ac:dyDescent="0.25">
      <c r="I1278" s="14">
        <v>1274</v>
      </c>
      <c r="J1278" s="15">
        <f t="shared" ca="1" si="134"/>
        <v>0.79271179200570896</v>
      </c>
      <c r="K1278" s="16">
        <f t="shared" ca="1" si="136"/>
        <v>14.256030016469737</v>
      </c>
      <c r="L1278" s="16"/>
      <c r="M1278" s="17">
        <f t="shared" ca="1" si="135"/>
        <v>0.29898613970158161</v>
      </c>
      <c r="N1278" s="18">
        <f t="shared" ca="1" si="137"/>
        <v>-0.6318649083228367</v>
      </c>
      <c r="O1278" s="18"/>
      <c r="P1278" s="30">
        <f t="shared" ca="1" si="133"/>
        <v>17.087894924792572</v>
      </c>
      <c r="Q1278" s="19"/>
      <c r="R1278" s="20">
        <f t="shared" ca="1" si="138"/>
        <v>1</v>
      </c>
      <c r="S1278" s="21">
        <f t="shared" ca="1" si="139"/>
        <v>1</v>
      </c>
    </row>
    <row r="1279" spans="9:19" ht="15" x14ac:dyDescent="0.25">
      <c r="I1279" s="14">
        <v>1275</v>
      </c>
      <c r="J1279" s="15">
        <f t="shared" ca="1" si="134"/>
        <v>0.90514848626736566</v>
      </c>
      <c r="K1279" s="16">
        <f t="shared" ca="1" si="136"/>
        <v>18.402446017302488</v>
      </c>
      <c r="L1279" s="16"/>
      <c r="M1279" s="17">
        <f t="shared" ca="1" si="135"/>
        <v>0.47070351295673662</v>
      </c>
      <c r="N1279" s="18">
        <f t="shared" ca="1" si="137"/>
        <v>3.1650420723168198</v>
      </c>
      <c r="O1279" s="18"/>
      <c r="P1279" s="30">
        <f t="shared" ca="1" si="133"/>
        <v>17.437403944985668</v>
      </c>
      <c r="Q1279" s="19"/>
      <c r="R1279" s="20">
        <f t="shared" ca="1" si="138"/>
        <v>1</v>
      </c>
      <c r="S1279" s="21">
        <f t="shared" ca="1" si="139"/>
        <v>1</v>
      </c>
    </row>
    <row r="1280" spans="9:19" ht="15" x14ac:dyDescent="0.25">
      <c r="I1280" s="14">
        <v>1276</v>
      </c>
      <c r="J1280" s="15">
        <f t="shared" ca="1" si="134"/>
        <v>0.57396277081998803</v>
      </c>
      <c r="K1280" s="16">
        <f t="shared" ca="1" si="136"/>
        <v>8.9901385641763198</v>
      </c>
      <c r="L1280" s="16"/>
      <c r="M1280" s="17">
        <f t="shared" ca="1" si="135"/>
        <v>0.70113478207977986</v>
      </c>
      <c r="N1280" s="18">
        <f t="shared" ca="1" si="137"/>
        <v>8.1947794108783327</v>
      </c>
      <c r="O1280" s="18"/>
      <c r="P1280" s="30">
        <f t="shared" ca="1" si="133"/>
        <v>2.9953591532979873</v>
      </c>
      <c r="Q1280" s="19"/>
      <c r="R1280" s="20">
        <f t="shared" ca="1" si="138"/>
        <v>1</v>
      </c>
      <c r="S1280" s="21">
        <f t="shared" ca="1" si="139"/>
        <v>0</v>
      </c>
    </row>
    <row r="1281" spans="9:19" ht="15" x14ac:dyDescent="0.25">
      <c r="I1281" s="14">
        <v>1277</v>
      </c>
      <c r="J1281" s="15">
        <f t="shared" ca="1" si="134"/>
        <v>0.912414462745748</v>
      </c>
      <c r="K1281" s="16">
        <f t="shared" ca="1" si="136"/>
        <v>18.773219415896808</v>
      </c>
      <c r="L1281" s="16"/>
      <c r="M1281" s="17">
        <f t="shared" ca="1" si="135"/>
        <v>0.56890332353002449</v>
      </c>
      <c r="N1281" s="18">
        <f t="shared" ca="1" si="137"/>
        <v>5.2322978736216932</v>
      </c>
      <c r="O1281" s="18"/>
      <c r="P1281" s="30">
        <f t="shared" ca="1" si="133"/>
        <v>15.740921542275114</v>
      </c>
      <c r="Q1281" s="19"/>
      <c r="R1281" s="20">
        <f t="shared" ca="1" si="138"/>
        <v>1</v>
      </c>
      <c r="S1281" s="21">
        <f t="shared" ca="1" si="139"/>
        <v>1</v>
      </c>
    </row>
    <row r="1282" spans="9:19" ht="15" x14ac:dyDescent="0.25">
      <c r="I1282" s="14">
        <v>1278</v>
      </c>
      <c r="J1282" s="15">
        <f t="shared" ca="1" si="134"/>
        <v>0.21335708096571826</v>
      </c>
      <c r="K1282" s="16">
        <f t="shared" ca="1" si="136"/>
        <v>0.78000048564090374</v>
      </c>
      <c r="L1282" s="16"/>
      <c r="M1282" s="17">
        <f t="shared" ca="1" si="135"/>
        <v>0.7276866735153954</v>
      </c>
      <c r="N1282" s="18">
        <f t="shared" ca="1" si="137"/>
        <v>8.8487499520383892</v>
      </c>
      <c r="O1282" s="18"/>
      <c r="P1282" s="30">
        <f t="shared" ca="1" si="133"/>
        <v>-5.8687494663974844</v>
      </c>
      <c r="Q1282" s="19"/>
      <c r="R1282" s="20">
        <f t="shared" ca="1" si="138"/>
        <v>0</v>
      </c>
      <c r="S1282" s="21">
        <f t="shared" ca="1" si="139"/>
        <v>0</v>
      </c>
    </row>
    <row r="1283" spans="9:19" ht="15" x14ac:dyDescent="0.25">
      <c r="I1283" s="14">
        <v>1279</v>
      </c>
      <c r="J1283" s="15">
        <f t="shared" ca="1" si="134"/>
        <v>5.8961929550426451E-2</v>
      </c>
      <c r="K1283" s="16">
        <f t="shared" ca="1" si="136"/>
        <v>-5.6515774000218055</v>
      </c>
      <c r="L1283" s="16"/>
      <c r="M1283" s="17">
        <f t="shared" ca="1" si="135"/>
        <v>0.29484673287551388</v>
      </c>
      <c r="N1283" s="18">
        <f t="shared" ca="1" si="137"/>
        <v>-0.73194262986002645</v>
      </c>
      <c r="O1283" s="18"/>
      <c r="P1283" s="30">
        <f t="shared" ca="1" si="133"/>
        <v>-2.7196347701617789</v>
      </c>
      <c r="Q1283" s="19"/>
      <c r="R1283" s="20">
        <f t="shared" ca="1" si="138"/>
        <v>0</v>
      </c>
      <c r="S1283" s="21">
        <f t="shared" ca="1" si="139"/>
        <v>0</v>
      </c>
    </row>
    <row r="1284" spans="9:19" ht="15" x14ac:dyDescent="0.25">
      <c r="I1284" s="14">
        <v>1280</v>
      </c>
      <c r="J1284" s="15">
        <f t="shared" ca="1" si="134"/>
        <v>0.16512866371878565</v>
      </c>
      <c r="K1284" s="16">
        <f t="shared" ca="1" si="136"/>
        <v>-0.71568595405133983</v>
      </c>
      <c r="L1284" s="16"/>
      <c r="M1284" s="17">
        <f t="shared" ca="1" si="135"/>
        <v>0.7600593505733414</v>
      </c>
      <c r="N1284" s="18">
        <f t="shared" ca="1" si="137"/>
        <v>9.6909486327293237</v>
      </c>
      <c r="O1284" s="18"/>
      <c r="P1284" s="30">
        <f t="shared" ca="1" si="133"/>
        <v>-8.2066345867806625</v>
      </c>
      <c r="Q1284" s="19"/>
      <c r="R1284" s="20">
        <f t="shared" ca="1" si="138"/>
        <v>0</v>
      </c>
      <c r="S1284" s="21">
        <f t="shared" ca="1" si="139"/>
        <v>0</v>
      </c>
    </row>
    <row r="1285" spans="9:19" ht="15" x14ac:dyDescent="0.25">
      <c r="I1285" s="14">
        <v>1281</v>
      </c>
      <c r="J1285" s="15">
        <f t="shared" ca="1" si="134"/>
        <v>0.34037763739226701</v>
      </c>
      <c r="K1285" s="16">
        <f t="shared" ca="1" si="136"/>
        <v>3.9877069995712144</v>
      </c>
      <c r="L1285" s="16"/>
      <c r="M1285" s="17">
        <f t="shared" ca="1" si="135"/>
        <v>0.34975548503804066</v>
      </c>
      <c r="N1285" s="18">
        <f t="shared" ca="1" si="137"/>
        <v>0.55065385839750114</v>
      </c>
      <c r="O1285" s="18"/>
      <c r="P1285" s="30">
        <f t="shared" ref="P1285:P1348" ca="1" si="140">K1285-N1285+homefield_adv_simulation</f>
        <v>5.6370531411737135</v>
      </c>
      <c r="Q1285" s="19"/>
      <c r="R1285" s="20">
        <f t="shared" ca="1" si="138"/>
        <v>1</v>
      </c>
      <c r="S1285" s="21">
        <f t="shared" ca="1" si="139"/>
        <v>0</v>
      </c>
    </row>
    <row r="1286" spans="9:19" ht="15" x14ac:dyDescent="0.25">
      <c r="I1286" s="14">
        <v>1282</v>
      </c>
      <c r="J1286" s="15">
        <f t="shared" ca="1" si="134"/>
        <v>2.6238879417310956E-2</v>
      </c>
      <c r="K1286" s="16">
        <f t="shared" ca="1" si="136"/>
        <v>-8.7944583617925502</v>
      </c>
      <c r="L1286" s="16"/>
      <c r="M1286" s="17">
        <f t="shared" ca="1" si="135"/>
        <v>0.41409486165430265</v>
      </c>
      <c r="N1286" s="18">
        <f t="shared" ca="1" si="137"/>
        <v>1.9642478238953334</v>
      </c>
      <c r="O1286" s="18"/>
      <c r="P1286" s="30">
        <f t="shared" ca="1" si="140"/>
        <v>-8.5587061856878819</v>
      </c>
      <c r="Q1286" s="19"/>
      <c r="R1286" s="20">
        <f t="shared" ca="1" si="138"/>
        <v>0</v>
      </c>
      <c r="S1286" s="21">
        <f t="shared" ca="1" si="139"/>
        <v>0</v>
      </c>
    </row>
    <row r="1287" spans="9:19" ht="15" x14ac:dyDescent="0.25">
      <c r="I1287" s="14">
        <v>1283</v>
      </c>
      <c r="J1287" s="15">
        <f t="shared" ca="1" si="134"/>
        <v>0.34047724430728032</v>
      </c>
      <c r="K1287" s="16">
        <f t="shared" ca="1" si="136"/>
        <v>3.989980327980839</v>
      </c>
      <c r="L1287" s="16"/>
      <c r="M1287" s="17">
        <f t="shared" ca="1" si="135"/>
        <v>3.2727254743751266E-2</v>
      </c>
      <c r="N1287" s="18">
        <f t="shared" ca="1" si="137"/>
        <v>-11.632458433524546</v>
      </c>
      <c r="O1287" s="18"/>
      <c r="P1287" s="30">
        <f t="shared" ca="1" si="140"/>
        <v>17.822438761505385</v>
      </c>
      <c r="Q1287" s="19"/>
      <c r="R1287" s="20">
        <f t="shared" ca="1" si="138"/>
        <v>1</v>
      </c>
      <c r="S1287" s="21">
        <f t="shared" ca="1" si="139"/>
        <v>1</v>
      </c>
    </row>
    <row r="1288" spans="9:19" ht="15" x14ac:dyDescent="0.25">
      <c r="I1288" s="14">
        <v>1284</v>
      </c>
      <c r="J1288" s="15">
        <f t="shared" ca="1" si="134"/>
        <v>0.76454158094319535</v>
      </c>
      <c r="K1288" s="16">
        <f t="shared" ca="1" si="136"/>
        <v>13.462219204841752</v>
      </c>
      <c r="L1288" s="16"/>
      <c r="M1288" s="17">
        <f t="shared" ca="1" si="135"/>
        <v>0.54562336106110831</v>
      </c>
      <c r="N1288" s="18">
        <f t="shared" ca="1" si="137"/>
        <v>4.7389063498595796</v>
      </c>
      <c r="O1288" s="18"/>
      <c r="P1288" s="30">
        <f t="shared" ca="1" si="140"/>
        <v>10.923312854982171</v>
      </c>
      <c r="Q1288" s="19"/>
      <c r="R1288" s="20">
        <f t="shared" ca="1" si="138"/>
        <v>1</v>
      </c>
      <c r="S1288" s="21">
        <f t="shared" ca="1" si="139"/>
        <v>1</v>
      </c>
    </row>
    <row r="1289" spans="9:19" ht="15" x14ac:dyDescent="0.25">
      <c r="I1289" s="14">
        <v>1285</v>
      </c>
      <c r="J1289" s="15">
        <f t="shared" ca="1" si="134"/>
        <v>2.6102197147437001E-2</v>
      </c>
      <c r="K1289" s="16">
        <f t="shared" ca="1" si="136"/>
        <v>-8.8132894350541839</v>
      </c>
      <c r="L1289" s="16"/>
      <c r="M1289" s="17">
        <f t="shared" ca="1" si="135"/>
        <v>0.52987880315196467</v>
      </c>
      <c r="N1289" s="18">
        <f t="shared" ca="1" si="137"/>
        <v>4.4072039319683913</v>
      </c>
      <c r="O1289" s="18"/>
      <c r="P1289" s="30">
        <f t="shared" ca="1" si="140"/>
        <v>-11.020493367022574</v>
      </c>
      <c r="Q1289" s="19"/>
      <c r="R1289" s="20">
        <f t="shared" ca="1" si="138"/>
        <v>0</v>
      </c>
      <c r="S1289" s="21">
        <f t="shared" ca="1" si="139"/>
        <v>0</v>
      </c>
    </row>
    <row r="1290" spans="9:19" ht="15" x14ac:dyDescent="0.25">
      <c r="I1290" s="14">
        <v>1286</v>
      </c>
      <c r="J1290" s="15">
        <f t="shared" ref="J1290:J1353" ca="1" si="141">RAND()</f>
        <v>0.30518894307262379</v>
      </c>
      <c r="K1290" s="16">
        <f t="shared" ca="1" si="136"/>
        <v>3.1669316680331265</v>
      </c>
      <c r="L1290" s="16"/>
      <c r="M1290" s="17">
        <f t="shared" ref="M1290:M1353" ca="1" si="142">RAND()</f>
        <v>0.73355089283265706</v>
      </c>
      <c r="N1290" s="18">
        <f t="shared" ca="1" si="137"/>
        <v>8.9973112596656115</v>
      </c>
      <c r="O1290" s="18"/>
      <c r="P1290" s="30">
        <f t="shared" ca="1" si="140"/>
        <v>-3.6303795916324848</v>
      </c>
      <c r="Q1290" s="19"/>
      <c r="R1290" s="20">
        <f t="shared" ca="1" si="138"/>
        <v>0</v>
      </c>
      <c r="S1290" s="21">
        <f t="shared" ca="1" si="139"/>
        <v>0</v>
      </c>
    </row>
    <row r="1291" spans="9:19" ht="15" x14ac:dyDescent="0.25">
      <c r="I1291" s="14">
        <v>1287</v>
      </c>
      <c r="J1291" s="15">
        <f t="shared" ca="1" si="141"/>
        <v>0.97273276218720206</v>
      </c>
      <c r="K1291" s="16">
        <f t="shared" ref="K1291:K1354" ca="1" si="143">NORMINV(J1291,mean_HomeTeam_Sim,sd_HomeTeam_Sim)</f>
        <v>23.515347980427421</v>
      </c>
      <c r="L1291" s="16"/>
      <c r="M1291" s="17">
        <f t="shared" ca="1" si="142"/>
        <v>0.37519007898371948</v>
      </c>
      <c r="N1291" s="18">
        <f t="shared" ref="N1291:N1354" ca="1" si="144">NORMINV(M1291,mean_AwayTeam_Sim,sd_AwayTeam_Sim)</f>
        <v>1.1182653991461997</v>
      </c>
      <c r="O1291" s="18"/>
      <c r="P1291" s="30">
        <f t="shared" ca="1" si="140"/>
        <v>24.597082581281221</v>
      </c>
      <c r="Q1291" s="19"/>
      <c r="R1291" s="20">
        <f t="shared" ref="R1291:R1354" ca="1" si="145">IF(P1291&gt;0,1,0)</f>
        <v>1</v>
      </c>
      <c r="S1291" s="21">
        <f t="shared" ref="S1291:S1354" ca="1" si="146">IF(P1291&gt;game_spread,1,0)</f>
        <v>1</v>
      </c>
    </row>
    <row r="1292" spans="9:19" ht="15" x14ac:dyDescent="0.25">
      <c r="I1292" s="14">
        <v>1288</v>
      </c>
      <c r="J1292" s="15">
        <f t="shared" ca="1" si="141"/>
        <v>0.41019070921068113</v>
      </c>
      <c r="K1292" s="16">
        <f t="shared" ca="1" si="143"/>
        <v>5.5303263480444924</v>
      </c>
      <c r="L1292" s="16"/>
      <c r="M1292" s="17">
        <f t="shared" ca="1" si="142"/>
        <v>0.80917427357877314</v>
      </c>
      <c r="N1292" s="18">
        <f t="shared" ca="1" si="144"/>
        <v>11.099582889714709</v>
      </c>
      <c r="O1292" s="18"/>
      <c r="P1292" s="30">
        <f t="shared" ca="1" si="140"/>
        <v>-3.3692565416702163</v>
      </c>
      <c r="Q1292" s="19"/>
      <c r="R1292" s="20">
        <f t="shared" ca="1" si="145"/>
        <v>0</v>
      </c>
      <c r="S1292" s="21">
        <f t="shared" ca="1" si="146"/>
        <v>0</v>
      </c>
    </row>
    <row r="1293" spans="9:19" ht="15" x14ac:dyDescent="0.25">
      <c r="I1293" s="14">
        <v>1289</v>
      </c>
      <c r="J1293" s="15">
        <f t="shared" ca="1" si="141"/>
        <v>0.35527539221333393</v>
      </c>
      <c r="K1293" s="16">
        <f t="shared" ca="1" si="143"/>
        <v>4.325016844760043</v>
      </c>
      <c r="L1293" s="16"/>
      <c r="M1293" s="17">
        <f t="shared" ca="1" si="142"/>
        <v>0.91618657336944409</v>
      </c>
      <c r="N1293" s="18">
        <f t="shared" ca="1" si="144"/>
        <v>15.324815864366757</v>
      </c>
      <c r="O1293" s="18"/>
      <c r="P1293" s="30">
        <f t="shared" ca="1" si="140"/>
        <v>-8.7997990196067128</v>
      </c>
      <c r="Q1293" s="19"/>
      <c r="R1293" s="20">
        <f t="shared" ca="1" si="145"/>
        <v>0</v>
      </c>
      <c r="S1293" s="21">
        <f t="shared" ca="1" si="146"/>
        <v>0</v>
      </c>
    </row>
    <row r="1294" spans="9:19" ht="15" x14ac:dyDescent="0.25">
      <c r="I1294" s="14">
        <v>1290</v>
      </c>
      <c r="J1294" s="15">
        <f t="shared" ca="1" si="141"/>
        <v>9.7506782348425025E-2</v>
      </c>
      <c r="K1294" s="16">
        <f t="shared" ca="1" si="143"/>
        <v>-3.4121892530199265</v>
      </c>
      <c r="L1294" s="16"/>
      <c r="M1294" s="17">
        <f t="shared" ca="1" si="142"/>
        <v>0.6881624755900495</v>
      </c>
      <c r="N1294" s="18">
        <f t="shared" ca="1" si="144"/>
        <v>7.8850602050608884</v>
      </c>
      <c r="O1294" s="18"/>
      <c r="P1294" s="30">
        <f t="shared" ca="1" si="140"/>
        <v>-9.0972494580808139</v>
      </c>
      <c r="Q1294" s="19"/>
      <c r="R1294" s="20">
        <f t="shared" ca="1" si="145"/>
        <v>0</v>
      </c>
      <c r="S1294" s="21">
        <f t="shared" ca="1" si="146"/>
        <v>0</v>
      </c>
    </row>
    <row r="1295" spans="9:19" ht="15" x14ac:dyDescent="0.25">
      <c r="I1295" s="14">
        <v>1291</v>
      </c>
      <c r="J1295" s="15">
        <f t="shared" ca="1" si="141"/>
        <v>0.38705673356598946</v>
      </c>
      <c r="K1295" s="16">
        <f t="shared" ca="1" si="143"/>
        <v>5.0287982558321964</v>
      </c>
      <c r="L1295" s="16"/>
      <c r="M1295" s="17">
        <f t="shared" ca="1" si="142"/>
        <v>0.98016917834829942</v>
      </c>
      <c r="N1295" s="18">
        <f t="shared" ca="1" si="144"/>
        <v>20.992235468024013</v>
      </c>
      <c r="O1295" s="18"/>
      <c r="P1295" s="30">
        <f t="shared" ca="1" si="140"/>
        <v>-13.763437212191818</v>
      </c>
      <c r="Q1295" s="19"/>
      <c r="R1295" s="20">
        <f t="shared" ca="1" si="145"/>
        <v>0</v>
      </c>
      <c r="S1295" s="21">
        <f t="shared" ca="1" si="146"/>
        <v>0</v>
      </c>
    </row>
    <row r="1296" spans="9:19" ht="15" x14ac:dyDescent="0.25">
      <c r="I1296" s="14">
        <v>1292</v>
      </c>
      <c r="J1296" s="15">
        <f t="shared" ca="1" si="141"/>
        <v>6.7446841629822396E-2</v>
      </c>
      <c r="K1296" s="16">
        <f t="shared" ca="1" si="143"/>
        <v>-5.0787329276519717</v>
      </c>
      <c r="L1296" s="16"/>
      <c r="M1296" s="17">
        <f t="shared" ca="1" si="142"/>
        <v>0.90189481246190861</v>
      </c>
      <c r="N1296" s="18">
        <f t="shared" ca="1" si="144"/>
        <v>14.593194368398064</v>
      </c>
      <c r="O1296" s="18"/>
      <c r="P1296" s="30">
        <f t="shared" ca="1" si="140"/>
        <v>-17.471927296050037</v>
      </c>
      <c r="Q1296" s="19"/>
      <c r="R1296" s="20">
        <f t="shared" ca="1" si="145"/>
        <v>0</v>
      </c>
      <c r="S1296" s="21">
        <f t="shared" ca="1" si="146"/>
        <v>0</v>
      </c>
    </row>
    <row r="1297" spans="9:19" ht="15" x14ac:dyDescent="0.25">
      <c r="I1297" s="14">
        <v>1293</v>
      </c>
      <c r="J1297" s="15">
        <f t="shared" ca="1" si="141"/>
        <v>0.61840571923631582</v>
      </c>
      <c r="K1297" s="16">
        <f t="shared" ca="1" si="143"/>
        <v>9.9508257096796839</v>
      </c>
      <c r="L1297" s="16"/>
      <c r="M1297" s="17">
        <f t="shared" ca="1" si="142"/>
        <v>0.31520235332993418</v>
      </c>
      <c r="N1297" s="18">
        <f t="shared" ca="1" si="144"/>
        <v>-0.24565078784470984</v>
      </c>
      <c r="O1297" s="18"/>
      <c r="P1297" s="30">
        <f t="shared" ca="1" si="140"/>
        <v>12.396476497524393</v>
      </c>
      <c r="Q1297" s="19"/>
      <c r="R1297" s="20">
        <f t="shared" ca="1" si="145"/>
        <v>1</v>
      </c>
      <c r="S1297" s="21">
        <f t="shared" ca="1" si="146"/>
        <v>1</v>
      </c>
    </row>
    <row r="1298" spans="9:19" ht="15" x14ac:dyDescent="0.25">
      <c r="I1298" s="14">
        <v>1294</v>
      </c>
      <c r="J1298" s="15">
        <f t="shared" ca="1" si="141"/>
        <v>0.41005142123224703</v>
      </c>
      <c r="K1298" s="16">
        <f t="shared" ca="1" si="143"/>
        <v>5.527328807887848</v>
      </c>
      <c r="L1298" s="16"/>
      <c r="M1298" s="17">
        <f t="shared" ca="1" si="142"/>
        <v>0.95556143491712242</v>
      </c>
      <c r="N1298" s="18">
        <f t="shared" ca="1" si="144"/>
        <v>18.01452223085559</v>
      </c>
      <c r="O1298" s="18"/>
      <c r="P1298" s="30">
        <f t="shared" ca="1" si="140"/>
        <v>-10.287193422967743</v>
      </c>
      <c r="Q1298" s="19"/>
      <c r="R1298" s="20">
        <f t="shared" ca="1" si="145"/>
        <v>0</v>
      </c>
      <c r="S1298" s="21">
        <f t="shared" ca="1" si="146"/>
        <v>0</v>
      </c>
    </row>
    <row r="1299" spans="9:19" ht="15" x14ac:dyDescent="0.25">
      <c r="I1299" s="14">
        <v>1295</v>
      </c>
      <c r="J1299" s="15">
        <f t="shared" ca="1" si="141"/>
        <v>0.52544711875135608</v>
      </c>
      <c r="K1299" s="16">
        <f t="shared" ca="1" si="143"/>
        <v>7.9640382867872752</v>
      </c>
      <c r="L1299" s="16"/>
      <c r="M1299" s="17">
        <f t="shared" ca="1" si="142"/>
        <v>0.53192253183571525</v>
      </c>
      <c r="N1299" s="18">
        <f t="shared" ca="1" si="144"/>
        <v>4.4501939934874279</v>
      </c>
      <c r="O1299" s="18"/>
      <c r="P1299" s="30">
        <f t="shared" ca="1" si="140"/>
        <v>5.7138442932998474</v>
      </c>
      <c r="Q1299" s="19"/>
      <c r="R1299" s="20">
        <f t="shared" ca="1" si="145"/>
        <v>1</v>
      </c>
      <c r="S1299" s="21">
        <f t="shared" ca="1" si="146"/>
        <v>0</v>
      </c>
    </row>
    <row r="1300" spans="9:19" ht="15" x14ac:dyDescent="0.25">
      <c r="I1300" s="14">
        <v>1296</v>
      </c>
      <c r="J1300" s="15">
        <f t="shared" ca="1" si="141"/>
        <v>0.51052739670873593</v>
      </c>
      <c r="K1300" s="16">
        <f t="shared" ca="1" si="143"/>
        <v>7.6508057381418269</v>
      </c>
      <c r="L1300" s="16"/>
      <c r="M1300" s="17">
        <f t="shared" ca="1" si="142"/>
        <v>0.38238826820593774</v>
      </c>
      <c r="N1300" s="18">
        <f t="shared" ca="1" si="144"/>
        <v>1.276593529721965</v>
      </c>
      <c r="O1300" s="18"/>
      <c r="P1300" s="30">
        <f t="shared" ca="1" si="140"/>
        <v>8.574212208419862</v>
      </c>
      <c r="Q1300" s="19"/>
      <c r="R1300" s="20">
        <f t="shared" ca="1" si="145"/>
        <v>1</v>
      </c>
      <c r="S1300" s="21">
        <f t="shared" ca="1" si="146"/>
        <v>1</v>
      </c>
    </row>
    <row r="1301" spans="9:19" ht="15" x14ac:dyDescent="0.25">
      <c r="I1301" s="14">
        <v>1297</v>
      </c>
      <c r="J1301" s="15">
        <f t="shared" ca="1" si="141"/>
        <v>0.75247858764264108</v>
      </c>
      <c r="K1301" s="16">
        <f t="shared" ca="1" si="143"/>
        <v>13.138616700249983</v>
      </c>
      <c r="L1301" s="16"/>
      <c r="M1301" s="17">
        <f t="shared" ca="1" si="142"/>
        <v>0.59554053044923561</v>
      </c>
      <c r="N1301" s="18">
        <f t="shared" ca="1" si="144"/>
        <v>5.8032188546870929</v>
      </c>
      <c r="O1301" s="18"/>
      <c r="P1301" s="30">
        <f t="shared" ca="1" si="140"/>
        <v>9.5353978455628905</v>
      </c>
      <c r="Q1301" s="19"/>
      <c r="R1301" s="20">
        <f t="shared" ca="1" si="145"/>
        <v>1</v>
      </c>
      <c r="S1301" s="21">
        <f t="shared" ca="1" si="146"/>
        <v>1</v>
      </c>
    </row>
    <row r="1302" spans="9:19" ht="15" x14ac:dyDescent="0.25">
      <c r="I1302" s="14">
        <v>1298</v>
      </c>
      <c r="J1302" s="15">
        <f t="shared" ca="1" si="141"/>
        <v>0.44179400748096109</v>
      </c>
      <c r="K1302" s="16">
        <f t="shared" ca="1" si="143"/>
        <v>6.2049430483511943</v>
      </c>
      <c r="L1302" s="16"/>
      <c r="M1302" s="17">
        <f t="shared" ca="1" si="142"/>
        <v>0.22940878160319333</v>
      </c>
      <c r="N1302" s="18">
        <f t="shared" ca="1" si="144"/>
        <v>-2.4179381832511693</v>
      </c>
      <c r="O1302" s="18"/>
      <c r="P1302" s="30">
        <f t="shared" ca="1" si="140"/>
        <v>10.822881231602363</v>
      </c>
      <c r="Q1302" s="19"/>
      <c r="R1302" s="20">
        <f t="shared" ca="1" si="145"/>
        <v>1</v>
      </c>
      <c r="S1302" s="21">
        <f t="shared" ca="1" si="146"/>
        <v>1</v>
      </c>
    </row>
    <row r="1303" spans="9:19" ht="15" x14ac:dyDescent="0.25">
      <c r="I1303" s="14">
        <v>1299</v>
      </c>
      <c r="J1303" s="15">
        <f t="shared" ca="1" si="141"/>
        <v>0.42029245734937803</v>
      </c>
      <c r="K1303" s="16">
        <f t="shared" ca="1" si="143"/>
        <v>5.7470971788405834</v>
      </c>
      <c r="L1303" s="16"/>
      <c r="M1303" s="17">
        <f t="shared" ca="1" si="142"/>
        <v>0.4083537065334768</v>
      </c>
      <c r="N1303" s="18">
        <f t="shared" ca="1" si="144"/>
        <v>1.8407734626308456</v>
      </c>
      <c r="O1303" s="18"/>
      <c r="P1303" s="30">
        <f t="shared" ca="1" si="140"/>
        <v>6.1063237162097384</v>
      </c>
      <c r="Q1303" s="19"/>
      <c r="R1303" s="20">
        <f t="shared" ca="1" si="145"/>
        <v>1</v>
      </c>
      <c r="S1303" s="21">
        <f t="shared" ca="1" si="146"/>
        <v>0</v>
      </c>
    </row>
    <row r="1304" spans="9:19" ht="15" x14ac:dyDescent="0.25">
      <c r="I1304" s="14">
        <v>1300</v>
      </c>
      <c r="J1304" s="15">
        <f t="shared" ca="1" si="141"/>
        <v>0.33582870244356533</v>
      </c>
      <c r="K1304" s="16">
        <f t="shared" ca="1" si="143"/>
        <v>3.8836122169225362</v>
      </c>
      <c r="L1304" s="16"/>
      <c r="M1304" s="17">
        <f t="shared" ca="1" si="142"/>
        <v>0.18017098535080767</v>
      </c>
      <c r="N1304" s="18">
        <f t="shared" ca="1" si="144"/>
        <v>-3.8730435596527837</v>
      </c>
      <c r="O1304" s="18"/>
      <c r="P1304" s="30">
        <f t="shared" ca="1" si="140"/>
        <v>9.956655776575321</v>
      </c>
      <c r="Q1304" s="19"/>
      <c r="R1304" s="20">
        <f t="shared" ca="1" si="145"/>
        <v>1</v>
      </c>
      <c r="S1304" s="21">
        <f t="shared" ca="1" si="146"/>
        <v>1</v>
      </c>
    </row>
    <row r="1305" spans="9:19" ht="15" x14ac:dyDescent="0.25">
      <c r="I1305" s="14">
        <v>1301</v>
      </c>
      <c r="J1305" s="15">
        <f t="shared" ca="1" si="141"/>
        <v>0.54459846065423922</v>
      </c>
      <c r="K1305" s="16">
        <f t="shared" ca="1" si="143"/>
        <v>8.367273728862596</v>
      </c>
      <c r="L1305" s="16"/>
      <c r="M1305" s="17">
        <f t="shared" ca="1" si="142"/>
        <v>0.85418553347746085</v>
      </c>
      <c r="N1305" s="18">
        <f t="shared" ca="1" si="144"/>
        <v>12.603039424705258</v>
      </c>
      <c r="O1305" s="18"/>
      <c r="P1305" s="30">
        <f t="shared" ca="1" si="140"/>
        <v>-2.0357656958426622</v>
      </c>
      <c r="Q1305" s="19"/>
      <c r="R1305" s="20">
        <f t="shared" ca="1" si="145"/>
        <v>0</v>
      </c>
      <c r="S1305" s="21">
        <f t="shared" ca="1" si="146"/>
        <v>0</v>
      </c>
    </row>
    <row r="1306" spans="9:19" ht="15" x14ac:dyDescent="0.25">
      <c r="I1306" s="14">
        <v>1302</v>
      </c>
      <c r="J1306" s="15">
        <f t="shared" ca="1" si="141"/>
        <v>0.55736599100572937</v>
      </c>
      <c r="K1306" s="16">
        <f t="shared" ca="1" si="143"/>
        <v>8.6372533766903814</v>
      </c>
      <c r="L1306" s="16"/>
      <c r="M1306" s="17">
        <f t="shared" ca="1" si="142"/>
        <v>0.8944911289554448</v>
      </c>
      <c r="N1306" s="18">
        <f t="shared" ca="1" si="144"/>
        <v>14.24470776775709</v>
      </c>
      <c r="O1306" s="18"/>
      <c r="P1306" s="30">
        <f t="shared" ca="1" si="140"/>
        <v>-3.4074543910667083</v>
      </c>
      <c r="Q1306" s="19"/>
      <c r="R1306" s="20">
        <f t="shared" ca="1" si="145"/>
        <v>0</v>
      </c>
      <c r="S1306" s="21">
        <f t="shared" ca="1" si="146"/>
        <v>0</v>
      </c>
    </row>
    <row r="1307" spans="9:19" ht="15" x14ac:dyDescent="0.25">
      <c r="I1307" s="14">
        <v>1303</v>
      </c>
      <c r="J1307" s="15">
        <f t="shared" ca="1" si="141"/>
        <v>0.77630038969738768</v>
      </c>
      <c r="K1307" s="16">
        <f t="shared" ca="1" si="143"/>
        <v>13.786591929642121</v>
      </c>
      <c r="L1307" s="16"/>
      <c r="M1307" s="17">
        <f t="shared" ca="1" si="142"/>
        <v>0.12825909752028908</v>
      </c>
      <c r="N1307" s="18">
        <f t="shared" ca="1" si="144"/>
        <v>-5.7132388334311273</v>
      </c>
      <c r="O1307" s="18"/>
      <c r="P1307" s="30">
        <f t="shared" ca="1" si="140"/>
        <v>21.699830763073248</v>
      </c>
      <c r="Q1307" s="19"/>
      <c r="R1307" s="20">
        <f t="shared" ca="1" si="145"/>
        <v>1</v>
      </c>
      <c r="S1307" s="21">
        <f t="shared" ca="1" si="146"/>
        <v>1</v>
      </c>
    </row>
    <row r="1308" spans="9:19" ht="15" x14ac:dyDescent="0.25">
      <c r="I1308" s="14">
        <v>1304</v>
      </c>
      <c r="J1308" s="15">
        <f t="shared" ca="1" si="141"/>
        <v>0.10895654554557999</v>
      </c>
      <c r="K1308" s="16">
        <f t="shared" ca="1" si="143"/>
        <v>-2.8784577299387042</v>
      </c>
      <c r="L1308" s="16"/>
      <c r="M1308" s="17">
        <f t="shared" ca="1" si="142"/>
        <v>0.63015317349903777</v>
      </c>
      <c r="N1308" s="18">
        <f t="shared" ca="1" si="144"/>
        <v>6.5598787159945289</v>
      </c>
      <c r="O1308" s="18"/>
      <c r="P1308" s="30">
        <f t="shared" ca="1" si="140"/>
        <v>-7.2383364459332329</v>
      </c>
      <c r="Q1308" s="19"/>
      <c r="R1308" s="20">
        <f t="shared" ca="1" si="145"/>
        <v>0</v>
      </c>
      <c r="S1308" s="21">
        <f t="shared" ca="1" si="146"/>
        <v>0</v>
      </c>
    </row>
    <row r="1309" spans="9:19" ht="15" x14ac:dyDescent="0.25">
      <c r="I1309" s="14">
        <v>1305</v>
      </c>
      <c r="J1309" s="15">
        <f t="shared" ca="1" si="141"/>
        <v>0.81076494377561703</v>
      </c>
      <c r="K1309" s="16">
        <f t="shared" ca="1" si="143"/>
        <v>14.798621005582252</v>
      </c>
      <c r="L1309" s="16"/>
      <c r="M1309" s="17">
        <f t="shared" ca="1" si="142"/>
        <v>0.51961788438822432</v>
      </c>
      <c r="N1309" s="18">
        <f t="shared" ca="1" si="144"/>
        <v>4.1915913792426878</v>
      </c>
      <c r="O1309" s="18"/>
      <c r="P1309" s="30">
        <f t="shared" ca="1" si="140"/>
        <v>12.807029626339563</v>
      </c>
      <c r="Q1309" s="19"/>
      <c r="R1309" s="20">
        <f t="shared" ca="1" si="145"/>
        <v>1</v>
      </c>
      <c r="S1309" s="21">
        <f t="shared" ca="1" si="146"/>
        <v>1</v>
      </c>
    </row>
    <row r="1310" spans="9:19" ht="15" x14ac:dyDescent="0.25">
      <c r="I1310" s="14">
        <v>1306</v>
      </c>
      <c r="J1310" s="15">
        <f t="shared" ca="1" si="141"/>
        <v>0.95475192901705308</v>
      </c>
      <c r="K1310" s="16">
        <f t="shared" ca="1" si="143"/>
        <v>21.592866718745974</v>
      </c>
      <c r="L1310" s="16"/>
      <c r="M1310" s="17">
        <f t="shared" ca="1" si="142"/>
        <v>0.53407454567300872</v>
      </c>
      <c r="N1310" s="18">
        <f t="shared" ca="1" si="144"/>
        <v>4.4954810009467288</v>
      </c>
      <c r="O1310" s="18"/>
      <c r="P1310" s="30">
        <f t="shared" ca="1" si="140"/>
        <v>19.297385717799244</v>
      </c>
      <c r="Q1310" s="19"/>
      <c r="R1310" s="20">
        <f t="shared" ca="1" si="145"/>
        <v>1</v>
      </c>
      <c r="S1310" s="21">
        <f t="shared" ca="1" si="146"/>
        <v>1</v>
      </c>
    </row>
    <row r="1311" spans="9:19" ht="15" x14ac:dyDescent="0.25">
      <c r="I1311" s="14">
        <v>1307</v>
      </c>
      <c r="J1311" s="15">
        <f t="shared" ca="1" si="141"/>
        <v>0.26745562607198914</v>
      </c>
      <c r="K1311" s="16">
        <f t="shared" ca="1" si="143"/>
        <v>2.2383033204408225</v>
      </c>
      <c r="L1311" s="16"/>
      <c r="M1311" s="17">
        <f t="shared" ca="1" si="142"/>
        <v>0.87225029365104167</v>
      </c>
      <c r="N1311" s="18">
        <f t="shared" ca="1" si="144"/>
        <v>13.29360253968696</v>
      </c>
      <c r="O1311" s="18"/>
      <c r="P1311" s="30">
        <f t="shared" ca="1" si="140"/>
        <v>-8.8552992192461382</v>
      </c>
      <c r="Q1311" s="19"/>
      <c r="R1311" s="20">
        <f t="shared" ca="1" si="145"/>
        <v>0</v>
      </c>
      <c r="S1311" s="21">
        <f t="shared" ca="1" si="146"/>
        <v>0</v>
      </c>
    </row>
    <row r="1312" spans="9:19" ht="15" x14ac:dyDescent="0.25">
      <c r="I1312" s="14">
        <v>1308</v>
      </c>
      <c r="J1312" s="15">
        <f t="shared" ca="1" si="141"/>
        <v>0.61222986045249495</v>
      </c>
      <c r="K1312" s="16">
        <f t="shared" ca="1" si="143"/>
        <v>9.8156153425942101</v>
      </c>
      <c r="L1312" s="16"/>
      <c r="M1312" s="17">
        <f t="shared" ca="1" si="142"/>
        <v>0.88042129407251646</v>
      </c>
      <c r="N1312" s="18">
        <f t="shared" ca="1" si="144"/>
        <v>13.62828708570043</v>
      </c>
      <c r="O1312" s="18"/>
      <c r="P1312" s="30">
        <f t="shared" ca="1" si="140"/>
        <v>-1.6126717431062199</v>
      </c>
      <c r="Q1312" s="19"/>
      <c r="R1312" s="20">
        <f t="shared" ca="1" si="145"/>
        <v>0</v>
      </c>
      <c r="S1312" s="21">
        <f t="shared" ca="1" si="146"/>
        <v>0</v>
      </c>
    </row>
    <row r="1313" spans="9:19" ht="15" x14ac:dyDescent="0.25">
      <c r="I1313" s="14">
        <v>1309</v>
      </c>
      <c r="J1313" s="15">
        <f t="shared" ca="1" si="141"/>
        <v>0.65496451081766249</v>
      </c>
      <c r="K1313" s="16">
        <f t="shared" ca="1" si="143"/>
        <v>10.766255015853845</v>
      </c>
      <c r="L1313" s="16"/>
      <c r="M1313" s="17">
        <f t="shared" ca="1" si="142"/>
        <v>5.3071654052916584E-2</v>
      </c>
      <c r="N1313" s="18">
        <f t="shared" ca="1" si="144"/>
        <v>-9.7385304105170292</v>
      </c>
      <c r="O1313" s="18"/>
      <c r="P1313" s="30">
        <f t="shared" ca="1" si="140"/>
        <v>22.704785426370872</v>
      </c>
      <c r="Q1313" s="19"/>
      <c r="R1313" s="20">
        <f t="shared" ca="1" si="145"/>
        <v>1</v>
      </c>
      <c r="S1313" s="21">
        <f t="shared" ca="1" si="146"/>
        <v>1</v>
      </c>
    </row>
    <row r="1314" spans="9:19" ht="15" x14ac:dyDescent="0.25">
      <c r="I1314" s="14">
        <v>1310</v>
      </c>
      <c r="J1314" s="15">
        <f t="shared" ca="1" si="141"/>
        <v>0.51369376857486626</v>
      </c>
      <c r="K1314" s="16">
        <f t="shared" ca="1" si="143"/>
        <v>7.7172415405502202</v>
      </c>
      <c r="L1314" s="16"/>
      <c r="M1314" s="17">
        <f t="shared" ca="1" si="142"/>
        <v>0.17072621912208752</v>
      </c>
      <c r="N1314" s="18">
        <f t="shared" ca="1" si="144"/>
        <v>-4.1791413711262848</v>
      </c>
      <c r="O1314" s="18"/>
      <c r="P1314" s="30">
        <f t="shared" ca="1" si="140"/>
        <v>14.096382911676503</v>
      </c>
      <c r="Q1314" s="19"/>
      <c r="R1314" s="20">
        <f t="shared" ca="1" si="145"/>
        <v>1</v>
      </c>
      <c r="S1314" s="21">
        <f t="shared" ca="1" si="146"/>
        <v>1</v>
      </c>
    </row>
    <row r="1315" spans="9:19" ht="15" x14ac:dyDescent="0.25">
      <c r="I1315" s="14">
        <v>1311</v>
      </c>
      <c r="J1315" s="15">
        <f t="shared" ca="1" si="141"/>
        <v>0.27889682705654184</v>
      </c>
      <c r="K1315" s="16">
        <f t="shared" ca="1" si="143"/>
        <v>2.5261530253855247</v>
      </c>
      <c r="L1315" s="16"/>
      <c r="M1315" s="17">
        <f t="shared" ca="1" si="142"/>
        <v>7.0862333609216233E-2</v>
      </c>
      <c r="N1315" s="18">
        <f t="shared" ca="1" si="144"/>
        <v>-8.5138719394656484</v>
      </c>
      <c r="O1315" s="18"/>
      <c r="P1315" s="30">
        <f t="shared" ca="1" si="140"/>
        <v>13.240024964851173</v>
      </c>
      <c r="Q1315" s="19"/>
      <c r="R1315" s="20">
        <f t="shared" ca="1" si="145"/>
        <v>1</v>
      </c>
      <c r="S1315" s="21">
        <f t="shared" ca="1" si="146"/>
        <v>1</v>
      </c>
    </row>
    <row r="1316" spans="9:19" ht="15" x14ac:dyDescent="0.25">
      <c r="I1316" s="14">
        <v>1312</v>
      </c>
      <c r="J1316" s="15">
        <f t="shared" ca="1" si="141"/>
        <v>0.86585449619813992</v>
      </c>
      <c r="K1316" s="16">
        <f t="shared" ca="1" si="143"/>
        <v>16.69188301402</v>
      </c>
      <c r="L1316" s="16"/>
      <c r="M1316" s="17">
        <f t="shared" ca="1" si="142"/>
        <v>0.58953993378350111</v>
      </c>
      <c r="N1316" s="18">
        <f t="shared" ca="1" si="144"/>
        <v>5.6738776589150088</v>
      </c>
      <c r="O1316" s="18"/>
      <c r="P1316" s="30">
        <f t="shared" ca="1" si="140"/>
        <v>13.218005355104992</v>
      </c>
      <c r="Q1316" s="19"/>
      <c r="R1316" s="20">
        <f t="shared" ca="1" si="145"/>
        <v>1</v>
      </c>
      <c r="S1316" s="21">
        <f t="shared" ca="1" si="146"/>
        <v>1</v>
      </c>
    </row>
    <row r="1317" spans="9:19" ht="15" x14ac:dyDescent="0.25">
      <c r="I1317" s="14">
        <v>1313</v>
      </c>
      <c r="J1317" s="15">
        <f t="shared" ca="1" si="141"/>
        <v>0.24502122558777473</v>
      </c>
      <c r="K1317" s="16">
        <f t="shared" ca="1" si="143"/>
        <v>1.655026901864681</v>
      </c>
      <c r="L1317" s="16"/>
      <c r="M1317" s="17">
        <f t="shared" ca="1" si="142"/>
        <v>0.20631553841868322</v>
      </c>
      <c r="N1317" s="18">
        <f t="shared" ca="1" si="144"/>
        <v>-3.0745237840335324</v>
      </c>
      <c r="O1317" s="18"/>
      <c r="P1317" s="30">
        <f t="shared" ca="1" si="140"/>
        <v>6.9295506858982137</v>
      </c>
      <c r="Q1317" s="19"/>
      <c r="R1317" s="20">
        <f t="shared" ca="1" si="145"/>
        <v>1</v>
      </c>
      <c r="S1317" s="21">
        <f t="shared" ca="1" si="146"/>
        <v>0</v>
      </c>
    </row>
    <row r="1318" spans="9:19" ht="15" x14ac:dyDescent="0.25">
      <c r="I1318" s="14">
        <v>1314</v>
      </c>
      <c r="J1318" s="15">
        <f t="shared" ca="1" si="141"/>
        <v>0.82828650738108289</v>
      </c>
      <c r="K1318" s="16">
        <f t="shared" ca="1" si="143"/>
        <v>15.356648591494295</v>
      </c>
      <c r="L1318" s="16"/>
      <c r="M1318" s="17">
        <f t="shared" ca="1" si="142"/>
        <v>0.55710242518421182</v>
      </c>
      <c r="N1318" s="18">
        <f t="shared" ca="1" si="144"/>
        <v>4.981668310101429</v>
      </c>
      <c r="O1318" s="18"/>
      <c r="P1318" s="30">
        <f t="shared" ca="1" si="140"/>
        <v>12.574980281392865</v>
      </c>
      <c r="Q1318" s="19"/>
      <c r="R1318" s="20">
        <f t="shared" ca="1" si="145"/>
        <v>1</v>
      </c>
      <c r="S1318" s="21">
        <f t="shared" ca="1" si="146"/>
        <v>1</v>
      </c>
    </row>
    <row r="1319" spans="9:19" ht="15" x14ac:dyDescent="0.25">
      <c r="I1319" s="14">
        <v>1315</v>
      </c>
      <c r="J1319" s="15">
        <f t="shared" ca="1" si="141"/>
        <v>0.48166613593922469</v>
      </c>
      <c r="K1319" s="16">
        <f t="shared" ca="1" si="143"/>
        <v>7.0453675539669032</v>
      </c>
      <c r="L1319" s="16"/>
      <c r="M1319" s="17">
        <f t="shared" ca="1" si="142"/>
        <v>0.13815236261080688</v>
      </c>
      <c r="N1319" s="18">
        <f t="shared" ca="1" si="144"/>
        <v>-5.328366393159186</v>
      </c>
      <c r="O1319" s="18"/>
      <c r="P1319" s="30">
        <f t="shared" ca="1" si="140"/>
        <v>14.57373394712609</v>
      </c>
      <c r="Q1319" s="19"/>
      <c r="R1319" s="20">
        <f t="shared" ca="1" si="145"/>
        <v>1</v>
      </c>
      <c r="S1319" s="21">
        <f t="shared" ca="1" si="146"/>
        <v>1</v>
      </c>
    </row>
    <row r="1320" spans="9:19" ht="15" x14ac:dyDescent="0.25">
      <c r="I1320" s="14">
        <v>1316</v>
      </c>
      <c r="J1320" s="15">
        <f t="shared" ca="1" si="141"/>
        <v>0.48427629890445045</v>
      </c>
      <c r="K1320" s="16">
        <f t="shared" ca="1" si="143"/>
        <v>7.1001577983982642</v>
      </c>
      <c r="L1320" s="16"/>
      <c r="M1320" s="17">
        <f t="shared" ca="1" si="142"/>
        <v>0.82241170875928526</v>
      </c>
      <c r="N1320" s="18">
        <f t="shared" ca="1" si="144"/>
        <v>11.515717292928493</v>
      </c>
      <c r="O1320" s="18"/>
      <c r="P1320" s="30">
        <f t="shared" ca="1" si="140"/>
        <v>-2.2155594945302282</v>
      </c>
      <c r="Q1320" s="19"/>
      <c r="R1320" s="20">
        <f t="shared" ca="1" si="145"/>
        <v>0</v>
      </c>
      <c r="S1320" s="21">
        <f t="shared" ca="1" si="146"/>
        <v>0</v>
      </c>
    </row>
    <row r="1321" spans="9:19" ht="15" x14ac:dyDescent="0.25">
      <c r="I1321" s="14">
        <v>1317</v>
      </c>
      <c r="J1321" s="15">
        <f t="shared" ca="1" si="141"/>
        <v>0.43336443175936112</v>
      </c>
      <c r="K1321" s="16">
        <f t="shared" ca="1" si="143"/>
        <v>6.025959422695454</v>
      </c>
      <c r="L1321" s="16"/>
      <c r="M1321" s="17">
        <f t="shared" ca="1" si="142"/>
        <v>0.54153906186614953</v>
      </c>
      <c r="N1321" s="18">
        <f t="shared" ca="1" si="144"/>
        <v>4.6527355308925262</v>
      </c>
      <c r="O1321" s="18"/>
      <c r="P1321" s="30">
        <f t="shared" ca="1" si="140"/>
        <v>3.573223891802928</v>
      </c>
      <c r="Q1321" s="19"/>
      <c r="R1321" s="20">
        <f t="shared" ca="1" si="145"/>
        <v>1</v>
      </c>
      <c r="S1321" s="21">
        <f t="shared" ca="1" si="146"/>
        <v>0</v>
      </c>
    </row>
    <row r="1322" spans="9:19" ht="15" x14ac:dyDescent="0.25">
      <c r="I1322" s="14">
        <v>1318</v>
      </c>
      <c r="J1322" s="15">
        <f t="shared" ca="1" si="141"/>
        <v>0.19633915001929214</v>
      </c>
      <c r="K1322" s="16">
        <f t="shared" ca="1" si="143"/>
        <v>0.27847822968908176</v>
      </c>
      <c r="L1322" s="16"/>
      <c r="M1322" s="17">
        <f t="shared" ca="1" si="142"/>
        <v>0.76500930072231743</v>
      </c>
      <c r="N1322" s="18">
        <f t="shared" ca="1" si="144"/>
        <v>9.8249466522408557</v>
      </c>
      <c r="O1322" s="18"/>
      <c r="P1322" s="30">
        <f t="shared" ca="1" si="140"/>
        <v>-7.3464684225517738</v>
      </c>
      <c r="Q1322" s="19"/>
      <c r="R1322" s="20">
        <f t="shared" ca="1" si="145"/>
        <v>0</v>
      </c>
      <c r="S1322" s="21">
        <f t="shared" ca="1" si="146"/>
        <v>0</v>
      </c>
    </row>
    <row r="1323" spans="9:19" ht="15" x14ac:dyDescent="0.25">
      <c r="I1323" s="14">
        <v>1319</v>
      </c>
      <c r="J1323" s="15">
        <f t="shared" ca="1" si="141"/>
        <v>0.95045808063792592</v>
      </c>
      <c r="K1323" s="16">
        <f t="shared" ca="1" si="143"/>
        <v>21.229129876229528</v>
      </c>
      <c r="L1323" s="16"/>
      <c r="M1323" s="17">
        <f t="shared" ca="1" si="142"/>
        <v>0.17376210871666453</v>
      </c>
      <c r="N1323" s="18">
        <f t="shared" ca="1" si="144"/>
        <v>-4.0796037794620084</v>
      </c>
      <c r="O1323" s="18"/>
      <c r="P1323" s="30">
        <f t="shared" ca="1" si="140"/>
        <v>27.508733655691536</v>
      </c>
      <c r="Q1323" s="19"/>
      <c r="R1323" s="20">
        <f t="shared" ca="1" si="145"/>
        <v>1</v>
      </c>
      <c r="S1323" s="21">
        <f t="shared" ca="1" si="146"/>
        <v>1</v>
      </c>
    </row>
    <row r="1324" spans="9:19" ht="15" x14ac:dyDescent="0.25">
      <c r="I1324" s="14">
        <v>1320</v>
      </c>
      <c r="J1324" s="15">
        <f t="shared" ca="1" si="141"/>
        <v>0.98256122953729863</v>
      </c>
      <c r="K1324" s="16">
        <f t="shared" ca="1" si="143"/>
        <v>25.081663481604991</v>
      </c>
      <c r="L1324" s="16"/>
      <c r="M1324" s="17">
        <f t="shared" ca="1" si="142"/>
        <v>0.35843083725388991</v>
      </c>
      <c r="N1324" s="18">
        <f t="shared" ca="1" si="144"/>
        <v>0.74580000220025466</v>
      </c>
      <c r="O1324" s="18"/>
      <c r="P1324" s="30">
        <f t="shared" ca="1" si="140"/>
        <v>26.535863479404735</v>
      </c>
      <c r="Q1324" s="19"/>
      <c r="R1324" s="20">
        <f t="shared" ca="1" si="145"/>
        <v>1</v>
      </c>
      <c r="S1324" s="21">
        <f t="shared" ca="1" si="146"/>
        <v>1</v>
      </c>
    </row>
    <row r="1325" spans="9:19" ht="15" x14ac:dyDescent="0.25">
      <c r="I1325" s="14">
        <v>1321</v>
      </c>
      <c r="J1325" s="15">
        <f t="shared" ca="1" si="141"/>
        <v>0.15200503416796274</v>
      </c>
      <c r="K1325" s="16">
        <f t="shared" ca="1" si="143"/>
        <v>-1.1697936824452881</v>
      </c>
      <c r="L1325" s="16"/>
      <c r="M1325" s="17">
        <f t="shared" ca="1" si="142"/>
        <v>0.86064144282163679</v>
      </c>
      <c r="N1325" s="18">
        <f t="shared" ca="1" si="144"/>
        <v>12.842749397146601</v>
      </c>
      <c r="O1325" s="18"/>
      <c r="P1325" s="30">
        <f t="shared" ca="1" si="140"/>
        <v>-11.81254307959189</v>
      </c>
      <c r="Q1325" s="19"/>
      <c r="R1325" s="20">
        <f t="shared" ca="1" si="145"/>
        <v>0</v>
      </c>
      <c r="S1325" s="21">
        <f t="shared" ca="1" si="146"/>
        <v>0</v>
      </c>
    </row>
    <row r="1326" spans="9:19" ht="15" x14ac:dyDescent="0.25">
      <c r="I1326" s="14">
        <v>1322</v>
      </c>
      <c r="J1326" s="15">
        <f t="shared" ca="1" si="141"/>
        <v>0.34084672146530082</v>
      </c>
      <c r="K1326" s="16">
        <f t="shared" ca="1" si="143"/>
        <v>3.9984106881099222</v>
      </c>
      <c r="L1326" s="16"/>
      <c r="M1326" s="17">
        <f t="shared" ca="1" si="142"/>
        <v>0.73914853104035327</v>
      </c>
      <c r="N1326" s="18">
        <f t="shared" ca="1" si="144"/>
        <v>9.1406697481518293</v>
      </c>
      <c r="O1326" s="18"/>
      <c r="P1326" s="30">
        <f t="shared" ca="1" si="140"/>
        <v>-2.9422590600419065</v>
      </c>
      <c r="Q1326" s="19"/>
      <c r="R1326" s="20">
        <f t="shared" ca="1" si="145"/>
        <v>0</v>
      </c>
      <c r="S1326" s="21">
        <f t="shared" ca="1" si="146"/>
        <v>0</v>
      </c>
    </row>
    <row r="1327" spans="9:19" ht="15" x14ac:dyDescent="0.25">
      <c r="I1327" s="14">
        <v>1323</v>
      </c>
      <c r="J1327" s="15">
        <f t="shared" ca="1" si="141"/>
        <v>0.37501879071775679</v>
      </c>
      <c r="K1327" s="16">
        <f t="shared" ca="1" si="143"/>
        <v>4.7644864098368966</v>
      </c>
      <c r="L1327" s="16"/>
      <c r="M1327" s="17">
        <f t="shared" ca="1" si="142"/>
        <v>0.98992381502687066</v>
      </c>
      <c r="N1327" s="18">
        <f t="shared" ca="1" si="144"/>
        <v>23.219786003927361</v>
      </c>
      <c r="O1327" s="18"/>
      <c r="P1327" s="30">
        <f t="shared" ca="1" si="140"/>
        <v>-16.255299594090463</v>
      </c>
      <c r="Q1327" s="19"/>
      <c r="R1327" s="20">
        <f t="shared" ca="1" si="145"/>
        <v>0</v>
      </c>
      <c r="S1327" s="21">
        <f t="shared" ca="1" si="146"/>
        <v>0</v>
      </c>
    </row>
    <row r="1328" spans="9:19" ht="15" x14ac:dyDescent="0.25">
      <c r="I1328" s="14">
        <v>1324</v>
      </c>
      <c r="J1328" s="15">
        <f t="shared" ca="1" si="141"/>
        <v>0.41181279124642134</v>
      </c>
      <c r="K1328" s="16">
        <f t="shared" ca="1" si="143"/>
        <v>5.5652164430145881</v>
      </c>
      <c r="L1328" s="16"/>
      <c r="M1328" s="17">
        <f t="shared" ca="1" si="142"/>
        <v>0.43146633583173</v>
      </c>
      <c r="N1328" s="18">
        <f t="shared" ca="1" si="144"/>
        <v>2.3355716443998311</v>
      </c>
      <c r="O1328" s="18"/>
      <c r="P1328" s="30">
        <f t="shared" ca="1" si="140"/>
        <v>5.4296447986147571</v>
      </c>
      <c r="Q1328" s="19"/>
      <c r="R1328" s="20">
        <f t="shared" ca="1" si="145"/>
        <v>1</v>
      </c>
      <c r="S1328" s="21">
        <f t="shared" ca="1" si="146"/>
        <v>0</v>
      </c>
    </row>
    <row r="1329" spans="9:19" ht="15" x14ac:dyDescent="0.25">
      <c r="I1329" s="14">
        <v>1325</v>
      </c>
      <c r="J1329" s="15">
        <f t="shared" ca="1" si="141"/>
        <v>0.45959626900170991</v>
      </c>
      <c r="K1329" s="16">
        <f t="shared" ca="1" si="143"/>
        <v>6.5812009310774826</v>
      </c>
      <c r="L1329" s="16"/>
      <c r="M1329" s="17">
        <f t="shared" ca="1" si="142"/>
        <v>0.17615529560460197</v>
      </c>
      <c r="N1329" s="18">
        <f t="shared" ca="1" si="144"/>
        <v>-4.0019158223516706</v>
      </c>
      <c r="O1329" s="18"/>
      <c r="P1329" s="30">
        <f t="shared" ca="1" si="140"/>
        <v>12.783116753429152</v>
      </c>
      <c r="Q1329" s="19"/>
      <c r="R1329" s="20">
        <f t="shared" ca="1" si="145"/>
        <v>1</v>
      </c>
      <c r="S1329" s="21">
        <f t="shared" ca="1" si="146"/>
        <v>1</v>
      </c>
    </row>
    <row r="1330" spans="9:19" ht="15" x14ac:dyDescent="0.25">
      <c r="I1330" s="14">
        <v>1326</v>
      </c>
      <c r="J1330" s="15">
        <f t="shared" ca="1" si="141"/>
        <v>0.88409756235528791</v>
      </c>
      <c r="K1330" s="16">
        <f t="shared" ca="1" si="143"/>
        <v>17.434132029346017</v>
      </c>
      <c r="L1330" s="16"/>
      <c r="M1330" s="17">
        <f t="shared" ca="1" si="142"/>
        <v>0.18037188489143618</v>
      </c>
      <c r="N1330" s="18">
        <f t="shared" ca="1" si="144"/>
        <v>-3.866643952241029</v>
      </c>
      <c r="O1330" s="18"/>
      <c r="P1330" s="30">
        <f t="shared" ca="1" si="140"/>
        <v>23.500775981587044</v>
      </c>
      <c r="Q1330" s="19"/>
      <c r="R1330" s="20">
        <f t="shared" ca="1" si="145"/>
        <v>1</v>
      </c>
      <c r="S1330" s="21">
        <f t="shared" ca="1" si="146"/>
        <v>1</v>
      </c>
    </row>
    <row r="1331" spans="9:19" ht="15" x14ac:dyDescent="0.25">
      <c r="I1331" s="14">
        <v>1327</v>
      </c>
      <c r="J1331" s="15">
        <f t="shared" ca="1" si="141"/>
        <v>0.55885379175022698</v>
      </c>
      <c r="K1331" s="16">
        <f t="shared" ca="1" si="143"/>
        <v>8.6687906433747095</v>
      </c>
      <c r="L1331" s="16"/>
      <c r="M1331" s="17">
        <f t="shared" ca="1" si="142"/>
        <v>0.33973611114629532</v>
      </c>
      <c r="N1331" s="18">
        <f t="shared" ca="1" si="144"/>
        <v>0.32305934754873933</v>
      </c>
      <c r="O1331" s="18"/>
      <c r="P1331" s="30">
        <f t="shared" ca="1" si="140"/>
        <v>10.54573129582597</v>
      </c>
      <c r="Q1331" s="19"/>
      <c r="R1331" s="20">
        <f t="shared" ca="1" si="145"/>
        <v>1</v>
      </c>
      <c r="S1331" s="21">
        <f t="shared" ca="1" si="146"/>
        <v>1</v>
      </c>
    </row>
    <row r="1332" spans="9:19" ht="15" x14ac:dyDescent="0.25">
      <c r="I1332" s="14">
        <v>1328</v>
      </c>
      <c r="J1332" s="15">
        <f t="shared" ca="1" si="141"/>
        <v>0.3761220014215646</v>
      </c>
      <c r="K1332" s="16">
        <f t="shared" ca="1" si="143"/>
        <v>4.7888161332544286</v>
      </c>
      <c r="L1332" s="16"/>
      <c r="M1332" s="17">
        <f t="shared" ca="1" si="142"/>
        <v>0.89692140329326497</v>
      </c>
      <c r="N1332" s="18">
        <f t="shared" ca="1" si="144"/>
        <v>14.357080710617987</v>
      </c>
      <c r="O1332" s="18"/>
      <c r="P1332" s="30">
        <f t="shared" ca="1" si="140"/>
        <v>-7.3682645773635587</v>
      </c>
      <c r="Q1332" s="19"/>
      <c r="R1332" s="20">
        <f t="shared" ca="1" si="145"/>
        <v>0</v>
      </c>
      <c r="S1332" s="21">
        <f t="shared" ca="1" si="146"/>
        <v>0</v>
      </c>
    </row>
    <row r="1333" spans="9:19" ht="15" x14ac:dyDescent="0.25">
      <c r="I1333" s="14">
        <v>1329</v>
      </c>
      <c r="J1333" s="15">
        <f t="shared" ca="1" si="141"/>
        <v>0.41593766064867721</v>
      </c>
      <c r="K1333" s="16">
        <f t="shared" ca="1" si="143"/>
        <v>5.6537957085131767</v>
      </c>
      <c r="L1333" s="16"/>
      <c r="M1333" s="17">
        <f t="shared" ca="1" si="142"/>
        <v>0.81408144928954207</v>
      </c>
      <c r="N1333" s="18">
        <f t="shared" ca="1" si="144"/>
        <v>11.251687621312122</v>
      </c>
      <c r="O1333" s="18"/>
      <c r="P1333" s="30">
        <f t="shared" ca="1" si="140"/>
        <v>-3.3978919127989453</v>
      </c>
      <c r="Q1333" s="19"/>
      <c r="R1333" s="20">
        <f t="shared" ca="1" si="145"/>
        <v>0</v>
      </c>
      <c r="S1333" s="21">
        <f t="shared" ca="1" si="146"/>
        <v>0</v>
      </c>
    </row>
    <row r="1334" spans="9:19" ht="15" x14ac:dyDescent="0.25">
      <c r="I1334" s="14">
        <v>1330</v>
      </c>
      <c r="J1334" s="15">
        <f t="shared" ca="1" si="141"/>
        <v>3.5114418124803759E-2</v>
      </c>
      <c r="K1334" s="16">
        <f t="shared" ca="1" si="143"/>
        <v>-7.7171600074694791</v>
      </c>
      <c r="L1334" s="16"/>
      <c r="M1334" s="17">
        <f t="shared" ca="1" si="142"/>
        <v>0.60003881774193313</v>
      </c>
      <c r="N1334" s="18">
        <f t="shared" ca="1" si="144"/>
        <v>5.9004945846593913</v>
      </c>
      <c r="O1334" s="18"/>
      <c r="P1334" s="30">
        <f t="shared" ca="1" si="140"/>
        <v>-11.417654592128869</v>
      </c>
      <c r="Q1334" s="19"/>
      <c r="R1334" s="20">
        <f t="shared" ca="1" si="145"/>
        <v>0</v>
      </c>
      <c r="S1334" s="21">
        <f t="shared" ca="1" si="146"/>
        <v>0</v>
      </c>
    </row>
    <row r="1335" spans="9:19" ht="15" x14ac:dyDescent="0.25">
      <c r="I1335" s="14">
        <v>1331</v>
      </c>
      <c r="J1335" s="15">
        <f t="shared" ca="1" si="141"/>
        <v>0.59404958039966738</v>
      </c>
      <c r="K1335" s="16">
        <f t="shared" ca="1" si="143"/>
        <v>9.421037870395935</v>
      </c>
      <c r="L1335" s="16"/>
      <c r="M1335" s="17">
        <f t="shared" ca="1" si="142"/>
        <v>0.53729515058889865</v>
      </c>
      <c r="N1335" s="18">
        <f t="shared" ca="1" si="144"/>
        <v>4.5632950493145836</v>
      </c>
      <c r="O1335" s="18"/>
      <c r="P1335" s="30">
        <f t="shared" ca="1" si="140"/>
        <v>7.0577428210813515</v>
      </c>
      <c r="Q1335" s="19"/>
      <c r="R1335" s="20">
        <f t="shared" ca="1" si="145"/>
        <v>1</v>
      </c>
      <c r="S1335" s="21">
        <f t="shared" ca="1" si="146"/>
        <v>1</v>
      </c>
    </row>
    <row r="1336" spans="9:19" ht="15" x14ac:dyDescent="0.25">
      <c r="I1336" s="14">
        <v>1332</v>
      </c>
      <c r="J1336" s="15">
        <f t="shared" ca="1" si="141"/>
        <v>0.71430023429202749</v>
      </c>
      <c r="K1336" s="16">
        <f t="shared" ca="1" si="143"/>
        <v>12.165424970585862</v>
      </c>
      <c r="L1336" s="16"/>
      <c r="M1336" s="17">
        <f t="shared" ca="1" si="142"/>
        <v>0.20092659944519564</v>
      </c>
      <c r="N1336" s="18">
        <f t="shared" ca="1" si="144"/>
        <v>-3.233855661754153</v>
      </c>
      <c r="O1336" s="18"/>
      <c r="P1336" s="30">
        <f t="shared" ca="1" si="140"/>
        <v>17.599280632340015</v>
      </c>
      <c r="Q1336" s="19"/>
      <c r="R1336" s="20">
        <f t="shared" ca="1" si="145"/>
        <v>1</v>
      </c>
      <c r="S1336" s="21">
        <f t="shared" ca="1" si="146"/>
        <v>1</v>
      </c>
    </row>
    <row r="1337" spans="9:19" ht="15" x14ac:dyDescent="0.25">
      <c r="I1337" s="14">
        <v>1333</v>
      </c>
      <c r="J1337" s="15">
        <f t="shared" ca="1" si="141"/>
        <v>0.73581343008333489</v>
      </c>
      <c r="K1337" s="16">
        <f t="shared" ca="1" si="143"/>
        <v>12.705069359528673</v>
      </c>
      <c r="L1337" s="16"/>
      <c r="M1337" s="17">
        <f t="shared" ca="1" si="142"/>
        <v>0.13514058450573541</v>
      </c>
      <c r="N1337" s="18">
        <f t="shared" ca="1" si="144"/>
        <v>-5.4434680241506648</v>
      </c>
      <c r="O1337" s="18"/>
      <c r="P1337" s="30">
        <f t="shared" ca="1" si="140"/>
        <v>20.348537383679339</v>
      </c>
      <c r="Q1337" s="19"/>
      <c r="R1337" s="20">
        <f t="shared" ca="1" si="145"/>
        <v>1</v>
      </c>
      <c r="S1337" s="21">
        <f t="shared" ca="1" si="146"/>
        <v>1</v>
      </c>
    </row>
    <row r="1338" spans="9:19" ht="15" x14ac:dyDescent="0.25">
      <c r="I1338" s="14">
        <v>1334</v>
      </c>
      <c r="J1338" s="15">
        <f t="shared" ca="1" si="141"/>
        <v>0.71245680836304304</v>
      </c>
      <c r="K1338" s="16">
        <f t="shared" ca="1" si="143"/>
        <v>12.120118169941453</v>
      </c>
      <c r="L1338" s="16"/>
      <c r="M1338" s="17">
        <f t="shared" ca="1" si="142"/>
        <v>0.42279032981903697</v>
      </c>
      <c r="N1338" s="18">
        <f t="shared" ca="1" si="144"/>
        <v>2.1505190266937011</v>
      </c>
      <c r="O1338" s="18"/>
      <c r="P1338" s="30">
        <f t="shared" ca="1" si="140"/>
        <v>12.169599143247751</v>
      </c>
      <c r="Q1338" s="19"/>
      <c r="R1338" s="20">
        <f t="shared" ca="1" si="145"/>
        <v>1</v>
      </c>
      <c r="S1338" s="21">
        <f t="shared" ca="1" si="146"/>
        <v>1</v>
      </c>
    </row>
    <row r="1339" spans="9:19" ht="15" x14ac:dyDescent="0.25">
      <c r="I1339" s="14">
        <v>1335</v>
      </c>
      <c r="J1339" s="15">
        <f t="shared" ca="1" si="141"/>
        <v>0.61754222927945224</v>
      </c>
      <c r="K1339" s="16">
        <f t="shared" ca="1" si="143"/>
        <v>9.9318821765752308</v>
      </c>
      <c r="L1339" s="16"/>
      <c r="M1339" s="17">
        <f t="shared" ca="1" si="142"/>
        <v>8.1889037856607616E-2</v>
      </c>
      <c r="N1339" s="18">
        <f t="shared" ca="1" si="144"/>
        <v>-7.8702963920628353</v>
      </c>
      <c r="O1339" s="18"/>
      <c r="P1339" s="30">
        <f t="shared" ca="1" si="140"/>
        <v>20.002178568638065</v>
      </c>
      <c r="Q1339" s="19"/>
      <c r="R1339" s="20">
        <f t="shared" ca="1" si="145"/>
        <v>1</v>
      </c>
      <c r="S1339" s="21">
        <f t="shared" ca="1" si="146"/>
        <v>1</v>
      </c>
    </row>
    <row r="1340" spans="9:19" ht="15" x14ac:dyDescent="0.25">
      <c r="I1340" s="14">
        <v>1336</v>
      </c>
      <c r="J1340" s="15">
        <f t="shared" ca="1" si="141"/>
        <v>0.75264111700705882</v>
      </c>
      <c r="K1340" s="16">
        <f t="shared" ca="1" si="143"/>
        <v>13.142919382699681</v>
      </c>
      <c r="L1340" s="16"/>
      <c r="M1340" s="17">
        <f t="shared" ca="1" si="142"/>
        <v>4.3156913771893901E-2</v>
      </c>
      <c r="N1340" s="18">
        <f t="shared" ca="1" si="144"/>
        <v>-10.570152542814334</v>
      </c>
      <c r="O1340" s="18"/>
      <c r="P1340" s="30">
        <f t="shared" ca="1" si="140"/>
        <v>25.913071925514014</v>
      </c>
      <c r="Q1340" s="19"/>
      <c r="R1340" s="20">
        <f t="shared" ca="1" si="145"/>
        <v>1</v>
      </c>
      <c r="S1340" s="21">
        <f t="shared" ca="1" si="146"/>
        <v>1</v>
      </c>
    </row>
    <row r="1341" spans="9:19" ht="15" x14ac:dyDescent="0.25">
      <c r="I1341" s="14">
        <v>1337</v>
      </c>
      <c r="J1341" s="15">
        <f t="shared" ca="1" si="141"/>
        <v>0.81341493143903831</v>
      </c>
      <c r="K1341" s="16">
        <f t="shared" ca="1" si="143"/>
        <v>14.880883600018663</v>
      </c>
      <c r="L1341" s="16"/>
      <c r="M1341" s="17">
        <f t="shared" ca="1" si="142"/>
        <v>0.40812551126111152</v>
      </c>
      <c r="N1341" s="18">
        <f t="shared" ca="1" si="144"/>
        <v>1.8358571333214042</v>
      </c>
      <c r="O1341" s="18"/>
      <c r="P1341" s="30">
        <f t="shared" ca="1" si="140"/>
        <v>15.245026466697258</v>
      </c>
      <c r="Q1341" s="19"/>
      <c r="R1341" s="20">
        <f t="shared" ca="1" si="145"/>
        <v>1</v>
      </c>
      <c r="S1341" s="21">
        <f t="shared" ca="1" si="146"/>
        <v>1</v>
      </c>
    </row>
    <row r="1342" spans="9:19" ht="15" x14ac:dyDescent="0.25">
      <c r="I1342" s="14">
        <v>1338</v>
      </c>
      <c r="J1342" s="15">
        <f t="shared" ca="1" si="141"/>
        <v>0.25886870994928057</v>
      </c>
      <c r="K1342" s="16">
        <f t="shared" ca="1" si="143"/>
        <v>2.018173084698673</v>
      </c>
      <c r="L1342" s="16"/>
      <c r="M1342" s="17">
        <f t="shared" ca="1" si="142"/>
        <v>0.32199536347850544</v>
      </c>
      <c r="N1342" s="18">
        <f t="shared" ca="1" si="144"/>
        <v>-8.6426304139979759E-2</v>
      </c>
      <c r="O1342" s="18"/>
      <c r="P1342" s="30">
        <f t="shared" ca="1" si="140"/>
        <v>4.3045993888386533</v>
      </c>
      <c r="Q1342" s="19"/>
      <c r="R1342" s="20">
        <f t="shared" ca="1" si="145"/>
        <v>1</v>
      </c>
      <c r="S1342" s="21">
        <f t="shared" ca="1" si="146"/>
        <v>0</v>
      </c>
    </row>
    <row r="1343" spans="9:19" ht="15" x14ac:dyDescent="0.25">
      <c r="I1343" s="14">
        <v>1339</v>
      </c>
      <c r="J1343" s="15">
        <f t="shared" ca="1" si="141"/>
        <v>0.43328112642134087</v>
      </c>
      <c r="K1343" s="16">
        <f t="shared" ca="1" si="143"/>
        <v>6.0241875407818473</v>
      </c>
      <c r="L1343" s="16"/>
      <c r="M1343" s="17">
        <f t="shared" ca="1" si="142"/>
        <v>0.60397695705066157</v>
      </c>
      <c r="N1343" s="18">
        <f t="shared" ca="1" si="144"/>
        <v>5.98589260268602</v>
      </c>
      <c r="O1343" s="18"/>
      <c r="P1343" s="30">
        <f t="shared" ca="1" si="140"/>
        <v>2.2382949380958275</v>
      </c>
      <c r="Q1343" s="19"/>
      <c r="R1343" s="20">
        <f t="shared" ca="1" si="145"/>
        <v>1</v>
      </c>
      <c r="S1343" s="21">
        <f t="shared" ca="1" si="146"/>
        <v>0</v>
      </c>
    </row>
    <row r="1344" spans="9:19" ht="15" x14ac:dyDescent="0.25">
      <c r="I1344" s="14">
        <v>1340</v>
      </c>
      <c r="J1344" s="15">
        <f t="shared" ca="1" si="141"/>
        <v>0.31401174990549907</v>
      </c>
      <c r="K1344" s="16">
        <f t="shared" ca="1" si="143"/>
        <v>3.3762929712945366</v>
      </c>
      <c r="L1344" s="16"/>
      <c r="M1344" s="17">
        <f t="shared" ca="1" si="142"/>
        <v>0.96268118479930109</v>
      </c>
      <c r="N1344" s="18">
        <f t="shared" ca="1" si="144"/>
        <v>18.695010946929035</v>
      </c>
      <c r="O1344" s="18"/>
      <c r="P1344" s="30">
        <f t="shared" ca="1" si="140"/>
        <v>-13.1187179756345</v>
      </c>
      <c r="Q1344" s="19"/>
      <c r="R1344" s="20">
        <f t="shared" ca="1" si="145"/>
        <v>0</v>
      </c>
      <c r="S1344" s="21">
        <f t="shared" ca="1" si="146"/>
        <v>0</v>
      </c>
    </row>
    <row r="1345" spans="9:19" ht="15" x14ac:dyDescent="0.25">
      <c r="I1345" s="14">
        <v>1341</v>
      </c>
      <c r="J1345" s="15">
        <f t="shared" ca="1" si="141"/>
        <v>0.38740409783547325</v>
      </c>
      <c r="K1345" s="16">
        <f t="shared" ca="1" si="143"/>
        <v>5.0363884630618223</v>
      </c>
      <c r="L1345" s="16"/>
      <c r="M1345" s="17">
        <f t="shared" ca="1" si="142"/>
        <v>0.41137150749115836</v>
      </c>
      <c r="N1345" s="18">
        <f t="shared" ca="1" si="144"/>
        <v>1.9057279075601632</v>
      </c>
      <c r="O1345" s="18"/>
      <c r="P1345" s="30">
        <f t="shared" ca="1" si="140"/>
        <v>5.3306605555016588</v>
      </c>
      <c r="Q1345" s="19"/>
      <c r="R1345" s="20">
        <f t="shared" ca="1" si="145"/>
        <v>1</v>
      </c>
      <c r="S1345" s="21">
        <f t="shared" ca="1" si="146"/>
        <v>0</v>
      </c>
    </row>
    <row r="1346" spans="9:19" ht="15" x14ac:dyDescent="0.25">
      <c r="I1346" s="14">
        <v>1342</v>
      </c>
      <c r="J1346" s="15">
        <f t="shared" ca="1" si="141"/>
        <v>0.14482286056867155</v>
      </c>
      <c r="K1346" s="16">
        <f t="shared" ca="1" si="143"/>
        <v>-1.4293857311107416</v>
      </c>
      <c r="L1346" s="16"/>
      <c r="M1346" s="17">
        <f t="shared" ca="1" si="142"/>
        <v>0.28526847328049521</v>
      </c>
      <c r="N1346" s="18">
        <f t="shared" ca="1" si="144"/>
        <v>-0.9660450861745673</v>
      </c>
      <c r="O1346" s="18"/>
      <c r="P1346" s="30">
        <f t="shared" ca="1" si="140"/>
        <v>1.7366593550638258</v>
      </c>
      <c r="Q1346" s="19"/>
      <c r="R1346" s="20">
        <f t="shared" ca="1" si="145"/>
        <v>1</v>
      </c>
      <c r="S1346" s="21">
        <f t="shared" ca="1" si="146"/>
        <v>0</v>
      </c>
    </row>
    <row r="1347" spans="9:19" ht="15" x14ac:dyDescent="0.25">
      <c r="I1347" s="14">
        <v>1343</v>
      </c>
      <c r="J1347" s="15">
        <f t="shared" ca="1" si="141"/>
        <v>0.22482075347137032</v>
      </c>
      <c r="K1347" s="16">
        <f t="shared" ca="1" si="143"/>
        <v>1.1047429055207223</v>
      </c>
      <c r="L1347" s="16"/>
      <c r="M1347" s="17">
        <f t="shared" ca="1" si="142"/>
        <v>0.95275183910362515</v>
      </c>
      <c r="N1347" s="18">
        <f t="shared" ca="1" si="144"/>
        <v>17.770143807273826</v>
      </c>
      <c r="O1347" s="18"/>
      <c r="P1347" s="30">
        <f t="shared" ca="1" si="140"/>
        <v>-14.465400901753103</v>
      </c>
      <c r="Q1347" s="19"/>
      <c r="R1347" s="20">
        <f t="shared" ca="1" si="145"/>
        <v>0</v>
      </c>
      <c r="S1347" s="21">
        <f t="shared" ca="1" si="146"/>
        <v>0</v>
      </c>
    </row>
    <row r="1348" spans="9:19" ht="15" x14ac:dyDescent="0.25">
      <c r="I1348" s="14">
        <v>1344</v>
      </c>
      <c r="J1348" s="15">
        <f t="shared" ca="1" si="141"/>
        <v>0.22088312500947105</v>
      </c>
      <c r="K1348" s="16">
        <f t="shared" ca="1" si="143"/>
        <v>0.9942935108557851</v>
      </c>
      <c r="L1348" s="16"/>
      <c r="M1348" s="17">
        <f t="shared" ca="1" si="142"/>
        <v>4.8863044329275906E-3</v>
      </c>
      <c r="N1348" s="18">
        <f t="shared" ca="1" si="144"/>
        <v>-17.837395939453014</v>
      </c>
      <c r="O1348" s="18"/>
      <c r="P1348" s="30">
        <f t="shared" ca="1" si="140"/>
        <v>21.0316894503088</v>
      </c>
      <c r="Q1348" s="19"/>
      <c r="R1348" s="20">
        <f t="shared" ca="1" si="145"/>
        <v>1</v>
      </c>
      <c r="S1348" s="21">
        <f t="shared" ca="1" si="146"/>
        <v>1</v>
      </c>
    </row>
    <row r="1349" spans="9:19" ht="15" x14ac:dyDescent="0.25">
      <c r="I1349" s="14">
        <v>1345</v>
      </c>
      <c r="J1349" s="15">
        <f t="shared" ca="1" si="141"/>
        <v>8.9758660805886903E-2</v>
      </c>
      <c r="K1349" s="16">
        <f t="shared" ca="1" si="143"/>
        <v>-3.800007974441435</v>
      </c>
      <c r="L1349" s="16"/>
      <c r="M1349" s="17">
        <f t="shared" ca="1" si="142"/>
        <v>0.96418724619066964</v>
      </c>
      <c r="N1349" s="18">
        <f t="shared" ca="1" si="144"/>
        <v>18.852355979806958</v>
      </c>
      <c r="O1349" s="18"/>
      <c r="P1349" s="30">
        <f t="shared" ref="P1349:P1412" ca="1" si="147">K1349-N1349+homefield_adv_simulation</f>
        <v>-20.452363954248394</v>
      </c>
      <c r="Q1349" s="19"/>
      <c r="R1349" s="20">
        <f t="shared" ca="1" si="145"/>
        <v>0</v>
      </c>
      <c r="S1349" s="21">
        <f t="shared" ca="1" si="146"/>
        <v>0</v>
      </c>
    </row>
    <row r="1350" spans="9:19" ht="15" x14ac:dyDescent="0.25">
      <c r="I1350" s="14">
        <v>1346</v>
      </c>
      <c r="J1350" s="15">
        <f t="shared" ca="1" si="141"/>
        <v>0.67146822989054877</v>
      </c>
      <c r="K1350" s="16">
        <f t="shared" ca="1" si="143"/>
        <v>11.144528008478364</v>
      </c>
      <c r="L1350" s="16"/>
      <c r="M1350" s="17">
        <f t="shared" ca="1" si="142"/>
        <v>0.35105343416812396</v>
      </c>
      <c r="N1350" s="18">
        <f t="shared" ca="1" si="144"/>
        <v>0.5799597362430009</v>
      </c>
      <c r="O1350" s="18"/>
      <c r="P1350" s="30">
        <f t="shared" ca="1" si="147"/>
        <v>12.764568272235362</v>
      </c>
      <c r="Q1350" s="19"/>
      <c r="R1350" s="20">
        <f t="shared" ca="1" si="145"/>
        <v>1</v>
      </c>
      <c r="S1350" s="21">
        <f t="shared" ca="1" si="146"/>
        <v>1</v>
      </c>
    </row>
    <row r="1351" spans="9:19" ht="15" x14ac:dyDescent="0.25">
      <c r="I1351" s="14">
        <v>1347</v>
      </c>
      <c r="J1351" s="15">
        <f t="shared" ca="1" si="141"/>
        <v>0.90916490803894501</v>
      </c>
      <c r="K1351" s="16">
        <f t="shared" ca="1" si="143"/>
        <v>18.604683733316428</v>
      </c>
      <c r="L1351" s="16"/>
      <c r="M1351" s="17">
        <f t="shared" ca="1" si="142"/>
        <v>0.35784834651507391</v>
      </c>
      <c r="N1351" s="18">
        <f t="shared" ca="1" si="144"/>
        <v>0.73275001481418167</v>
      </c>
      <c r="O1351" s="18"/>
      <c r="P1351" s="30">
        <f t="shared" ca="1" si="147"/>
        <v>20.071933718502244</v>
      </c>
      <c r="Q1351" s="19"/>
      <c r="R1351" s="20">
        <f t="shared" ca="1" si="145"/>
        <v>1</v>
      </c>
      <c r="S1351" s="21">
        <f t="shared" ca="1" si="146"/>
        <v>1</v>
      </c>
    </row>
    <row r="1352" spans="9:19" ht="15" x14ac:dyDescent="0.25">
      <c r="I1352" s="14">
        <v>1348</v>
      </c>
      <c r="J1352" s="15">
        <f t="shared" ca="1" si="141"/>
        <v>0.52595713684882295</v>
      </c>
      <c r="K1352" s="16">
        <f t="shared" ca="1" si="143"/>
        <v>7.9747566168435009</v>
      </c>
      <c r="L1352" s="16"/>
      <c r="M1352" s="17">
        <f t="shared" ca="1" si="142"/>
        <v>0.55387764031499076</v>
      </c>
      <c r="N1352" s="18">
        <f t="shared" ca="1" si="144"/>
        <v>4.9133763800060208</v>
      </c>
      <c r="O1352" s="18"/>
      <c r="P1352" s="30">
        <f t="shared" ca="1" si="147"/>
        <v>5.2613802368374802</v>
      </c>
      <c r="Q1352" s="19"/>
      <c r="R1352" s="20">
        <f t="shared" ca="1" si="145"/>
        <v>1</v>
      </c>
      <c r="S1352" s="21">
        <f t="shared" ca="1" si="146"/>
        <v>0</v>
      </c>
    </row>
    <row r="1353" spans="9:19" ht="15" x14ac:dyDescent="0.25">
      <c r="I1353" s="14">
        <v>1349</v>
      </c>
      <c r="J1353" s="15">
        <f t="shared" ca="1" si="141"/>
        <v>4.5177337447591448E-2</v>
      </c>
      <c r="K1353" s="16">
        <f t="shared" ca="1" si="143"/>
        <v>-6.7390865496832824</v>
      </c>
      <c r="L1353" s="16"/>
      <c r="M1353" s="17">
        <f t="shared" ca="1" si="142"/>
        <v>0.27396973870209473</v>
      </c>
      <c r="N1353" s="18">
        <f t="shared" ca="1" si="144"/>
        <v>-1.2470770544413448</v>
      </c>
      <c r="O1353" s="18"/>
      <c r="P1353" s="30">
        <f t="shared" ca="1" si="147"/>
        <v>-3.2920094952419374</v>
      </c>
      <c r="Q1353" s="19"/>
      <c r="R1353" s="20">
        <f t="shared" ca="1" si="145"/>
        <v>0</v>
      </c>
      <c r="S1353" s="21">
        <f t="shared" ca="1" si="146"/>
        <v>0</v>
      </c>
    </row>
    <row r="1354" spans="9:19" ht="15" x14ac:dyDescent="0.25">
      <c r="I1354" s="14">
        <v>1350</v>
      </c>
      <c r="J1354" s="15">
        <f t="shared" ref="J1354:J1417" ca="1" si="148">RAND()</f>
        <v>0.16214833254234129</v>
      </c>
      <c r="K1354" s="16">
        <f t="shared" ca="1" si="143"/>
        <v>-0.81667979109250055</v>
      </c>
      <c r="L1354" s="16"/>
      <c r="M1354" s="17">
        <f t="shared" ref="M1354:M1417" ca="1" si="149">RAND()</f>
        <v>0.59846985532692831</v>
      </c>
      <c r="N1354" s="18">
        <f t="shared" ca="1" si="144"/>
        <v>5.8665337876626715</v>
      </c>
      <c r="O1354" s="18"/>
      <c r="P1354" s="30">
        <f t="shared" ca="1" si="147"/>
        <v>-4.4832135787551719</v>
      </c>
      <c r="Q1354" s="19"/>
      <c r="R1354" s="20">
        <f t="shared" ca="1" si="145"/>
        <v>0</v>
      </c>
      <c r="S1354" s="21">
        <f t="shared" ca="1" si="146"/>
        <v>0</v>
      </c>
    </row>
    <row r="1355" spans="9:19" ht="15" x14ac:dyDescent="0.25">
      <c r="I1355" s="14">
        <v>1351</v>
      </c>
      <c r="J1355" s="15">
        <f t="shared" ca="1" si="148"/>
        <v>0.53699363439565273</v>
      </c>
      <c r="K1355" s="16">
        <f t="shared" ref="K1355:K1418" ca="1" si="150">NORMINV(J1355,mean_HomeTeam_Sim,sd_HomeTeam_Sim)</f>
        <v>8.2069441167061008</v>
      </c>
      <c r="L1355" s="16"/>
      <c r="M1355" s="17">
        <f t="shared" ca="1" si="149"/>
        <v>0.34718636030079497</v>
      </c>
      <c r="N1355" s="18">
        <f t="shared" ref="N1355:N1418" ca="1" si="151">NORMINV(M1355,mean_AwayTeam_Sim,sd_AwayTeam_Sim)</f>
        <v>0.4925291725301526</v>
      </c>
      <c r="O1355" s="18"/>
      <c r="P1355" s="30">
        <f t="shared" ca="1" si="147"/>
        <v>9.9144149441759488</v>
      </c>
      <c r="Q1355" s="19"/>
      <c r="R1355" s="20">
        <f t="shared" ref="R1355:R1418" ca="1" si="152">IF(P1355&gt;0,1,0)</f>
        <v>1</v>
      </c>
      <c r="S1355" s="21">
        <f t="shared" ref="S1355:S1418" ca="1" si="153">IF(P1355&gt;game_spread,1,0)</f>
        <v>1</v>
      </c>
    </row>
    <row r="1356" spans="9:19" ht="15" x14ac:dyDescent="0.25">
      <c r="I1356" s="14">
        <v>1352</v>
      </c>
      <c r="J1356" s="15">
        <f t="shared" ca="1" si="148"/>
        <v>0.83796308162215738</v>
      </c>
      <c r="K1356" s="16">
        <f t="shared" ca="1" si="150"/>
        <v>15.680478565990716</v>
      </c>
      <c r="L1356" s="16"/>
      <c r="M1356" s="17">
        <f t="shared" ca="1" si="149"/>
        <v>0.93227784464118124</v>
      </c>
      <c r="N1356" s="18">
        <f t="shared" ca="1" si="151"/>
        <v>16.271106505765971</v>
      </c>
      <c r="O1356" s="18"/>
      <c r="P1356" s="30">
        <f t="shared" ca="1" si="147"/>
        <v>1.6093720602247457</v>
      </c>
      <c r="Q1356" s="19"/>
      <c r="R1356" s="20">
        <f t="shared" ca="1" si="152"/>
        <v>1</v>
      </c>
      <c r="S1356" s="21">
        <f t="shared" ca="1" si="153"/>
        <v>0</v>
      </c>
    </row>
    <row r="1357" spans="9:19" ht="15" x14ac:dyDescent="0.25">
      <c r="I1357" s="14">
        <v>1353</v>
      </c>
      <c r="J1357" s="15">
        <f t="shared" ca="1" si="148"/>
        <v>0.40290901787157607</v>
      </c>
      <c r="K1357" s="16">
        <f t="shared" ca="1" si="150"/>
        <v>5.3732840797220236</v>
      </c>
      <c r="L1357" s="16"/>
      <c r="M1357" s="17">
        <f t="shared" ca="1" si="149"/>
        <v>0.18759567289173795</v>
      </c>
      <c r="N1357" s="18">
        <f t="shared" ca="1" si="151"/>
        <v>-3.6394271865071239</v>
      </c>
      <c r="O1357" s="18"/>
      <c r="P1357" s="30">
        <f t="shared" ca="1" si="147"/>
        <v>11.212711266229146</v>
      </c>
      <c r="Q1357" s="19"/>
      <c r="R1357" s="20">
        <f t="shared" ca="1" si="152"/>
        <v>1</v>
      </c>
      <c r="S1357" s="21">
        <f t="shared" ca="1" si="153"/>
        <v>1</v>
      </c>
    </row>
    <row r="1358" spans="9:19" ht="15" x14ac:dyDescent="0.25">
      <c r="I1358" s="14">
        <v>1354</v>
      </c>
      <c r="J1358" s="15">
        <f t="shared" ca="1" si="148"/>
        <v>0.9676072469543423</v>
      </c>
      <c r="K1358" s="16">
        <f t="shared" ca="1" si="150"/>
        <v>22.880896447739495</v>
      </c>
      <c r="L1358" s="16"/>
      <c r="M1358" s="17">
        <f t="shared" ca="1" si="149"/>
        <v>0.41229794529656572</v>
      </c>
      <c r="N1358" s="18">
        <f t="shared" ca="1" si="151"/>
        <v>1.9256455159915231</v>
      </c>
      <c r="O1358" s="18"/>
      <c r="P1358" s="30">
        <f t="shared" ca="1" si="147"/>
        <v>23.155250931747972</v>
      </c>
      <c r="Q1358" s="19"/>
      <c r="R1358" s="20">
        <f t="shared" ca="1" si="152"/>
        <v>1</v>
      </c>
      <c r="S1358" s="21">
        <f t="shared" ca="1" si="153"/>
        <v>1</v>
      </c>
    </row>
    <row r="1359" spans="9:19" ht="15" x14ac:dyDescent="0.25">
      <c r="I1359" s="14">
        <v>1355</v>
      </c>
      <c r="J1359" s="15">
        <f t="shared" ca="1" si="148"/>
        <v>0.32674192813742742</v>
      </c>
      <c r="K1359" s="16">
        <f t="shared" ca="1" si="150"/>
        <v>3.6740018864887398</v>
      </c>
      <c r="L1359" s="16"/>
      <c r="M1359" s="17">
        <f t="shared" ca="1" si="149"/>
        <v>0.42526470385800552</v>
      </c>
      <c r="N1359" s="18">
        <f t="shared" ca="1" si="151"/>
        <v>2.2033728892054567</v>
      </c>
      <c r="O1359" s="18"/>
      <c r="P1359" s="30">
        <f t="shared" ca="1" si="147"/>
        <v>3.6706289972832833</v>
      </c>
      <c r="Q1359" s="19"/>
      <c r="R1359" s="20">
        <f t="shared" ca="1" si="152"/>
        <v>1</v>
      </c>
      <c r="S1359" s="21">
        <f t="shared" ca="1" si="153"/>
        <v>0</v>
      </c>
    </row>
    <row r="1360" spans="9:19" ht="15" x14ac:dyDescent="0.25">
      <c r="I1360" s="14">
        <v>1356</v>
      </c>
      <c r="J1360" s="15">
        <f t="shared" ca="1" si="148"/>
        <v>0.39345577662255748</v>
      </c>
      <c r="K1360" s="16">
        <f t="shared" ca="1" si="150"/>
        <v>5.1683131332905585</v>
      </c>
      <c r="L1360" s="16"/>
      <c r="M1360" s="17">
        <f t="shared" ca="1" si="149"/>
        <v>0.15129496842291557</v>
      </c>
      <c r="N1360" s="18">
        <f t="shared" ca="1" si="151"/>
        <v>-4.8450886058647047</v>
      </c>
      <c r="O1360" s="18"/>
      <c r="P1360" s="30">
        <f t="shared" ca="1" si="147"/>
        <v>12.213401739155263</v>
      </c>
      <c r="Q1360" s="19"/>
      <c r="R1360" s="20">
        <f t="shared" ca="1" si="152"/>
        <v>1</v>
      </c>
      <c r="S1360" s="21">
        <f t="shared" ca="1" si="153"/>
        <v>1</v>
      </c>
    </row>
    <row r="1361" spans="9:19" ht="15" x14ac:dyDescent="0.25">
      <c r="I1361" s="14">
        <v>1357</v>
      </c>
      <c r="J1361" s="15">
        <f t="shared" ca="1" si="148"/>
        <v>2.1269869039996614E-2</v>
      </c>
      <c r="K1361" s="16">
        <f t="shared" ca="1" si="150"/>
        <v>-9.5391470098804234</v>
      </c>
      <c r="L1361" s="16"/>
      <c r="M1361" s="17">
        <f t="shared" ca="1" si="149"/>
        <v>0.27479835791633211</v>
      </c>
      <c r="N1361" s="18">
        <f t="shared" ca="1" si="151"/>
        <v>-1.226276983670056</v>
      </c>
      <c r="O1361" s="18"/>
      <c r="P1361" s="30">
        <f t="shared" ca="1" si="147"/>
        <v>-6.1128700262103672</v>
      </c>
      <c r="Q1361" s="19"/>
      <c r="R1361" s="20">
        <f t="shared" ca="1" si="152"/>
        <v>0</v>
      </c>
      <c r="S1361" s="21">
        <f t="shared" ca="1" si="153"/>
        <v>0</v>
      </c>
    </row>
    <row r="1362" spans="9:19" ht="15" x14ac:dyDescent="0.25">
      <c r="I1362" s="14">
        <v>1358</v>
      </c>
      <c r="J1362" s="15">
        <f t="shared" ca="1" si="148"/>
        <v>0.32783956521050628</v>
      </c>
      <c r="K1362" s="16">
        <f t="shared" ca="1" si="150"/>
        <v>3.6994446863973769</v>
      </c>
      <c r="L1362" s="16"/>
      <c r="M1362" s="17">
        <f t="shared" ca="1" si="149"/>
        <v>0.75892102383990467</v>
      </c>
      <c r="N1362" s="18">
        <f t="shared" ca="1" si="151"/>
        <v>9.6603479583513607</v>
      </c>
      <c r="O1362" s="18"/>
      <c r="P1362" s="30">
        <f t="shared" ca="1" si="147"/>
        <v>-3.7609032719539837</v>
      </c>
      <c r="Q1362" s="19"/>
      <c r="R1362" s="20">
        <f t="shared" ca="1" si="152"/>
        <v>0</v>
      </c>
      <c r="S1362" s="21">
        <f t="shared" ca="1" si="153"/>
        <v>0</v>
      </c>
    </row>
    <row r="1363" spans="9:19" ht="15" x14ac:dyDescent="0.25">
      <c r="I1363" s="14">
        <v>1359</v>
      </c>
      <c r="J1363" s="15">
        <f t="shared" ca="1" si="148"/>
        <v>0.71747413996250509</v>
      </c>
      <c r="K1363" s="16">
        <f t="shared" ca="1" si="150"/>
        <v>12.243759250067781</v>
      </c>
      <c r="L1363" s="16"/>
      <c r="M1363" s="17">
        <f t="shared" ca="1" si="149"/>
        <v>0.42568263117301253</v>
      </c>
      <c r="N1363" s="18">
        <f t="shared" ca="1" si="151"/>
        <v>2.2122937594987859</v>
      </c>
      <c r="O1363" s="18"/>
      <c r="P1363" s="30">
        <f t="shared" ca="1" si="147"/>
        <v>12.231465490568993</v>
      </c>
      <c r="Q1363" s="19"/>
      <c r="R1363" s="20">
        <f t="shared" ca="1" si="152"/>
        <v>1</v>
      </c>
      <c r="S1363" s="21">
        <f t="shared" ca="1" si="153"/>
        <v>1</v>
      </c>
    </row>
    <row r="1364" spans="9:19" ht="15" x14ac:dyDescent="0.25">
      <c r="I1364" s="14">
        <v>1360</v>
      </c>
      <c r="J1364" s="15">
        <f t="shared" ca="1" si="148"/>
        <v>0.35901796646244299</v>
      </c>
      <c r="K1364" s="16">
        <f t="shared" ca="1" si="150"/>
        <v>4.4089464428344911</v>
      </c>
      <c r="L1364" s="16"/>
      <c r="M1364" s="17">
        <f t="shared" ca="1" si="149"/>
        <v>0.4400869532176378</v>
      </c>
      <c r="N1364" s="18">
        <f t="shared" ca="1" si="151"/>
        <v>2.5187453701094569</v>
      </c>
      <c r="O1364" s="18"/>
      <c r="P1364" s="30">
        <f t="shared" ca="1" si="147"/>
        <v>4.0902010727250344</v>
      </c>
      <c r="Q1364" s="19"/>
      <c r="R1364" s="20">
        <f t="shared" ca="1" si="152"/>
        <v>1</v>
      </c>
      <c r="S1364" s="21">
        <f t="shared" ca="1" si="153"/>
        <v>0</v>
      </c>
    </row>
    <row r="1365" spans="9:19" ht="15" x14ac:dyDescent="0.25">
      <c r="I1365" s="14">
        <v>1361</v>
      </c>
      <c r="J1365" s="15">
        <f t="shared" ca="1" si="148"/>
        <v>0.64844686561664044</v>
      </c>
      <c r="K1365" s="16">
        <f t="shared" ca="1" si="150"/>
        <v>10.618768209777283</v>
      </c>
      <c r="L1365" s="16"/>
      <c r="M1365" s="17">
        <f t="shared" ca="1" si="149"/>
        <v>0.44466235698218659</v>
      </c>
      <c r="N1365" s="18">
        <f t="shared" ca="1" si="151"/>
        <v>2.6157144707616693</v>
      </c>
      <c r="O1365" s="18"/>
      <c r="P1365" s="30">
        <f t="shared" ca="1" si="147"/>
        <v>10.203053739015612</v>
      </c>
      <c r="Q1365" s="19"/>
      <c r="R1365" s="20">
        <f t="shared" ca="1" si="152"/>
        <v>1</v>
      </c>
      <c r="S1365" s="21">
        <f t="shared" ca="1" si="153"/>
        <v>1</v>
      </c>
    </row>
    <row r="1366" spans="9:19" ht="15" x14ac:dyDescent="0.25">
      <c r="I1366" s="14">
        <v>1362</v>
      </c>
      <c r="J1366" s="15">
        <f t="shared" ca="1" si="148"/>
        <v>0.99781135565706747</v>
      </c>
      <c r="K1366" s="16">
        <f t="shared" ca="1" si="150"/>
        <v>31.271546543125822</v>
      </c>
      <c r="L1366" s="16"/>
      <c r="M1366" s="17">
        <f t="shared" ca="1" si="149"/>
        <v>0.24863588608412002</v>
      </c>
      <c r="N1366" s="18">
        <f t="shared" ca="1" si="151"/>
        <v>-1.8991534863514303</v>
      </c>
      <c r="O1366" s="18"/>
      <c r="P1366" s="30">
        <f t="shared" ca="1" si="147"/>
        <v>35.370700029477256</v>
      </c>
      <c r="Q1366" s="19"/>
      <c r="R1366" s="20">
        <f t="shared" ca="1" si="152"/>
        <v>1</v>
      </c>
      <c r="S1366" s="21">
        <f t="shared" ca="1" si="153"/>
        <v>1</v>
      </c>
    </row>
    <row r="1367" spans="9:19" ht="15" x14ac:dyDescent="0.25">
      <c r="I1367" s="14">
        <v>1363</v>
      </c>
      <c r="J1367" s="15">
        <f t="shared" ca="1" si="148"/>
        <v>0.9004496384675994</v>
      </c>
      <c r="K1367" s="16">
        <f t="shared" ca="1" si="150"/>
        <v>18.173700750123679</v>
      </c>
      <c r="L1367" s="16"/>
      <c r="M1367" s="17">
        <f t="shared" ca="1" si="149"/>
        <v>0.61717467540197102</v>
      </c>
      <c r="N1367" s="18">
        <f t="shared" ca="1" si="151"/>
        <v>6.27382255171071</v>
      </c>
      <c r="O1367" s="18"/>
      <c r="P1367" s="30">
        <f t="shared" ca="1" si="147"/>
        <v>14.09987819841297</v>
      </c>
      <c r="Q1367" s="19"/>
      <c r="R1367" s="20">
        <f t="shared" ca="1" si="152"/>
        <v>1</v>
      </c>
      <c r="S1367" s="21">
        <f t="shared" ca="1" si="153"/>
        <v>1</v>
      </c>
    </row>
    <row r="1368" spans="9:19" ht="15" x14ac:dyDescent="0.25">
      <c r="I1368" s="14">
        <v>1364</v>
      </c>
      <c r="J1368" s="15">
        <f t="shared" ca="1" si="148"/>
        <v>0.73491350113849785</v>
      </c>
      <c r="K1368" s="16">
        <f t="shared" ca="1" si="150"/>
        <v>12.682065988629812</v>
      </c>
      <c r="L1368" s="16"/>
      <c r="M1368" s="17">
        <f t="shared" ca="1" si="149"/>
        <v>0.19852231571506285</v>
      </c>
      <c r="N1368" s="18">
        <f t="shared" ca="1" si="151"/>
        <v>-3.3057672879378774</v>
      </c>
      <c r="O1368" s="18"/>
      <c r="P1368" s="30">
        <f t="shared" ca="1" si="147"/>
        <v>18.187833276567691</v>
      </c>
      <c r="Q1368" s="19"/>
      <c r="R1368" s="20">
        <f t="shared" ca="1" si="152"/>
        <v>1</v>
      </c>
      <c r="S1368" s="21">
        <f t="shared" ca="1" si="153"/>
        <v>1</v>
      </c>
    </row>
    <row r="1369" spans="9:19" ht="15" x14ac:dyDescent="0.25">
      <c r="I1369" s="14">
        <v>1365</v>
      </c>
      <c r="J1369" s="15">
        <f t="shared" ca="1" si="148"/>
        <v>0.76741349910058465</v>
      </c>
      <c r="K1369" s="16">
        <f t="shared" ca="1" si="150"/>
        <v>13.540591286700074</v>
      </c>
      <c r="L1369" s="16"/>
      <c r="M1369" s="17">
        <f t="shared" ca="1" si="149"/>
        <v>0.75071768260846128</v>
      </c>
      <c r="N1369" s="18">
        <f t="shared" ca="1" si="151"/>
        <v>9.4420960967196983</v>
      </c>
      <c r="O1369" s="18"/>
      <c r="P1369" s="30">
        <f t="shared" ca="1" si="147"/>
        <v>6.2984951899803763</v>
      </c>
      <c r="Q1369" s="19"/>
      <c r="R1369" s="20">
        <f t="shared" ca="1" si="152"/>
        <v>1</v>
      </c>
      <c r="S1369" s="21">
        <f t="shared" ca="1" si="153"/>
        <v>0</v>
      </c>
    </row>
    <row r="1370" spans="9:19" ht="15" x14ac:dyDescent="0.25">
      <c r="I1370" s="14">
        <v>1366</v>
      </c>
      <c r="J1370" s="15">
        <f t="shared" ca="1" si="148"/>
        <v>0.23813516991423944</v>
      </c>
      <c r="K1370" s="16">
        <f t="shared" ca="1" si="150"/>
        <v>1.470353272059775</v>
      </c>
      <c r="L1370" s="16"/>
      <c r="M1370" s="17">
        <f t="shared" ca="1" si="149"/>
        <v>0.83199275321503385</v>
      </c>
      <c r="N1370" s="18">
        <f t="shared" ca="1" si="151"/>
        <v>11.829254267590803</v>
      </c>
      <c r="O1370" s="18"/>
      <c r="P1370" s="30">
        <f t="shared" ca="1" si="147"/>
        <v>-8.1589009955310274</v>
      </c>
      <c r="Q1370" s="19"/>
      <c r="R1370" s="20">
        <f t="shared" ca="1" si="152"/>
        <v>0</v>
      </c>
      <c r="S1370" s="21">
        <f t="shared" ca="1" si="153"/>
        <v>0</v>
      </c>
    </row>
    <row r="1371" spans="9:19" ht="15" x14ac:dyDescent="0.25">
      <c r="I1371" s="14">
        <v>1367</v>
      </c>
      <c r="J1371" s="15">
        <f t="shared" ca="1" si="148"/>
        <v>0.26386348676753302</v>
      </c>
      <c r="K1371" s="16">
        <f t="shared" ca="1" si="150"/>
        <v>2.1466624806878478</v>
      </c>
      <c r="L1371" s="16"/>
      <c r="M1371" s="17">
        <f t="shared" ca="1" si="149"/>
        <v>0.51531078588247692</v>
      </c>
      <c r="N1371" s="18">
        <f t="shared" ca="1" si="151"/>
        <v>4.1011760048548025</v>
      </c>
      <c r="O1371" s="18"/>
      <c r="P1371" s="30">
        <f t="shared" ca="1" si="147"/>
        <v>0.2454864758330455</v>
      </c>
      <c r="Q1371" s="19"/>
      <c r="R1371" s="20">
        <f t="shared" ca="1" si="152"/>
        <v>1</v>
      </c>
      <c r="S1371" s="21">
        <f t="shared" ca="1" si="153"/>
        <v>0</v>
      </c>
    </row>
    <row r="1372" spans="9:19" ht="15" x14ac:dyDescent="0.25">
      <c r="I1372" s="14">
        <v>1368</v>
      </c>
      <c r="J1372" s="15">
        <f t="shared" ca="1" si="148"/>
        <v>0.6347587554498928</v>
      </c>
      <c r="K1372" s="16">
        <f t="shared" ca="1" si="150"/>
        <v>10.312158118910308</v>
      </c>
      <c r="L1372" s="16"/>
      <c r="M1372" s="17">
        <f t="shared" ca="1" si="149"/>
        <v>0.19213388842368195</v>
      </c>
      <c r="N1372" s="18">
        <f t="shared" ca="1" si="151"/>
        <v>-3.4994417600924814</v>
      </c>
      <c r="O1372" s="18"/>
      <c r="P1372" s="30">
        <f t="shared" ca="1" si="147"/>
        <v>16.011599879002787</v>
      </c>
      <c r="Q1372" s="19"/>
      <c r="R1372" s="20">
        <f t="shared" ca="1" si="152"/>
        <v>1</v>
      </c>
      <c r="S1372" s="21">
        <f t="shared" ca="1" si="153"/>
        <v>1</v>
      </c>
    </row>
    <row r="1373" spans="9:19" ht="15" x14ac:dyDescent="0.25">
      <c r="I1373" s="14">
        <v>1369</v>
      </c>
      <c r="J1373" s="15">
        <f t="shared" ca="1" si="148"/>
        <v>0.71395273021225303</v>
      </c>
      <c r="K1373" s="16">
        <f t="shared" ca="1" si="150"/>
        <v>12.156873601415153</v>
      </c>
      <c r="L1373" s="16"/>
      <c r="M1373" s="17">
        <f t="shared" ca="1" si="149"/>
        <v>0.21354711286963668</v>
      </c>
      <c r="N1373" s="18">
        <f t="shared" ca="1" si="151"/>
        <v>-2.8645352018895931</v>
      </c>
      <c r="O1373" s="18"/>
      <c r="P1373" s="30">
        <f t="shared" ca="1" si="147"/>
        <v>17.221408803304747</v>
      </c>
      <c r="Q1373" s="19"/>
      <c r="R1373" s="20">
        <f t="shared" ca="1" si="152"/>
        <v>1</v>
      </c>
      <c r="S1373" s="21">
        <f t="shared" ca="1" si="153"/>
        <v>1</v>
      </c>
    </row>
    <row r="1374" spans="9:19" ht="15" x14ac:dyDescent="0.25">
      <c r="I1374" s="14">
        <v>1370</v>
      </c>
      <c r="J1374" s="15">
        <f t="shared" ca="1" si="148"/>
        <v>0.70301507703433219</v>
      </c>
      <c r="K1374" s="16">
        <f t="shared" ca="1" si="150"/>
        <v>11.890168281505932</v>
      </c>
      <c r="L1374" s="16"/>
      <c r="M1374" s="17">
        <f t="shared" ca="1" si="149"/>
        <v>0.66202838915108631</v>
      </c>
      <c r="N1374" s="18">
        <f t="shared" ca="1" si="151"/>
        <v>7.2772834885007356</v>
      </c>
      <c r="O1374" s="18"/>
      <c r="P1374" s="30">
        <f t="shared" ca="1" si="147"/>
        <v>6.812884793005197</v>
      </c>
      <c r="Q1374" s="19"/>
      <c r="R1374" s="20">
        <f t="shared" ca="1" si="152"/>
        <v>1</v>
      </c>
      <c r="S1374" s="21">
        <f t="shared" ca="1" si="153"/>
        <v>0</v>
      </c>
    </row>
    <row r="1375" spans="9:19" ht="15" x14ac:dyDescent="0.25">
      <c r="I1375" s="14">
        <v>1371</v>
      </c>
      <c r="J1375" s="15">
        <f t="shared" ca="1" si="148"/>
        <v>0.43958949358665234</v>
      </c>
      <c r="K1375" s="16">
        <f t="shared" ca="1" si="150"/>
        <v>6.1581924436188409</v>
      </c>
      <c r="L1375" s="16"/>
      <c r="M1375" s="17">
        <f t="shared" ca="1" si="149"/>
        <v>0.40605396960084783</v>
      </c>
      <c r="N1375" s="18">
        <f t="shared" ca="1" si="151"/>
        <v>1.7911960758771408</v>
      </c>
      <c r="O1375" s="18"/>
      <c r="P1375" s="30">
        <f t="shared" ca="1" si="147"/>
        <v>6.5669963677417007</v>
      </c>
      <c r="Q1375" s="19"/>
      <c r="R1375" s="20">
        <f t="shared" ca="1" si="152"/>
        <v>1</v>
      </c>
      <c r="S1375" s="21">
        <f t="shared" ca="1" si="153"/>
        <v>0</v>
      </c>
    </row>
    <row r="1376" spans="9:19" ht="15" x14ac:dyDescent="0.25">
      <c r="I1376" s="14">
        <v>1372</v>
      </c>
      <c r="J1376" s="15">
        <f t="shared" ca="1" si="148"/>
        <v>0.97047975617450155</v>
      </c>
      <c r="K1376" s="16">
        <f t="shared" ca="1" si="150"/>
        <v>23.225235409158007</v>
      </c>
      <c r="L1376" s="16"/>
      <c r="M1376" s="17">
        <f t="shared" ca="1" si="149"/>
        <v>0.29610181457096618</v>
      </c>
      <c r="N1376" s="18">
        <f t="shared" ca="1" si="151"/>
        <v>-0.70153114362306468</v>
      </c>
      <c r="O1376" s="18"/>
      <c r="P1376" s="30">
        <f t="shared" ca="1" si="147"/>
        <v>26.126766552781071</v>
      </c>
      <c r="Q1376" s="19"/>
      <c r="R1376" s="20">
        <f t="shared" ca="1" si="152"/>
        <v>1</v>
      </c>
      <c r="S1376" s="21">
        <f t="shared" ca="1" si="153"/>
        <v>1</v>
      </c>
    </row>
    <row r="1377" spans="9:19" ht="15" x14ac:dyDescent="0.25">
      <c r="I1377" s="14">
        <v>1373</v>
      </c>
      <c r="J1377" s="15">
        <f t="shared" ca="1" si="148"/>
        <v>6.2621102124165384E-2</v>
      </c>
      <c r="K1377" s="16">
        <f t="shared" ca="1" si="150"/>
        <v>-5.3971409887334971</v>
      </c>
      <c r="L1377" s="16"/>
      <c r="M1377" s="17">
        <f t="shared" ca="1" si="149"/>
        <v>0.52910584027079</v>
      </c>
      <c r="N1377" s="18">
        <f t="shared" ca="1" si="151"/>
        <v>4.3909489474685799</v>
      </c>
      <c r="O1377" s="18"/>
      <c r="P1377" s="30">
        <f t="shared" ca="1" si="147"/>
        <v>-7.5880899362020768</v>
      </c>
      <c r="Q1377" s="19"/>
      <c r="R1377" s="20">
        <f t="shared" ca="1" si="152"/>
        <v>0</v>
      </c>
      <c r="S1377" s="21">
        <f t="shared" ca="1" si="153"/>
        <v>0</v>
      </c>
    </row>
    <row r="1378" spans="9:19" ht="15" x14ac:dyDescent="0.25">
      <c r="I1378" s="14">
        <v>1374</v>
      </c>
      <c r="J1378" s="15">
        <f t="shared" ca="1" si="148"/>
        <v>0.36064950943838159</v>
      </c>
      <c r="K1378" s="16">
        <f t="shared" ca="1" si="150"/>
        <v>4.4454393930435412</v>
      </c>
      <c r="L1378" s="16"/>
      <c r="M1378" s="17">
        <f t="shared" ca="1" si="149"/>
        <v>0.34416157058099184</v>
      </c>
      <c r="N1378" s="18">
        <f t="shared" ca="1" si="151"/>
        <v>0.42389116465187238</v>
      </c>
      <c r="O1378" s="18"/>
      <c r="P1378" s="30">
        <f t="shared" ca="1" si="147"/>
        <v>6.2215482283916694</v>
      </c>
      <c r="Q1378" s="19"/>
      <c r="R1378" s="20">
        <f t="shared" ca="1" si="152"/>
        <v>1</v>
      </c>
      <c r="S1378" s="21">
        <f t="shared" ca="1" si="153"/>
        <v>0</v>
      </c>
    </row>
    <row r="1379" spans="9:19" ht="15" x14ac:dyDescent="0.25">
      <c r="I1379" s="14">
        <v>1375</v>
      </c>
      <c r="J1379" s="15">
        <f t="shared" ca="1" si="148"/>
        <v>0.79391156103083682</v>
      </c>
      <c r="K1379" s="16">
        <f t="shared" ca="1" si="150"/>
        <v>14.291187976714712</v>
      </c>
      <c r="L1379" s="16"/>
      <c r="M1379" s="17">
        <f t="shared" ca="1" si="149"/>
        <v>0.22028135139387384</v>
      </c>
      <c r="N1379" s="18">
        <f t="shared" ca="1" si="151"/>
        <v>-2.6726848287728862</v>
      </c>
      <c r="O1379" s="18"/>
      <c r="P1379" s="30">
        <f t="shared" ca="1" si="147"/>
        <v>19.163872805487596</v>
      </c>
      <c r="Q1379" s="19"/>
      <c r="R1379" s="20">
        <f t="shared" ca="1" si="152"/>
        <v>1</v>
      </c>
      <c r="S1379" s="21">
        <f t="shared" ca="1" si="153"/>
        <v>1</v>
      </c>
    </row>
    <row r="1380" spans="9:19" ht="15" x14ac:dyDescent="0.25">
      <c r="I1380" s="14">
        <v>1376</v>
      </c>
      <c r="J1380" s="15">
        <f t="shared" ca="1" si="148"/>
        <v>0.1836198106348812</v>
      </c>
      <c r="K1380" s="16">
        <f t="shared" ca="1" si="150"/>
        <v>-0.11379551586569292</v>
      </c>
      <c r="L1380" s="16"/>
      <c r="M1380" s="17">
        <f t="shared" ca="1" si="149"/>
        <v>3.6092153085761303E-2</v>
      </c>
      <c r="N1380" s="18">
        <f t="shared" ca="1" si="151"/>
        <v>-11.262761964589886</v>
      </c>
      <c r="O1380" s="18"/>
      <c r="P1380" s="30">
        <f t="shared" ca="1" si="147"/>
        <v>13.348966448724195</v>
      </c>
      <c r="Q1380" s="19"/>
      <c r="R1380" s="20">
        <f t="shared" ca="1" si="152"/>
        <v>1</v>
      </c>
      <c r="S1380" s="21">
        <f t="shared" ca="1" si="153"/>
        <v>1</v>
      </c>
    </row>
    <row r="1381" spans="9:19" ht="15" x14ac:dyDescent="0.25">
      <c r="I1381" s="14">
        <v>1377</v>
      </c>
      <c r="J1381" s="15">
        <f t="shared" ca="1" si="148"/>
        <v>0.77439785176397236</v>
      </c>
      <c r="K1381" s="16">
        <f t="shared" ca="1" si="150"/>
        <v>13.733470263923383</v>
      </c>
      <c r="L1381" s="16"/>
      <c r="M1381" s="17">
        <f t="shared" ca="1" si="149"/>
        <v>3.3961115128029018E-2</v>
      </c>
      <c r="N1381" s="18">
        <f t="shared" ca="1" si="151"/>
        <v>-11.493416407609272</v>
      </c>
      <c r="O1381" s="18"/>
      <c r="P1381" s="30">
        <f t="shared" ca="1" si="147"/>
        <v>27.426886671532653</v>
      </c>
      <c r="Q1381" s="19"/>
      <c r="R1381" s="20">
        <f t="shared" ca="1" si="152"/>
        <v>1</v>
      </c>
      <c r="S1381" s="21">
        <f t="shared" ca="1" si="153"/>
        <v>1</v>
      </c>
    </row>
    <row r="1382" spans="9:19" ht="15" x14ac:dyDescent="0.25">
      <c r="I1382" s="14">
        <v>1378</v>
      </c>
      <c r="J1382" s="15">
        <f t="shared" ca="1" si="148"/>
        <v>0.77337928178551696</v>
      </c>
      <c r="K1382" s="16">
        <f t="shared" ca="1" si="150"/>
        <v>13.705134519642613</v>
      </c>
      <c r="L1382" s="16"/>
      <c r="M1382" s="17">
        <f t="shared" ca="1" si="149"/>
        <v>0.90729663887641132</v>
      </c>
      <c r="N1382" s="18">
        <f t="shared" ca="1" si="151"/>
        <v>14.859805774121908</v>
      </c>
      <c r="O1382" s="18"/>
      <c r="P1382" s="30">
        <f t="shared" ca="1" si="147"/>
        <v>1.0453287455207052</v>
      </c>
      <c r="Q1382" s="19"/>
      <c r="R1382" s="20">
        <f t="shared" ca="1" si="152"/>
        <v>1</v>
      </c>
      <c r="S1382" s="21">
        <f t="shared" ca="1" si="153"/>
        <v>0</v>
      </c>
    </row>
    <row r="1383" spans="9:19" ht="15" x14ac:dyDescent="0.25">
      <c r="I1383" s="14">
        <v>1379</v>
      </c>
      <c r="J1383" s="15">
        <f t="shared" ca="1" si="148"/>
        <v>0.70299146775029464</v>
      </c>
      <c r="K1383" s="16">
        <f t="shared" ca="1" si="150"/>
        <v>11.889597559875686</v>
      </c>
      <c r="L1383" s="16"/>
      <c r="M1383" s="17">
        <f t="shared" ca="1" si="149"/>
        <v>0.16533368689193173</v>
      </c>
      <c r="N1383" s="18">
        <f t="shared" ca="1" si="151"/>
        <v>-4.3587819843808902</v>
      </c>
      <c r="O1383" s="18"/>
      <c r="P1383" s="30">
        <f t="shared" ca="1" si="147"/>
        <v>18.448379544256575</v>
      </c>
      <c r="Q1383" s="19"/>
      <c r="R1383" s="20">
        <f t="shared" ca="1" si="152"/>
        <v>1</v>
      </c>
      <c r="S1383" s="21">
        <f t="shared" ca="1" si="153"/>
        <v>1</v>
      </c>
    </row>
    <row r="1384" spans="9:19" ht="15" x14ac:dyDescent="0.25">
      <c r="I1384" s="14">
        <v>1380</v>
      </c>
      <c r="J1384" s="15">
        <f t="shared" ca="1" si="148"/>
        <v>0.45893632899528269</v>
      </c>
      <c r="K1384" s="16">
        <f t="shared" ca="1" si="150"/>
        <v>6.5672881104873113</v>
      </c>
      <c r="L1384" s="16"/>
      <c r="M1384" s="17">
        <f t="shared" ca="1" si="149"/>
        <v>0.81248542192441087</v>
      </c>
      <c r="N1384" s="18">
        <f t="shared" ca="1" si="151"/>
        <v>11.201947498694125</v>
      </c>
      <c r="O1384" s="18"/>
      <c r="P1384" s="30">
        <f t="shared" ca="1" si="147"/>
        <v>-2.4346593882068133</v>
      </c>
      <c r="Q1384" s="19"/>
      <c r="R1384" s="20">
        <f t="shared" ca="1" si="152"/>
        <v>0</v>
      </c>
      <c r="S1384" s="21">
        <f t="shared" ca="1" si="153"/>
        <v>0</v>
      </c>
    </row>
    <row r="1385" spans="9:19" ht="15" x14ac:dyDescent="0.25">
      <c r="I1385" s="14">
        <v>1381</v>
      </c>
      <c r="J1385" s="15">
        <f t="shared" ca="1" si="148"/>
        <v>0.53279664655994785</v>
      </c>
      <c r="K1385" s="16">
        <f t="shared" ca="1" si="150"/>
        <v>8.1185864322234167</v>
      </c>
      <c r="L1385" s="16"/>
      <c r="M1385" s="17">
        <f t="shared" ca="1" si="149"/>
        <v>0.22079964851938227</v>
      </c>
      <c r="N1385" s="18">
        <f t="shared" ca="1" si="151"/>
        <v>-2.6580600966156034</v>
      </c>
      <c r="O1385" s="18"/>
      <c r="P1385" s="30">
        <f t="shared" ca="1" si="147"/>
        <v>12.976646528839019</v>
      </c>
      <c r="Q1385" s="19"/>
      <c r="R1385" s="20">
        <f t="shared" ca="1" si="152"/>
        <v>1</v>
      </c>
      <c r="S1385" s="21">
        <f t="shared" ca="1" si="153"/>
        <v>1</v>
      </c>
    </row>
    <row r="1386" spans="9:19" ht="15" x14ac:dyDescent="0.25">
      <c r="I1386" s="14">
        <v>1382</v>
      </c>
      <c r="J1386" s="15">
        <f t="shared" ca="1" si="148"/>
        <v>0.53453485294942527</v>
      </c>
      <c r="K1386" s="16">
        <f t="shared" ca="1" si="150"/>
        <v>8.1551703902189523</v>
      </c>
      <c r="L1386" s="16"/>
      <c r="M1386" s="17">
        <f t="shared" ca="1" si="149"/>
        <v>0.46984569609230131</v>
      </c>
      <c r="N1386" s="18">
        <f t="shared" ca="1" si="151"/>
        <v>3.147001869428137</v>
      </c>
      <c r="O1386" s="18"/>
      <c r="P1386" s="30">
        <f t="shared" ca="1" si="147"/>
        <v>7.2081685207908155</v>
      </c>
      <c r="Q1386" s="19"/>
      <c r="R1386" s="20">
        <f t="shared" ca="1" si="152"/>
        <v>1</v>
      </c>
      <c r="S1386" s="21">
        <f t="shared" ca="1" si="153"/>
        <v>1</v>
      </c>
    </row>
    <row r="1387" spans="9:19" ht="15" x14ac:dyDescent="0.25">
      <c r="I1387" s="14">
        <v>1383</v>
      </c>
      <c r="J1387" s="15">
        <f t="shared" ca="1" si="148"/>
        <v>0.89386669083639081</v>
      </c>
      <c r="K1387" s="16">
        <f t="shared" ca="1" si="150"/>
        <v>17.866137579757726</v>
      </c>
      <c r="L1387" s="16"/>
      <c r="M1387" s="17">
        <f t="shared" ca="1" si="149"/>
        <v>0.88867317926993539</v>
      </c>
      <c r="N1387" s="18">
        <f t="shared" ca="1" si="151"/>
        <v>13.983087428131507</v>
      </c>
      <c r="O1387" s="18"/>
      <c r="P1387" s="30">
        <f t="shared" ca="1" si="147"/>
        <v>6.0830501516262201</v>
      </c>
      <c r="Q1387" s="19"/>
      <c r="R1387" s="20">
        <f t="shared" ca="1" si="152"/>
        <v>1</v>
      </c>
      <c r="S1387" s="21">
        <f t="shared" ca="1" si="153"/>
        <v>0</v>
      </c>
    </row>
    <row r="1388" spans="9:19" ht="15" x14ac:dyDescent="0.25">
      <c r="I1388" s="14">
        <v>1384</v>
      </c>
      <c r="J1388" s="15">
        <f t="shared" ca="1" si="148"/>
        <v>5.2249648750713473E-2</v>
      </c>
      <c r="K1388" s="16">
        <f t="shared" ca="1" si="150"/>
        <v>-6.1525200936308373</v>
      </c>
      <c r="L1388" s="16"/>
      <c r="M1388" s="17">
        <f t="shared" ca="1" si="149"/>
        <v>0.28583578852423919</v>
      </c>
      <c r="N1388" s="18">
        <f t="shared" ca="1" si="151"/>
        <v>-0.9520771367810843</v>
      </c>
      <c r="O1388" s="18"/>
      <c r="P1388" s="30">
        <f t="shared" ca="1" si="147"/>
        <v>-3.0004429568497528</v>
      </c>
      <c r="Q1388" s="19"/>
      <c r="R1388" s="20">
        <f t="shared" ca="1" si="152"/>
        <v>0</v>
      </c>
      <c r="S1388" s="21">
        <f t="shared" ca="1" si="153"/>
        <v>0</v>
      </c>
    </row>
    <row r="1389" spans="9:19" ht="15" x14ac:dyDescent="0.25">
      <c r="I1389" s="14">
        <v>1385</v>
      </c>
      <c r="J1389" s="15">
        <f t="shared" ca="1" si="148"/>
        <v>0.75903459689236308</v>
      </c>
      <c r="K1389" s="16">
        <f t="shared" ca="1" si="150"/>
        <v>13.313397509686686</v>
      </c>
      <c r="L1389" s="16"/>
      <c r="M1389" s="17">
        <f t="shared" ca="1" si="149"/>
        <v>6.4399775792919001E-2</v>
      </c>
      <c r="N1389" s="18">
        <f t="shared" ca="1" si="151"/>
        <v>-8.9276342547793686</v>
      </c>
      <c r="O1389" s="18"/>
      <c r="P1389" s="30">
        <f t="shared" ca="1" si="147"/>
        <v>24.441031764466054</v>
      </c>
      <c r="Q1389" s="19"/>
      <c r="R1389" s="20">
        <f t="shared" ca="1" si="152"/>
        <v>1</v>
      </c>
      <c r="S1389" s="21">
        <f t="shared" ca="1" si="153"/>
        <v>1</v>
      </c>
    </row>
    <row r="1390" spans="9:19" ht="15" x14ac:dyDescent="0.25">
      <c r="I1390" s="14">
        <v>1386</v>
      </c>
      <c r="J1390" s="15">
        <f t="shared" ca="1" si="148"/>
        <v>0.78773174325227102</v>
      </c>
      <c r="K1390" s="16">
        <f t="shared" ca="1" si="150"/>
        <v>14.111363217371363</v>
      </c>
      <c r="L1390" s="16"/>
      <c r="M1390" s="17">
        <f t="shared" ca="1" si="149"/>
        <v>0.60758392965567309</v>
      </c>
      <c r="N1390" s="18">
        <f t="shared" ca="1" si="151"/>
        <v>6.0643112545619342</v>
      </c>
      <c r="O1390" s="18"/>
      <c r="P1390" s="30">
        <f t="shared" ca="1" si="147"/>
        <v>10.247051962809429</v>
      </c>
      <c r="Q1390" s="19"/>
      <c r="R1390" s="20">
        <f t="shared" ca="1" si="152"/>
        <v>1</v>
      </c>
      <c r="S1390" s="21">
        <f t="shared" ca="1" si="153"/>
        <v>1</v>
      </c>
    </row>
    <row r="1391" spans="9:19" ht="15" x14ac:dyDescent="0.25">
      <c r="I1391" s="14">
        <v>1387</v>
      </c>
      <c r="J1391" s="15">
        <f t="shared" ca="1" si="148"/>
        <v>0.5529517493047067</v>
      </c>
      <c r="K1391" s="16">
        <f t="shared" ca="1" si="150"/>
        <v>8.5437827406214186</v>
      </c>
      <c r="L1391" s="16"/>
      <c r="M1391" s="17">
        <f t="shared" ca="1" si="149"/>
        <v>0.19923420640162914</v>
      </c>
      <c r="N1391" s="18">
        <f t="shared" ca="1" si="151"/>
        <v>-3.2844204208844197</v>
      </c>
      <c r="O1391" s="18"/>
      <c r="P1391" s="30">
        <f t="shared" ca="1" si="147"/>
        <v>14.028203161505839</v>
      </c>
      <c r="Q1391" s="19"/>
      <c r="R1391" s="20">
        <f t="shared" ca="1" si="152"/>
        <v>1</v>
      </c>
      <c r="S1391" s="21">
        <f t="shared" ca="1" si="153"/>
        <v>1</v>
      </c>
    </row>
    <row r="1392" spans="9:19" ht="15" x14ac:dyDescent="0.25">
      <c r="I1392" s="14">
        <v>1388</v>
      </c>
      <c r="J1392" s="15">
        <f t="shared" ca="1" si="148"/>
        <v>0.10896062347697588</v>
      </c>
      <c r="K1392" s="16">
        <f t="shared" ca="1" si="150"/>
        <v>-2.878275039473948</v>
      </c>
      <c r="L1392" s="16"/>
      <c r="M1392" s="17">
        <f t="shared" ca="1" si="149"/>
        <v>0.28077037083390599</v>
      </c>
      <c r="N1392" s="18">
        <f t="shared" ca="1" si="151"/>
        <v>-1.0772674798450721</v>
      </c>
      <c r="O1392" s="18"/>
      <c r="P1392" s="30">
        <f t="shared" ca="1" si="147"/>
        <v>0.39899244037112425</v>
      </c>
      <c r="Q1392" s="19"/>
      <c r="R1392" s="20">
        <f t="shared" ca="1" si="152"/>
        <v>1</v>
      </c>
      <c r="S1392" s="21">
        <f t="shared" ca="1" si="153"/>
        <v>0</v>
      </c>
    </row>
    <row r="1393" spans="9:19" ht="15" x14ac:dyDescent="0.25">
      <c r="I1393" s="14">
        <v>1389</v>
      </c>
      <c r="J1393" s="15">
        <f t="shared" ca="1" si="148"/>
        <v>0.49991166324920411</v>
      </c>
      <c r="K1393" s="16">
        <f t="shared" ca="1" si="150"/>
        <v>7.4281474054644088</v>
      </c>
      <c r="L1393" s="16"/>
      <c r="M1393" s="17">
        <f t="shared" ca="1" si="149"/>
        <v>0.97060920304533727</v>
      </c>
      <c r="N1393" s="18">
        <f t="shared" ca="1" si="151"/>
        <v>19.591396270900837</v>
      </c>
      <c r="O1393" s="18"/>
      <c r="P1393" s="30">
        <f t="shared" ca="1" si="147"/>
        <v>-9.9632488654364302</v>
      </c>
      <c r="Q1393" s="19"/>
      <c r="R1393" s="20">
        <f t="shared" ca="1" si="152"/>
        <v>0</v>
      </c>
      <c r="S1393" s="21">
        <f t="shared" ca="1" si="153"/>
        <v>0</v>
      </c>
    </row>
    <row r="1394" spans="9:19" ht="15" x14ac:dyDescent="0.25">
      <c r="I1394" s="14">
        <v>1390</v>
      </c>
      <c r="J1394" s="15">
        <f t="shared" ca="1" si="148"/>
        <v>0.25251149518234639</v>
      </c>
      <c r="K1394" s="16">
        <f t="shared" ca="1" si="150"/>
        <v>1.852762995674917</v>
      </c>
      <c r="L1394" s="16"/>
      <c r="M1394" s="17">
        <f t="shared" ca="1" si="149"/>
        <v>0.20098301409499275</v>
      </c>
      <c r="N1394" s="18">
        <f t="shared" ca="1" si="151"/>
        <v>-3.2321745380041014</v>
      </c>
      <c r="O1394" s="18"/>
      <c r="P1394" s="30">
        <f t="shared" ca="1" si="147"/>
        <v>7.2849375336790185</v>
      </c>
      <c r="Q1394" s="19"/>
      <c r="R1394" s="20">
        <f t="shared" ca="1" si="152"/>
        <v>1</v>
      </c>
      <c r="S1394" s="21">
        <f t="shared" ca="1" si="153"/>
        <v>1</v>
      </c>
    </row>
    <row r="1395" spans="9:19" ht="15" x14ac:dyDescent="0.25">
      <c r="I1395" s="14">
        <v>1391</v>
      </c>
      <c r="J1395" s="15">
        <f t="shared" ca="1" si="148"/>
        <v>0.7314586640489108</v>
      </c>
      <c r="K1395" s="16">
        <f t="shared" ca="1" si="150"/>
        <v>12.594121232789632</v>
      </c>
      <c r="L1395" s="16"/>
      <c r="M1395" s="17">
        <f t="shared" ca="1" si="149"/>
        <v>0.12722914045716882</v>
      </c>
      <c r="N1395" s="18">
        <f t="shared" ca="1" si="151"/>
        <v>-5.7544713645860384</v>
      </c>
      <c r="O1395" s="18"/>
      <c r="P1395" s="30">
        <f t="shared" ca="1" si="147"/>
        <v>20.54859259737567</v>
      </c>
      <c r="Q1395" s="19"/>
      <c r="R1395" s="20">
        <f t="shared" ca="1" si="152"/>
        <v>1</v>
      </c>
      <c r="S1395" s="21">
        <f t="shared" ca="1" si="153"/>
        <v>1</v>
      </c>
    </row>
    <row r="1396" spans="9:19" ht="15" x14ac:dyDescent="0.25">
      <c r="I1396" s="14">
        <v>1392</v>
      </c>
      <c r="J1396" s="15">
        <f t="shared" ca="1" si="148"/>
        <v>0.66161345147449024</v>
      </c>
      <c r="K1396" s="16">
        <f t="shared" ca="1" si="150"/>
        <v>10.917789237404406</v>
      </c>
      <c r="L1396" s="16"/>
      <c r="M1396" s="17">
        <f t="shared" ca="1" si="149"/>
        <v>0.42997963786356719</v>
      </c>
      <c r="N1396" s="18">
        <f t="shared" ca="1" si="151"/>
        <v>2.303914136341374</v>
      </c>
      <c r="O1396" s="18"/>
      <c r="P1396" s="30">
        <f t="shared" ca="1" si="147"/>
        <v>10.813875101063033</v>
      </c>
      <c r="Q1396" s="19"/>
      <c r="R1396" s="20">
        <f t="shared" ca="1" si="152"/>
        <v>1</v>
      </c>
      <c r="S1396" s="21">
        <f t="shared" ca="1" si="153"/>
        <v>1</v>
      </c>
    </row>
    <row r="1397" spans="9:19" ht="15" x14ac:dyDescent="0.25">
      <c r="I1397" s="14">
        <v>1393</v>
      </c>
      <c r="J1397" s="15">
        <f t="shared" ca="1" si="148"/>
        <v>0.20643025370324919</v>
      </c>
      <c r="K1397" s="16">
        <f t="shared" ca="1" si="150"/>
        <v>0.57884086271284563</v>
      </c>
      <c r="L1397" s="16"/>
      <c r="M1397" s="17">
        <f t="shared" ca="1" si="149"/>
        <v>0.57782185025136545</v>
      </c>
      <c r="N1397" s="18">
        <f t="shared" ca="1" si="151"/>
        <v>5.4225674036157567</v>
      </c>
      <c r="O1397" s="18"/>
      <c r="P1397" s="30">
        <f t="shared" ca="1" si="147"/>
        <v>-2.6437265409029109</v>
      </c>
      <c r="Q1397" s="19"/>
      <c r="R1397" s="20">
        <f t="shared" ca="1" si="152"/>
        <v>0</v>
      </c>
      <c r="S1397" s="21">
        <f t="shared" ca="1" si="153"/>
        <v>0</v>
      </c>
    </row>
    <row r="1398" spans="9:19" ht="15" x14ac:dyDescent="0.25">
      <c r="I1398" s="14">
        <v>1394</v>
      </c>
      <c r="J1398" s="15">
        <f t="shared" ca="1" si="148"/>
        <v>0.60233779253379571</v>
      </c>
      <c r="K1398" s="16">
        <f t="shared" ca="1" si="150"/>
        <v>9.6003201276359356</v>
      </c>
      <c r="L1398" s="16"/>
      <c r="M1398" s="17">
        <f t="shared" ca="1" si="149"/>
        <v>0.68039955485311565</v>
      </c>
      <c r="N1398" s="18">
        <f t="shared" ca="1" si="151"/>
        <v>7.7023992541161395</v>
      </c>
      <c r="O1398" s="18"/>
      <c r="P1398" s="30">
        <f t="shared" ca="1" si="147"/>
        <v>4.0979208735197963</v>
      </c>
      <c r="Q1398" s="19"/>
      <c r="R1398" s="20">
        <f t="shared" ca="1" si="152"/>
        <v>1</v>
      </c>
      <c r="S1398" s="21">
        <f t="shared" ca="1" si="153"/>
        <v>0</v>
      </c>
    </row>
    <row r="1399" spans="9:19" ht="15" x14ac:dyDescent="0.25">
      <c r="I1399" s="14">
        <v>1395</v>
      </c>
      <c r="J1399" s="15">
        <f t="shared" ca="1" si="148"/>
        <v>0.90143099880902933</v>
      </c>
      <c r="K1399" s="16">
        <f t="shared" ca="1" si="150"/>
        <v>18.220809945117846</v>
      </c>
      <c r="L1399" s="16"/>
      <c r="M1399" s="17">
        <f t="shared" ca="1" si="149"/>
        <v>0.62139006541922981</v>
      </c>
      <c r="N1399" s="18">
        <f t="shared" ca="1" si="151"/>
        <v>6.3663976098515107</v>
      </c>
      <c r="O1399" s="18"/>
      <c r="P1399" s="30">
        <f t="shared" ca="1" si="147"/>
        <v>14.054412335266335</v>
      </c>
      <c r="Q1399" s="19"/>
      <c r="R1399" s="20">
        <f t="shared" ca="1" si="152"/>
        <v>1</v>
      </c>
      <c r="S1399" s="21">
        <f t="shared" ca="1" si="153"/>
        <v>1</v>
      </c>
    </row>
    <row r="1400" spans="9:19" ht="15" x14ac:dyDescent="0.25">
      <c r="I1400" s="14">
        <v>1396</v>
      </c>
      <c r="J1400" s="15">
        <f t="shared" ca="1" si="148"/>
        <v>0.55161756755617131</v>
      </c>
      <c r="K1400" s="16">
        <f t="shared" ca="1" si="150"/>
        <v>8.5155595926240792</v>
      </c>
      <c r="L1400" s="16"/>
      <c r="M1400" s="17">
        <f t="shared" ca="1" si="149"/>
        <v>0.39685205287248237</v>
      </c>
      <c r="N1400" s="18">
        <f t="shared" ca="1" si="151"/>
        <v>1.5921031736536428</v>
      </c>
      <c r="O1400" s="18"/>
      <c r="P1400" s="30">
        <f t="shared" ca="1" si="147"/>
        <v>9.1234564189704379</v>
      </c>
      <c r="Q1400" s="19"/>
      <c r="R1400" s="20">
        <f t="shared" ca="1" si="152"/>
        <v>1</v>
      </c>
      <c r="S1400" s="21">
        <f t="shared" ca="1" si="153"/>
        <v>1</v>
      </c>
    </row>
    <row r="1401" spans="9:19" ht="15" x14ac:dyDescent="0.25">
      <c r="I1401" s="14">
        <v>1397</v>
      </c>
      <c r="J1401" s="15">
        <f t="shared" ca="1" si="148"/>
        <v>0.11449354994371785</v>
      </c>
      <c r="K1401" s="16">
        <f t="shared" ca="1" si="150"/>
        <v>-2.6347870681189622</v>
      </c>
      <c r="L1401" s="16"/>
      <c r="M1401" s="17">
        <f t="shared" ca="1" si="149"/>
        <v>0.90604978873974007</v>
      </c>
      <c r="N1401" s="18">
        <f t="shared" ca="1" si="151"/>
        <v>14.797270245882949</v>
      </c>
      <c r="O1401" s="18"/>
      <c r="P1401" s="30">
        <f t="shared" ca="1" si="147"/>
        <v>-15.23205731400191</v>
      </c>
      <c r="Q1401" s="19"/>
      <c r="R1401" s="20">
        <f t="shared" ca="1" si="152"/>
        <v>0</v>
      </c>
      <c r="S1401" s="21">
        <f t="shared" ca="1" si="153"/>
        <v>0</v>
      </c>
    </row>
    <row r="1402" spans="9:19" ht="15" x14ac:dyDescent="0.25">
      <c r="I1402" s="14">
        <v>1398</v>
      </c>
      <c r="J1402" s="15">
        <f t="shared" ca="1" si="148"/>
        <v>0.76799333572590422</v>
      </c>
      <c r="K1402" s="16">
        <f t="shared" ca="1" si="150"/>
        <v>13.556479550742807</v>
      </c>
      <c r="L1402" s="16"/>
      <c r="M1402" s="17">
        <f t="shared" ca="1" si="149"/>
        <v>0.65007962270789221</v>
      </c>
      <c r="N1402" s="18">
        <f t="shared" ca="1" si="151"/>
        <v>7.0056209146398709</v>
      </c>
      <c r="O1402" s="18"/>
      <c r="P1402" s="30">
        <f t="shared" ca="1" si="147"/>
        <v>8.7508586361029366</v>
      </c>
      <c r="Q1402" s="19"/>
      <c r="R1402" s="20">
        <f t="shared" ca="1" si="152"/>
        <v>1</v>
      </c>
      <c r="S1402" s="21">
        <f t="shared" ca="1" si="153"/>
        <v>1</v>
      </c>
    </row>
    <row r="1403" spans="9:19" ht="15" x14ac:dyDescent="0.25">
      <c r="I1403" s="14">
        <v>1399</v>
      </c>
      <c r="J1403" s="15">
        <f t="shared" ca="1" si="148"/>
        <v>0.36813728695132875</v>
      </c>
      <c r="K1403" s="16">
        <f t="shared" ca="1" si="150"/>
        <v>4.6122056152264417</v>
      </c>
      <c r="L1403" s="16"/>
      <c r="M1403" s="17">
        <f t="shared" ca="1" si="149"/>
        <v>0.18988554041373296</v>
      </c>
      <c r="N1403" s="18">
        <f t="shared" ca="1" si="151"/>
        <v>-3.5685369902338469</v>
      </c>
      <c r="O1403" s="18"/>
      <c r="P1403" s="30">
        <f t="shared" ca="1" si="147"/>
        <v>10.380742605460288</v>
      </c>
      <c r="Q1403" s="19"/>
      <c r="R1403" s="20">
        <f t="shared" ca="1" si="152"/>
        <v>1</v>
      </c>
      <c r="S1403" s="21">
        <f t="shared" ca="1" si="153"/>
        <v>1</v>
      </c>
    </row>
    <row r="1404" spans="9:19" ht="15" x14ac:dyDescent="0.25">
      <c r="I1404" s="14">
        <v>1400</v>
      </c>
      <c r="J1404" s="15">
        <f t="shared" ca="1" si="148"/>
        <v>0.66847318654108523</v>
      </c>
      <c r="K1404" s="16">
        <f t="shared" ca="1" si="150"/>
        <v>11.075336715493329</v>
      </c>
      <c r="L1404" s="16"/>
      <c r="M1404" s="17">
        <f t="shared" ca="1" si="149"/>
        <v>0.58670996512666584</v>
      </c>
      <c r="N1404" s="18">
        <f t="shared" ca="1" si="151"/>
        <v>5.6130370627958479</v>
      </c>
      <c r="O1404" s="18"/>
      <c r="P1404" s="30">
        <f t="shared" ca="1" si="147"/>
        <v>7.6622996526974809</v>
      </c>
      <c r="Q1404" s="19"/>
      <c r="R1404" s="20">
        <f t="shared" ca="1" si="152"/>
        <v>1</v>
      </c>
      <c r="S1404" s="21">
        <f t="shared" ca="1" si="153"/>
        <v>1</v>
      </c>
    </row>
    <row r="1405" spans="9:19" ht="15" x14ac:dyDescent="0.25">
      <c r="I1405" s="14">
        <v>1401</v>
      </c>
      <c r="J1405" s="15">
        <f t="shared" ca="1" si="148"/>
        <v>0.65155662757489297</v>
      </c>
      <c r="K1405" s="16">
        <f t="shared" ca="1" si="150"/>
        <v>10.689012139427465</v>
      </c>
      <c r="L1405" s="16"/>
      <c r="M1405" s="17">
        <f t="shared" ca="1" si="149"/>
        <v>0.74098054141986125</v>
      </c>
      <c r="N1405" s="18">
        <f t="shared" ca="1" si="151"/>
        <v>9.1879303592021913</v>
      </c>
      <c r="O1405" s="18"/>
      <c r="P1405" s="30">
        <f t="shared" ca="1" si="147"/>
        <v>3.701081780225274</v>
      </c>
      <c r="Q1405" s="19"/>
      <c r="R1405" s="20">
        <f t="shared" ca="1" si="152"/>
        <v>1</v>
      </c>
      <c r="S1405" s="21">
        <f t="shared" ca="1" si="153"/>
        <v>0</v>
      </c>
    </row>
    <row r="1406" spans="9:19" ht="15" x14ac:dyDescent="0.25">
      <c r="I1406" s="14">
        <v>1402</v>
      </c>
      <c r="J1406" s="15">
        <f t="shared" ca="1" si="148"/>
        <v>0.62957515681582299</v>
      </c>
      <c r="K1406" s="16">
        <f t="shared" ca="1" si="150"/>
        <v>10.197071897399994</v>
      </c>
      <c r="L1406" s="16"/>
      <c r="M1406" s="17">
        <f t="shared" ca="1" si="149"/>
        <v>0.63645476402276813</v>
      </c>
      <c r="N1406" s="18">
        <f t="shared" ca="1" si="151"/>
        <v>6.6999305384654049</v>
      </c>
      <c r="O1406" s="18"/>
      <c r="P1406" s="30">
        <f t="shared" ca="1" si="147"/>
        <v>5.697141358934589</v>
      </c>
      <c r="Q1406" s="19"/>
      <c r="R1406" s="20">
        <f t="shared" ca="1" si="152"/>
        <v>1</v>
      </c>
      <c r="S1406" s="21">
        <f t="shared" ca="1" si="153"/>
        <v>0</v>
      </c>
    </row>
    <row r="1407" spans="9:19" ht="15" x14ac:dyDescent="0.25">
      <c r="I1407" s="14">
        <v>1403</v>
      </c>
      <c r="J1407" s="15">
        <f t="shared" ca="1" si="148"/>
        <v>0.52486494106449011</v>
      </c>
      <c r="K1407" s="16">
        <f t="shared" ca="1" si="150"/>
        <v>7.9518045506743826</v>
      </c>
      <c r="L1407" s="16"/>
      <c r="M1407" s="17">
        <f t="shared" ca="1" si="149"/>
        <v>0.26121967630382092</v>
      </c>
      <c r="N1407" s="18">
        <f t="shared" ca="1" si="151"/>
        <v>-1.5711917125611539</v>
      </c>
      <c r="O1407" s="18"/>
      <c r="P1407" s="30">
        <f t="shared" ca="1" si="147"/>
        <v>11.722996263235537</v>
      </c>
      <c r="Q1407" s="19"/>
      <c r="R1407" s="20">
        <f t="shared" ca="1" si="152"/>
        <v>1</v>
      </c>
      <c r="S1407" s="21">
        <f t="shared" ca="1" si="153"/>
        <v>1</v>
      </c>
    </row>
    <row r="1408" spans="9:19" ht="15" x14ac:dyDescent="0.25">
      <c r="I1408" s="14">
        <v>1404</v>
      </c>
      <c r="J1408" s="15">
        <f t="shared" ca="1" si="148"/>
        <v>0.9104827184634362</v>
      </c>
      <c r="K1408" s="16">
        <f t="shared" ca="1" si="150"/>
        <v>18.672481504087468</v>
      </c>
      <c r="L1408" s="16"/>
      <c r="M1408" s="17">
        <f t="shared" ca="1" si="149"/>
        <v>0.15141623059848741</v>
      </c>
      <c r="N1408" s="18">
        <f t="shared" ca="1" si="151"/>
        <v>-4.8407632608920892</v>
      </c>
      <c r="O1408" s="18"/>
      <c r="P1408" s="30">
        <f t="shared" ca="1" si="147"/>
        <v>25.713244764979557</v>
      </c>
      <c r="Q1408" s="19"/>
      <c r="R1408" s="20">
        <f t="shared" ca="1" si="152"/>
        <v>1</v>
      </c>
      <c r="S1408" s="21">
        <f t="shared" ca="1" si="153"/>
        <v>1</v>
      </c>
    </row>
    <row r="1409" spans="9:19" ht="15" x14ac:dyDescent="0.25">
      <c r="I1409" s="14">
        <v>1405</v>
      </c>
      <c r="J1409" s="15">
        <f t="shared" ca="1" si="148"/>
        <v>0.9026152274554522</v>
      </c>
      <c r="K1409" s="16">
        <f t="shared" ca="1" si="150"/>
        <v>18.278117070926925</v>
      </c>
      <c r="L1409" s="16"/>
      <c r="M1409" s="17">
        <f t="shared" ca="1" si="149"/>
        <v>0.87131192108810296</v>
      </c>
      <c r="N1409" s="18">
        <f t="shared" ca="1" si="151"/>
        <v>13.256133153463855</v>
      </c>
      <c r="O1409" s="18"/>
      <c r="P1409" s="30">
        <f t="shared" ca="1" si="147"/>
        <v>7.2219839174630698</v>
      </c>
      <c r="Q1409" s="19"/>
      <c r="R1409" s="20">
        <f t="shared" ca="1" si="152"/>
        <v>1</v>
      </c>
      <c r="S1409" s="21">
        <f t="shared" ca="1" si="153"/>
        <v>1</v>
      </c>
    </row>
    <row r="1410" spans="9:19" ht="15" x14ac:dyDescent="0.25">
      <c r="I1410" s="14">
        <v>1406</v>
      </c>
      <c r="J1410" s="15">
        <f t="shared" ca="1" si="148"/>
        <v>0.56058921497770331</v>
      </c>
      <c r="K1410" s="16">
        <f t="shared" ca="1" si="150"/>
        <v>8.7055991076146046</v>
      </c>
      <c r="L1410" s="16"/>
      <c r="M1410" s="17">
        <f t="shared" ca="1" si="149"/>
        <v>0.10943120786970595</v>
      </c>
      <c r="N1410" s="18">
        <f t="shared" ca="1" si="151"/>
        <v>-6.5072258764719209</v>
      </c>
      <c r="O1410" s="18"/>
      <c r="P1410" s="30">
        <f t="shared" ca="1" si="147"/>
        <v>17.412824984086527</v>
      </c>
      <c r="Q1410" s="19"/>
      <c r="R1410" s="20">
        <f t="shared" ca="1" si="152"/>
        <v>1</v>
      </c>
      <c r="S1410" s="21">
        <f t="shared" ca="1" si="153"/>
        <v>1</v>
      </c>
    </row>
    <row r="1411" spans="9:19" ht="15" x14ac:dyDescent="0.25">
      <c r="I1411" s="14">
        <v>1407</v>
      </c>
      <c r="J1411" s="15">
        <f t="shared" ca="1" si="148"/>
        <v>0.12621453246102843</v>
      </c>
      <c r="K1411" s="16">
        <f t="shared" ca="1" si="150"/>
        <v>-2.1453171029681908</v>
      </c>
      <c r="L1411" s="16"/>
      <c r="M1411" s="17">
        <f t="shared" ca="1" si="149"/>
        <v>0.38296042893782589</v>
      </c>
      <c r="N1411" s="18">
        <f t="shared" ca="1" si="151"/>
        <v>1.2891393988018391</v>
      </c>
      <c r="O1411" s="18"/>
      <c r="P1411" s="30">
        <f t="shared" ca="1" si="147"/>
        <v>-1.2344565017700297</v>
      </c>
      <c r="Q1411" s="19"/>
      <c r="R1411" s="20">
        <f t="shared" ca="1" si="152"/>
        <v>0</v>
      </c>
      <c r="S1411" s="21">
        <f t="shared" ca="1" si="153"/>
        <v>0</v>
      </c>
    </row>
    <row r="1412" spans="9:19" ht="15" x14ac:dyDescent="0.25">
      <c r="I1412" s="14">
        <v>1408</v>
      </c>
      <c r="J1412" s="15">
        <f t="shared" ca="1" si="148"/>
        <v>0.1530097299487948</v>
      </c>
      <c r="K1412" s="16">
        <f t="shared" ca="1" si="150"/>
        <v>-1.1341367623145846</v>
      </c>
      <c r="L1412" s="16"/>
      <c r="M1412" s="17">
        <f t="shared" ca="1" si="149"/>
        <v>0.17759128770764609</v>
      </c>
      <c r="N1412" s="18">
        <f t="shared" ca="1" si="151"/>
        <v>-3.9556209366313508</v>
      </c>
      <c r="O1412" s="18"/>
      <c r="P1412" s="30">
        <f t="shared" ca="1" si="147"/>
        <v>5.0214841743167664</v>
      </c>
      <c r="Q1412" s="19"/>
      <c r="R1412" s="20">
        <f t="shared" ca="1" si="152"/>
        <v>1</v>
      </c>
      <c r="S1412" s="21">
        <f t="shared" ca="1" si="153"/>
        <v>0</v>
      </c>
    </row>
    <row r="1413" spans="9:19" ht="15" x14ac:dyDescent="0.25">
      <c r="I1413" s="14">
        <v>1409</v>
      </c>
      <c r="J1413" s="15">
        <f t="shared" ca="1" si="148"/>
        <v>0.62906174483551192</v>
      </c>
      <c r="K1413" s="16">
        <f t="shared" ca="1" si="150"/>
        <v>10.185701927351493</v>
      </c>
      <c r="L1413" s="16"/>
      <c r="M1413" s="17">
        <f t="shared" ca="1" si="149"/>
        <v>0.57116381756820944</v>
      </c>
      <c r="N1413" s="18">
        <f t="shared" ca="1" si="151"/>
        <v>5.2804487823875821</v>
      </c>
      <c r="O1413" s="18"/>
      <c r="P1413" s="30">
        <f t="shared" ref="P1413:P1476" ca="1" si="154">K1413-N1413+homefield_adv_simulation</f>
        <v>7.1052531449639114</v>
      </c>
      <c r="Q1413" s="19"/>
      <c r="R1413" s="20">
        <f t="shared" ca="1" si="152"/>
        <v>1</v>
      </c>
      <c r="S1413" s="21">
        <f t="shared" ca="1" si="153"/>
        <v>1</v>
      </c>
    </row>
    <row r="1414" spans="9:19" ht="15" x14ac:dyDescent="0.25">
      <c r="I1414" s="14">
        <v>1410</v>
      </c>
      <c r="J1414" s="15">
        <f t="shared" ca="1" si="148"/>
        <v>0.93141690479555594</v>
      </c>
      <c r="K1414" s="16">
        <f t="shared" ca="1" si="150"/>
        <v>19.866341233092033</v>
      </c>
      <c r="L1414" s="16"/>
      <c r="M1414" s="17">
        <f t="shared" ca="1" si="149"/>
        <v>0.63016289151775451</v>
      </c>
      <c r="N1414" s="18">
        <f t="shared" ca="1" si="151"/>
        <v>6.560094088741395</v>
      </c>
      <c r="O1414" s="18"/>
      <c r="P1414" s="30">
        <f t="shared" ca="1" si="154"/>
        <v>15.506247144350638</v>
      </c>
      <c r="Q1414" s="19"/>
      <c r="R1414" s="20">
        <f t="shared" ca="1" si="152"/>
        <v>1</v>
      </c>
      <c r="S1414" s="21">
        <f t="shared" ca="1" si="153"/>
        <v>1</v>
      </c>
    </row>
    <row r="1415" spans="9:19" ht="15" x14ac:dyDescent="0.25">
      <c r="I1415" s="14">
        <v>1411</v>
      </c>
      <c r="J1415" s="15">
        <f t="shared" ca="1" si="148"/>
        <v>0.58208110648810818</v>
      </c>
      <c r="K1415" s="16">
        <f t="shared" ca="1" si="150"/>
        <v>9.1637297088595648</v>
      </c>
      <c r="L1415" s="16"/>
      <c r="M1415" s="17">
        <f t="shared" ca="1" si="149"/>
        <v>0.79151596823651871</v>
      </c>
      <c r="N1415" s="18">
        <f t="shared" ca="1" si="151"/>
        <v>10.571107202471968</v>
      </c>
      <c r="O1415" s="18"/>
      <c r="P1415" s="30">
        <f t="shared" ca="1" si="154"/>
        <v>0.79262250638759735</v>
      </c>
      <c r="Q1415" s="19"/>
      <c r="R1415" s="20">
        <f t="shared" ca="1" si="152"/>
        <v>1</v>
      </c>
      <c r="S1415" s="21">
        <f t="shared" ca="1" si="153"/>
        <v>0</v>
      </c>
    </row>
    <row r="1416" spans="9:19" ht="15" x14ac:dyDescent="0.25">
      <c r="I1416" s="14">
        <v>1412</v>
      </c>
      <c r="J1416" s="15">
        <f t="shared" ca="1" si="148"/>
        <v>0.97203500878656535</v>
      </c>
      <c r="K1416" s="16">
        <f t="shared" ca="1" si="150"/>
        <v>23.423432527328607</v>
      </c>
      <c r="L1416" s="16"/>
      <c r="M1416" s="17">
        <f t="shared" ca="1" si="149"/>
        <v>0.63670907303715563</v>
      </c>
      <c r="N1416" s="18">
        <f t="shared" ca="1" si="151"/>
        <v>6.7055994620937733</v>
      </c>
      <c r="O1416" s="18"/>
      <c r="P1416" s="30">
        <f t="shared" ca="1" si="154"/>
        <v>18.917833065234834</v>
      </c>
      <c r="Q1416" s="19"/>
      <c r="R1416" s="20">
        <f t="shared" ca="1" si="152"/>
        <v>1</v>
      </c>
      <c r="S1416" s="21">
        <f t="shared" ca="1" si="153"/>
        <v>1</v>
      </c>
    </row>
    <row r="1417" spans="9:19" ht="15" x14ac:dyDescent="0.25">
      <c r="I1417" s="14">
        <v>1413</v>
      </c>
      <c r="J1417" s="15">
        <f t="shared" ca="1" si="148"/>
        <v>1.9729400563505806E-2</v>
      </c>
      <c r="K1417" s="16">
        <f t="shared" ca="1" si="150"/>
        <v>-9.7999261347641529</v>
      </c>
      <c r="L1417" s="16"/>
      <c r="M1417" s="17">
        <f t="shared" ca="1" si="149"/>
        <v>0.14658696028899243</v>
      </c>
      <c r="N1417" s="18">
        <f t="shared" ca="1" si="151"/>
        <v>-5.014839423953811</v>
      </c>
      <c r="O1417" s="18"/>
      <c r="P1417" s="30">
        <f t="shared" ca="1" si="154"/>
        <v>-2.5850867108103417</v>
      </c>
      <c r="Q1417" s="19"/>
      <c r="R1417" s="20">
        <f t="shared" ca="1" si="152"/>
        <v>0</v>
      </c>
      <c r="S1417" s="21">
        <f t="shared" ca="1" si="153"/>
        <v>0</v>
      </c>
    </row>
    <row r="1418" spans="9:19" ht="15" x14ac:dyDescent="0.25">
      <c r="I1418" s="14">
        <v>1414</v>
      </c>
      <c r="J1418" s="15">
        <f t="shared" ref="J1418:J1481" ca="1" si="155">RAND()</f>
        <v>0.42204109126970424</v>
      </c>
      <c r="K1418" s="16">
        <f t="shared" ca="1" si="150"/>
        <v>5.7845021798010592</v>
      </c>
      <c r="L1418" s="16"/>
      <c r="M1418" s="17">
        <f t="shared" ref="M1418:M1481" ca="1" si="156">RAND()</f>
        <v>0.53576182411087658</v>
      </c>
      <c r="N1418" s="18">
        <f t="shared" ca="1" si="151"/>
        <v>4.5310027106377273</v>
      </c>
      <c r="O1418" s="18"/>
      <c r="P1418" s="30">
        <f t="shared" ca="1" si="154"/>
        <v>3.4534994691633321</v>
      </c>
      <c r="Q1418" s="19"/>
      <c r="R1418" s="20">
        <f t="shared" ca="1" si="152"/>
        <v>1</v>
      </c>
      <c r="S1418" s="21">
        <f t="shared" ca="1" si="153"/>
        <v>0</v>
      </c>
    </row>
    <row r="1419" spans="9:19" ht="15" x14ac:dyDescent="0.25">
      <c r="I1419" s="14">
        <v>1415</v>
      </c>
      <c r="J1419" s="15">
        <f t="shared" ca="1" si="155"/>
        <v>0.37879778021653487</v>
      </c>
      <c r="K1419" s="16">
        <f t="shared" ref="K1419:K1482" ca="1" si="157">NORMINV(J1419,mean_HomeTeam_Sim,sd_HomeTeam_Sim)</f>
        <v>4.8477343710248144</v>
      </c>
      <c r="L1419" s="16"/>
      <c r="M1419" s="17">
        <f t="shared" ca="1" si="156"/>
        <v>0.68943073810295019</v>
      </c>
      <c r="N1419" s="18">
        <f t="shared" ref="N1419:N1482" ca="1" si="158">NORMINV(M1419,mean_AwayTeam_Sim,sd_AwayTeam_Sim)</f>
        <v>7.9150868293917078</v>
      </c>
      <c r="O1419" s="18"/>
      <c r="P1419" s="30">
        <f t="shared" ca="1" si="154"/>
        <v>-0.86735245836689323</v>
      </c>
      <c r="Q1419" s="19"/>
      <c r="R1419" s="20">
        <f t="shared" ref="R1419:R1482" ca="1" si="159">IF(P1419&gt;0,1,0)</f>
        <v>0</v>
      </c>
      <c r="S1419" s="21">
        <f t="shared" ref="S1419:S1482" ca="1" si="160">IF(P1419&gt;game_spread,1,0)</f>
        <v>0</v>
      </c>
    </row>
    <row r="1420" spans="9:19" ht="15" x14ac:dyDescent="0.25">
      <c r="I1420" s="14">
        <v>1416</v>
      </c>
      <c r="J1420" s="15">
        <f t="shared" ca="1" si="155"/>
        <v>0.52206214270821594</v>
      </c>
      <c r="K1420" s="16">
        <f t="shared" ca="1" si="157"/>
        <v>7.8929223925843885</v>
      </c>
      <c r="L1420" s="16"/>
      <c r="M1420" s="17">
        <f t="shared" ca="1" si="156"/>
        <v>0.86135468634591861</v>
      </c>
      <c r="N1420" s="18">
        <f t="shared" ca="1" si="158"/>
        <v>12.869690857184409</v>
      </c>
      <c r="O1420" s="18"/>
      <c r="P1420" s="30">
        <f t="shared" ca="1" si="154"/>
        <v>-2.7767684646000204</v>
      </c>
      <c r="Q1420" s="19"/>
      <c r="R1420" s="20">
        <f t="shared" ca="1" si="159"/>
        <v>0</v>
      </c>
      <c r="S1420" s="21">
        <f t="shared" ca="1" si="160"/>
        <v>0</v>
      </c>
    </row>
    <row r="1421" spans="9:19" ht="15" x14ac:dyDescent="0.25">
      <c r="I1421" s="14">
        <v>1417</v>
      </c>
      <c r="J1421" s="15">
        <f t="shared" ca="1" si="155"/>
        <v>0.90639570325037278</v>
      </c>
      <c r="K1421" s="16">
        <f t="shared" ca="1" si="157"/>
        <v>18.464557770515754</v>
      </c>
      <c r="L1421" s="16"/>
      <c r="M1421" s="17">
        <f t="shared" ca="1" si="156"/>
        <v>7.348715671539352E-2</v>
      </c>
      <c r="N1421" s="18">
        <f t="shared" ca="1" si="158"/>
        <v>-8.3540973430761198</v>
      </c>
      <c r="O1421" s="18"/>
      <c r="P1421" s="30">
        <f t="shared" ca="1" si="154"/>
        <v>29.018655113591873</v>
      </c>
      <c r="Q1421" s="19"/>
      <c r="R1421" s="20">
        <f t="shared" ca="1" si="159"/>
        <v>1</v>
      </c>
      <c r="S1421" s="21">
        <f t="shared" ca="1" si="160"/>
        <v>1</v>
      </c>
    </row>
    <row r="1422" spans="9:19" ht="15" x14ac:dyDescent="0.25">
      <c r="I1422" s="14">
        <v>1418</v>
      </c>
      <c r="J1422" s="15">
        <f t="shared" ca="1" si="155"/>
        <v>0.28379527657790804</v>
      </c>
      <c r="K1422" s="16">
        <f t="shared" ca="1" si="157"/>
        <v>2.6476211335857771</v>
      </c>
      <c r="L1422" s="16"/>
      <c r="M1422" s="17">
        <f t="shared" ca="1" si="156"/>
        <v>0.8186947062737443</v>
      </c>
      <c r="N1422" s="18">
        <f t="shared" ca="1" si="158"/>
        <v>11.39696891526479</v>
      </c>
      <c r="O1422" s="18"/>
      <c r="P1422" s="30">
        <f t="shared" ca="1" si="154"/>
        <v>-6.5493477816790131</v>
      </c>
      <c r="Q1422" s="19"/>
      <c r="R1422" s="20">
        <f t="shared" ca="1" si="159"/>
        <v>0</v>
      </c>
      <c r="S1422" s="21">
        <f t="shared" ca="1" si="160"/>
        <v>0</v>
      </c>
    </row>
    <row r="1423" spans="9:19" ht="15" x14ac:dyDescent="0.25">
      <c r="I1423" s="14">
        <v>1419</v>
      </c>
      <c r="J1423" s="15">
        <f t="shared" ca="1" si="155"/>
        <v>0.28703061774683802</v>
      </c>
      <c r="K1423" s="16">
        <f t="shared" ca="1" si="157"/>
        <v>2.727297900238737</v>
      </c>
      <c r="L1423" s="16"/>
      <c r="M1423" s="17">
        <f t="shared" ca="1" si="156"/>
        <v>0.38030777645828329</v>
      </c>
      <c r="N1423" s="18">
        <f t="shared" ca="1" si="158"/>
        <v>1.2309265047684734</v>
      </c>
      <c r="O1423" s="18"/>
      <c r="P1423" s="30">
        <f t="shared" ca="1" si="154"/>
        <v>3.6963713954702637</v>
      </c>
      <c r="Q1423" s="19"/>
      <c r="R1423" s="20">
        <f t="shared" ca="1" si="159"/>
        <v>1</v>
      </c>
      <c r="S1423" s="21">
        <f t="shared" ca="1" si="160"/>
        <v>0</v>
      </c>
    </row>
    <row r="1424" spans="9:19" ht="15" x14ac:dyDescent="0.25">
      <c r="I1424" s="14">
        <v>1420</v>
      </c>
      <c r="J1424" s="15">
        <f t="shared" ca="1" si="155"/>
        <v>0.80337242900943961</v>
      </c>
      <c r="K1424" s="16">
        <f t="shared" ca="1" si="157"/>
        <v>14.57280957963701</v>
      </c>
      <c r="L1424" s="16"/>
      <c r="M1424" s="17">
        <f t="shared" ca="1" si="156"/>
        <v>0.29367001141816207</v>
      </c>
      <c r="N1424" s="18">
        <f t="shared" ca="1" si="158"/>
        <v>-0.76050963481867218</v>
      </c>
      <c r="O1424" s="18"/>
      <c r="P1424" s="30">
        <f t="shared" ca="1" si="154"/>
        <v>17.53331921445568</v>
      </c>
      <c r="Q1424" s="19"/>
      <c r="R1424" s="20">
        <f t="shared" ca="1" si="159"/>
        <v>1</v>
      </c>
      <c r="S1424" s="21">
        <f t="shared" ca="1" si="160"/>
        <v>1</v>
      </c>
    </row>
    <row r="1425" spans="9:19" ht="15" x14ac:dyDescent="0.25">
      <c r="I1425" s="14">
        <v>1421</v>
      </c>
      <c r="J1425" s="15">
        <f t="shared" ca="1" si="155"/>
        <v>0.54676260783982322</v>
      </c>
      <c r="K1425" s="16">
        <f t="shared" ca="1" si="157"/>
        <v>8.4129600171100734</v>
      </c>
      <c r="L1425" s="16"/>
      <c r="M1425" s="17">
        <f t="shared" ca="1" si="156"/>
        <v>0.77696027532293566</v>
      </c>
      <c r="N1425" s="18">
        <f t="shared" ca="1" si="158"/>
        <v>10.155076817731182</v>
      </c>
      <c r="O1425" s="18"/>
      <c r="P1425" s="30">
        <f t="shared" ca="1" si="154"/>
        <v>0.45788319937889188</v>
      </c>
      <c r="Q1425" s="19"/>
      <c r="R1425" s="20">
        <f t="shared" ca="1" si="159"/>
        <v>1</v>
      </c>
      <c r="S1425" s="21">
        <f t="shared" ca="1" si="160"/>
        <v>0</v>
      </c>
    </row>
    <row r="1426" spans="9:19" ht="15" x14ac:dyDescent="0.25">
      <c r="I1426" s="14">
        <v>1422</v>
      </c>
      <c r="J1426" s="15">
        <f t="shared" ca="1" si="155"/>
        <v>0.9486234256493441</v>
      </c>
      <c r="K1426" s="16">
        <f t="shared" ca="1" si="157"/>
        <v>21.081366896340715</v>
      </c>
      <c r="L1426" s="16"/>
      <c r="M1426" s="17">
        <f t="shared" ca="1" si="156"/>
        <v>0.23958423464819423</v>
      </c>
      <c r="N1426" s="18">
        <f t="shared" ca="1" si="158"/>
        <v>-2.140546087826479</v>
      </c>
      <c r="O1426" s="18"/>
      <c r="P1426" s="30">
        <f t="shared" ca="1" si="154"/>
        <v>25.421912984167193</v>
      </c>
      <c r="Q1426" s="19"/>
      <c r="R1426" s="20">
        <f t="shared" ca="1" si="159"/>
        <v>1</v>
      </c>
      <c r="S1426" s="21">
        <f t="shared" ca="1" si="160"/>
        <v>1</v>
      </c>
    </row>
    <row r="1427" spans="9:19" ht="15" x14ac:dyDescent="0.25">
      <c r="I1427" s="14">
        <v>1423</v>
      </c>
      <c r="J1427" s="15">
        <f t="shared" ca="1" si="155"/>
        <v>0.84893425528975974</v>
      </c>
      <c r="K1427" s="16">
        <f t="shared" ca="1" si="157"/>
        <v>16.063271174085273</v>
      </c>
      <c r="L1427" s="16"/>
      <c r="M1427" s="17">
        <f t="shared" ca="1" si="156"/>
        <v>0.39289858220140073</v>
      </c>
      <c r="N1427" s="18">
        <f t="shared" ca="1" si="158"/>
        <v>1.5061904466228495</v>
      </c>
      <c r="O1427" s="18"/>
      <c r="P1427" s="30">
        <f t="shared" ca="1" si="154"/>
        <v>16.757080727462423</v>
      </c>
      <c r="Q1427" s="19"/>
      <c r="R1427" s="20">
        <f t="shared" ca="1" si="159"/>
        <v>1</v>
      </c>
      <c r="S1427" s="21">
        <f t="shared" ca="1" si="160"/>
        <v>1</v>
      </c>
    </row>
    <row r="1428" spans="9:19" ht="15" x14ac:dyDescent="0.25">
      <c r="I1428" s="14">
        <v>1424</v>
      </c>
      <c r="J1428" s="15">
        <f t="shared" ca="1" si="155"/>
        <v>0.2816548525201632</v>
      </c>
      <c r="K1428" s="16">
        <f t="shared" ca="1" si="157"/>
        <v>2.5946699518147716</v>
      </c>
      <c r="L1428" s="16"/>
      <c r="M1428" s="17">
        <f t="shared" ca="1" si="156"/>
        <v>0.53677202134798518</v>
      </c>
      <c r="N1428" s="18">
        <f t="shared" ca="1" si="158"/>
        <v>4.5522764953991697</v>
      </c>
      <c r="O1428" s="18"/>
      <c r="P1428" s="30">
        <f t="shared" ca="1" si="154"/>
        <v>0.24239345641560206</v>
      </c>
      <c r="Q1428" s="19"/>
      <c r="R1428" s="20">
        <f t="shared" ca="1" si="159"/>
        <v>1</v>
      </c>
      <c r="S1428" s="21">
        <f t="shared" ca="1" si="160"/>
        <v>0</v>
      </c>
    </row>
    <row r="1429" spans="9:19" ht="15" x14ac:dyDescent="0.25">
      <c r="I1429" s="14">
        <v>1425</v>
      </c>
      <c r="J1429" s="15">
        <f t="shared" ca="1" si="155"/>
        <v>0.36657831333787938</v>
      </c>
      <c r="K1429" s="16">
        <f t="shared" ca="1" si="157"/>
        <v>4.5775788284889884</v>
      </c>
      <c r="L1429" s="16"/>
      <c r="M1429" s="17">
        <f t="shared" ca="1" si="156"/>
        <v>0.83080271270010508</v>
      </c>
      <c r="N1429" s="18">
        <f t="shared" ca="1" si="158"/>
        <v>11.789699294866754</v>
      </c>
      <c r="O1429" s="18"/>
      <c r="P1429" s="30">
        <f t="shared" ca="1" si="154"/>
        <v>-5.0121204663777652</v>
      </c>
      <c r="Q1429" s="19"/>
      <c r="R1429" s="20">
        <f t="shared" ca="1" si="159"/>
        <v>0</v>
      </c>
      <c r="S1429" s="21">
        <f t="shared" ca="1" si="160"/>
        <v>0</v>
      </c>
    </row>
    <row r="1430" spans="9:19" ht="15" x14ac:dyDescent="0.25">
      <c r="I1430" s="14">
        <v>1426</v>
      </c>
      <c r="J1430" s="15">
        <f t="shared" ca="1" si="155"/>
        <v>0.46698628837011269</v>
      </c>
      <c r="K1430" s="16">
        <f t="shared" ca="1" si="157"/>
        <v>6.7368457418866736</v>
      </c>
      <c r="L1430" s="16"/>
      <c r="M1430" s="17">
        <f t="shared" ca="1" si="156"/>
        <v>0.85493016295075797</v>
      </c>
      <c r="N1430" s="18">
        <f t="shared" ca="1" si="158"/>
        <v>12.630317438897766</v>
      </c>
      <c r="O1430" s="18"/>
      <c r="P1430" s="30">
        <f t="shared" ca="1" si="154"/>
        <v>-3.6934716970110921</v>
      </c>
      <c r="Q1430" s="19"/>
      <c r="R1430" s="20">
        <f t="shared" ca="1" si="159"/>
        <v>0</v>
      </c>
      <c r="S1430" s="21">
        <f t="shared" ca="1" si="160"/>
        <v>0</v>
      </c>
    </row>
    <row r="1431" spans="9:19" ht="15" x14ac:dyDescent="0.25">
      <c r="I1431" s="14">
        <v>1427</v>
      </c>
      <c r="J1431" s="15">
        <f t="shared" ca="1" si="155"/>
        <v>0.64911211300791838</v>
      </c>
      <c r="K1431" s="16">
        <f t="shared" ca="1" si="157"/>
        <v>10.633775896442014</v>
      </c>
      <c r="L1431" s="16"/>
      <c r="M1431" s="17">
        <f t="shared" ca="1" si="156"/>
        <v>0.35900270853609606</v>
      </c>
      <c r="N1431" s="18">
        <f t="shared" ca="1" si="158"/>
        <v>0.75860489633614936</v>
      </c>
      <c r="O1431" s="18"/>
      <c r="P1431" s="30">
        <f t="shared" ca="1" si="154"/>
        <v>12.075171000105865</v>
      </c>
      <c r="Q1431" s="19"/>
      <c r="R1431" s="20">
        <f t="shared" ca="1" si="159"/>
        <v>1</v>
      </c>
      <c r="S1431" s="21">
        <f t="shared" ca="1" si="160"/>
        <v>1</v>
      </c>
    </row>
    <row r="1432" spans="9:19" ht="15" x14ac:dyDescent="0.25">
      <c r="I1432" s="14">
        <v>1428</v>
      </c>
      <c r="J1432" s="15">
        <f t="shared" ca="1" si="155"/>
        <v>0.76240872853636243</v>
      </c>
      <c r="K1432" s="16">
        <f t="shared" ca="1" si="157"/>
        <v>13.404356553860502</v>
      </c>
      <c r="L1432" s="16"/>
      <c r="M1432" s="17">
        <f t="shared" ca="1" si="156"/>
        <v>0.37619990863638608</v>
      </c>
      <c r="N1432" s="18">
        <f t="shared" ca="1" si="158"/>
        <v>1.1405334182716653</v>
      </c>
      <c r="O1432" s="18"/>
      <c r="P1432" s="30">
        <f t="shared" ca="1" si="154"/>
        <v>14.463823135588836</v>
      </c>
      <c r="Q1432" s="19"/>
      <c r="R1432" s="20">
        <f t="shared" ca="1" si="159"/>
        <v>1</v>
      </c>
      <c r="S1432" s="21">
        <f t="shared" ca="1" si="160"/>
        <v>1</v>
      </c>
    </row>
    <row r="1433" spans="9:19" ht="15" x14ac:dyDescent="0.25">
      <c r="I1433" s="14">
        <v>1429</v>
      </c>
      <c r="J1433" s="15">
        <f t="shared" ca="1" si="155"/>
        <v>0.74357829688740695</v>
      </c>
      <c r="K1433" s="16">
        <f t="shared" ca="1" si="157"/>
        <v>12.905242570567964</v>
      </c>
      <c r="L1433" s="16"/>
      <c r="M1433" s="17">
        <f t="shared" ca="1" si="156"/>
        <v>0.17849639134247441</v>
      </c>
      <c r="N1433" s="18">
        <f t="shared" ca="1" si="158"/>
        <v>-3.9265626506171225</v>
      </c>
      <c r="O1433" s="18"/>
      <c r="P1433" s="30">
        <f t="shared" ca="1" si="154"/>
        <v>19.031805221185085</v>
      </c>
      <c r="Q1433" s="19"/>
      <c r="R1433" s="20">
        <f t="shared" ca="1" si="159"/>
        <v>1</v>
      </c>
      <c r="S1433" s="21">
        <f t="shared" ca="1" si="160"/>
        <v>1</v>
      </c>
    </row>
    <row r="1434" spans="9:19" ht="15" x14ac:dyDescent="0.25">
      <c r="I1434" s="14">
        <v>1430</v>
      </c>
      <c r="J1434" s="15">
        <f t="shared" ca="1" si="155"/>
        <v>0.81810723109219363</v>
      </c>
      <c r="K1434" s="16">
        <f t="shared" ca="1" si="157"/>
        <v>15.028340877319369</v>
      </c>
      <c r="L1434" s="16"/>
      <c r="M1434" s="17">
        <f t="shared" ca="1" si="156"/>
        <v>0.86887590844173146</v>
      </c>
      <c r="N1434" s="18">
        <f t="shared" ca="1" si="158"/>
        <v>13.159738856353263</v>
      </c>
      <c r="O1434" s="18"/>
      <c r="P1434" s="30">
        <f t="shared" ca="1" si="154"/>
        <v>4.0686020209661065</v>
      </c>
      <c r="Q1434" s="19"/>
      <c r="R1434" s="20">
        <f t="shared" ca="1" si="159"/>
        <v>1</v>
      </c>
      <c r="S1434" s="21">
        <f t="shared" ca="1" si="160"/>
        <v>0</v>
      </c>
    </row>
    <row r="1435" spans="9:19" ht="15" x14ac:dyDescent="0.25">
      <c r="I1435" s="14">
        <v>1431</v>
      </c>
      <c r="J1435" s="15">
        <f t="shared" ca="1" si="155"/>
        <v>0.13130649294195884</v>
      </c>
      <c r="K1435" s="16">
        <f t="shared" ca="1" si="157"/>
        <v>-1.9425711521593936</v>
      </c>
      <c r="L1435" s="16"/>
      <c r="M1435" s="17">
        <f t="shared" ca="1" si="156"/>
        <v>0.43307264723533534</v>
      </c>
      <c r="N1435" s="18">
        <f t="shared" ca="1" si="158"/>
        <v>2.3697529685823415</v>
      </c>
      <c r="O1435" s="18"/>
      <c r="P1435" s="30">
        <f t="shared" ca="1" si="154"/>
        <v>-2.1123241207417349</v>
      </c>
      <c r="Q1435" s="19"/>
      <c r="R1435" s="20">
        <f t="shared" ca="1" si="159"/>
        <v>0</v>
      </c>
      <c r="S1435" s="21">
        <f t="shared" ca="1" si="160"/>
        <v>0</v>
      </c>
    </row>
    <row r="1436" spans="9:19" ht="15" x14ac:dyDescent="0.25">
      <c r="I1436" s="14">
        <v>1432</v>
      </c>
      <c r="J1436" s="15">
        <f t="shared" ca="1" si="155"/>
        <v>0.27974312829264358</v>
      </c>
      <c r="K1436" s="16">
        <f t="shared" ca="1" si="157"/>
        <v>2.5472122555227985</v>
      </c>
      <c r="L1436" s="16"/>
      <c r="M1436" s="17">
        <f t="shared" ca="1" si="156"/>
        <v>0.75608822538378928</v>
      </c>
      <c r="N1436" s="18">
        <f t="shared" ca="1" si="158"/>
        <v>9.5845350822483564</v>
      </c>
      <c r="O1436" s="18"/>
      <c r="P1436" s="30">
        <f t="shared" ca="1" si="154"/>
        <v>-4.8373228267255577</v>
      </c>
      <c r="Q1436" s="19"/>
      <c r="R1436" s="20">
        <f t="shared" ca="1" si="159"/>
        <v>0</v>
      </c>
      <c r="S1436" s="21">
        <f t="shared" ca="1" si="160"/>
        <v>0</v>
      </c>
    </row>
    <row r="1437" spans="9:19" ht="15" x14ac:dyDescent="0.25">
      <c r="I1437" s="14">
        <v>1433</v>
      </c>
      <c r="J1437" s="15">
        <f t="shared" ca="1" si="155"/>
        <v>0.44272971771579495</v>
      </c>
      <c r="K1437" s="16">
        <f t="shared" ca="1" si="157"/>
        <v>6.2247747919891916</v>
      </c>
      <c r="L1437" s="16"/>
      <c r="M1437" s="17">
        <f t="shared" ca="1" si="156"/>
        <v>0.94079252871119334</v>
      </c>
      <c r="N1437" s="18">
        <f t="shared" ca="1" si="158"/>
        <v>16.844122723246514</v>
      </c>
      <c r="O1437" s="18"/>
      <c r="P1437" s="30">
        <f t="shared" ca="1" si="154"/>
        <v>-8.4193479312573238</v>
      </c>
      <c r="Q1437" s="19"/>
      <c r="R1437" s="20">
        <f t="shared" ca="1" si="159"/>
        <v>0</v>
      </c>
      <c r="S1437" s="21">
        <f t="shared" ca="1" si="160"/>
        <v>0</v>
      </c>
    </row>
    <row r="1438" spans="9:19" ht="15" x14ac:dyDescent="0.25">
      <c r="I1438" s="14">
        <v>1434</v>
      </c>
      <c r="J1438" s="15">
        <f t="shared" ca="1" si="155"/>
        <v>0.25172796850596346</v>
      </c>
      <c r="K1438" s="16">
        <f t="shared" ca="1" si="157"/>
        <v>1.8322257995627735</v>
      </c>
      <c r="L1438" s="16"/>
      <c r="M1438" s="17">
        <f t="shared" ca="1" si="156"/>
        <v>0.36042185893190648</v>
      </c>
      <c r="N1438" s="18">
        <f t="shared" ca="1" si="158"/>
        <v>0.79035092542677576</v>
      </c>
      <c r="O1438" s="18"/>
      <c r="P1438" s="30">
        <f t="shared" ca="1" si="154"/>
        <v>3.241874874135998</v>
      </c>
      <c r="Q1438" s="19"/>
      <c r="R1438" s="20">
        <f t="shared" ca="1" si="159"/>
        <v>1</v>
      </c>
      <c r="S1438" s="21">
        <f t="shared" ca="1" si="160"/>
        <v>0</v>
      </c>
    </row>
    <row r="1439" spans="9:19" ht="15" x14ac:dyDescent="0.25">
      <c r="I1439" s="14">
        <v>1435</v>
      </c>
      <c r="J1439" s="15">
        <f t="shared" ca="1" si="155"/>
        <v>0.5841777282586188</v>
      </c>
      <c r="K1439" s="16">
        <f t="shared" ca="1" si="157"/>
        <v>9.208679452698691</v>
      </c>
      <c r="L1439" s="16"/>
      <c r="M1439" s="17">
        <f t="shared" ca="1" si="156"/>
        <v>0.77121762381549119</v>
      </c>
      <c r="N1439" s="18">
        <f t="shared" ca="1" si="158"/>
        <v>9.9952360627192398</v>
      </c>
      <c r="O1439" s="18"/>
      <c r="P1439" s="30">
        <f t="shared" ca="1" si="154"/>
        <v>1.4134433899794514</v>
      </c>
      <c r="Q1439" s="19"/>
      <c r="R1439" s="20">
        <f t="shared" ca="1" si="159"/>
        <v>1</v>
      </c>
      <c r="S1439" s="21">
        <f t="shared" ca="1" si="160"/>
        <v>0</v>
      </c>
    </row>
    <row r="1440" spans="9:19" ht="15" x14ac:dyDescent="0.25">
      <c r="I1440" s="14">
        <v>1436</v>
      </c>
      <c r="J1440" s="15">
        <f t="shared" ca="1" si="155"/>
        <v>0.41066384973650516</v>
      </c>
      <c r="K1440" s="16">
        <f t="shared" ca="1" si="157"/>
        <v>5.5405067274125681</v>
      </c>
      <c r="L1440" s="16"/>
      <c r="M1440" s="17">
        <f t="shared" ca="1" si="156"/>
        <v>0.67081281599094245</v>
      </c>
      <c r="N1440" s="18">
        <f t="shared" ca="1" si="158"/>
        <v>7.4793651159279921</v>
      </c>
      <c r="O1440" s="18"/>
      <c r="P1440" s="30">
        <f t="shared" ca="1" si="154"/>
        <v>0.26114161148457615</v>
      </c>
      <c r="Q1440" s="19"/>
      <c r="R1440" s="20">
        <f t="shared" ca="1" si="159"/>
        <v>1</v>
      </c>
      <c r="S1440" s="21">
        <f t="shared" ca="1" si="160"/>
        <v>0</v>
      </c>
    </row>
    <row r="1441" spans="9:19" ht="15" x14ac:dyDescent="0.25">
      <c r="I1441" s="14">
        <v>1437</v>
      </c>
      <c r="J1441" s="15">
        <f t="shared" ca="1" si="155"/>
        <v>0.16888667465025919</v>
      </c>
      <c r="K1441" s="16">
        <f t="shared" ca="1" si="157"/>
        <v>-0.59000625501605342</v>
      </c>
      <c r="L1441" s="16"/>
      <c r="M1441" s="17">
        <f t="shared" ca="1" si="156"/>
        <v>0.43216814874226306</v>
      </c>
      <c r="N1441" s="18">
        <f t="shared" ca="1" si="158"/>
        <v>2.3505087259671451</v>
      </c>
      <c r="O1441" s="18"/>
      <c r="P1441" s="30">
        <f t="shared" ca="1" si="154"/>
        <v>-0.74051498098319835</v>
      </c>
      <c r="Q1441" s="19"/>
      <c r="R1441" s="20">
        <f t="shared" ca="1" si="159"/>
        <v>0</v>
      </c>
      <c r="S1441" s="21">
        <f t="shared" ca="1" si="160"/>
        <v>0</v>
      </c>
    </row>
    <row r="1442" spans="9:19" ht="15" x14ac:dyDescent="0.25">
      <c r="I1442" s="14">
        <v>1438</v>
      </c>
      <c r="J1442" s="15">
        <f t="shared" ca="1" si="155"/>
        <v>0.83207122368071773</v>
      </c>
      <c r="K1442" s="16">
        <f t="shared" ca="1" si="157"/>
        <v>15.481868819623367</v>
      </c>
      <c r="L1442" s="16"/>
      <c r="M1442" s="17">
        <f t="shared" ca="1" si="156"/>
        <v>0.81431531325661088</v>
      </c>
      <c r="N1442" s="18">
        <f t="shared" ca="1" si="158"/>
        <v>11.258998172809523</v>
      </c>
      <c r="O1442" s="18"/>
      <c r="P1442" s="30">
        <f t="shared" ca="1" si="154"/>
        <v>6.4228706468138439</v>
      </c>
      <c r="Q1442" s="19"/>
      <c r="R1442" s="20">
        <f t="shared" ca="1" si="159"/>
        <v>1</v>
      </c>
      <c r="S1442" s="21">
        <f t="shared" ca="1" si="160"/>
        <v>0</v>
      </c>
    </row>
    <row r="1443" spans="9:19" ht="15" x14ac:dyDescent="0.25">
      <c r="I1443" s="14">
        <v>1439</v>
      </c>
      <c r="J1443" s="15">
        <f t="shared" ca="1" si="155"/>
        <v>7.8523523594380418E-2</v>
      </c>
      <c r="K1443" s="16">
        <f t="shared" ca="1" si="157"/>
        <v>-4.4093514622232277</v>
      </c>
      <c r="L1443" s="16"/>
      <c r="M1443" s="17">
        <f t="shared" ca="1" si="156"/>
        <v>0.96018270527280203</v>
      </c>
      <c r="N1443" s="18">
        <f t="shared" ca="1" si="158"/>
        <v>18.44506239545737</v>
      </c>
      <c r="O1443" s="18"/>
      <c r="P1443" s="30">
        <f t="shared" ca="1" si="154"/>
        <v>-20.654413857680598</v>
      </c>
      <c r="Q1443" s="19"/>
      <c r="R1443" s="20">
        <f t="shared" ca="1" si="159"/>
        <v>0</v>
      </c>
      <c r="S1443" s="21">
        <f t="shared" ca="1" si="160"/>
        <v>0</v>
      </c>
    </row>
    <row r="1444" spans="9:19" ht="15" x14ac:dyDescent="0.25">
      <c r="I1444" s="14">
        <v>1440</v>
      </c>
      <c r="J1444" s="15">
        <f t="shared" ca="1" si="155"/>
        <v>0.14858766712702365</v>
      </c>
      <c r="K1444" s="16">
        <f t="shared" ca="1" si="157"/>
        <v>-1.2922636730353769</v>
      </c>
      <c r="L1444" s="16"/>
      <c r="M1444" s="17">
        <f t="shared" ca="1" si="156"/>
        <v>0.16319184991747815</v>
      </c>
      <c r="N1444" s="18">
        <f t="shared" ca="1" si="158"/>
        <v>-4.4311822286345013</v>
      </c>
      <c r="O1444" s="18"/>
      <c r="P1444" s="30">
        <f t="shared" ca="1" si="154"/>
        <v>5.3389185555991245</v>
      </c>
      <c r="Q1444" s="19"/>
      <c r="R1444" s="20">
        <f t="shared" ca="1" si="159"/>
        <v>1</v>
      </c>
      <c r="S1444" s="21">
        <f t="shared" ca="1" si="160"/>
        <v>0</v>
      </c>
    </row>
    <row r="1445" spans="9:19" ht="15" x14ac:dyDescent="0.25">
      <c r="I1445" s="14">
        <v>1441</v>
      </c>
      <c r="J1445" s="15">
        <f t="shared" ca="1" si="155"/>
        <v>0.95885168896116968</v>
      </c>
      <c r="K1445" s="16">
        <f t="shared" ca="1" si="157"/>
        <v>21.967078592564782</v>
      </c>
      <c r="L1445" s="16"/>
      <c r="M1445" s="17">
        <f t="shared" ca="1" si="156"/>
        <v>0.16938345426260171</v>
      </c>
      <c r="N1445" s="18">
        <f t="shared" ca="1" si="158"/>
        <v>-4.2235275981841056</v>
      </c>
      <c r="O1445" s="18"/>
      <c r="P1445" s="30">
        <f t="shared" ca="1" si="154"/>
        <v>28.390606190748887</v>
      </c>
      <c r="Q1445" s="19"/>
      <c r="R1445" s="20">
        <f t="shared" ca="1" si="159"/>
        <v>1</v>
      </c>
      <c r="S1445" s="21">
        <f t="shared" ca="1" si="160"/>
        <v>1</v>
      </c>
    </row>
    <row r="1446" spans="9:19" ht="15" x14ac:dyDescent="0.25">
      <c r="I1446" s="14">
        <v>1442</v>
      </c>
      <c r="J1446" s="15">
        <f t="shared" ca="1" si="155"/>
        <v>0.51944220358293136</v>
      </c>
      <c r="K1446" s="16">
        <f t="shared" ca="1" si="157"/>
        <v>7.8379025878878226</v>
      </c>
      <c r="L1446" s="16"/>
      <c r="M1446" s="17">
        <f t="shared" ca="1" si="156"/>
        <v>0.54824869970509282</v>
      </c>
      <c r="N1446" s="18">
        <f t="shared" ca="1" si="158"/>
        <v>4.7943490997777589</v>
      </c>
      <c r="O1446" s="18"/>
      <c r="P1446" s="30">
        <f t="shared" ca="1" si="154"/>
        <v>5.2435534881100638</v>
      </c>
      <c r="Q1446" s="19"/>
      <c r="R1446" s="20">
        <f t="shared" ca="1" si="159"/>
        <v>1</v>
      </c>
      <c r="S1446" s="21">
        <f t="shared" ca="1" si="160"/>
        <v>0</v>
      </c>
    </row>
    <row r="1447" spans="9:19" ht="15" x14ac:dyDescent="0.25">
      <c r="I1447" s="14">
        <v>1443</v>
      </c>
      <c r="J1447" s="15">
        <f t="shared" ca="1" si="155"/>
        <v>0.23408029467120239</v>
      </c>
      <c r="K1447" s="16">
        <f t="shared" ca="1" si="157"/>
        <v>1.3602394833065619</v>
      </c>
      <c r="L1447" s="16"/>
      <c r="M1447" s="17">
        <f t="shared" ca="1" si="156"/>
        <v>0.8095950412959585</v>
      </c>
      <c r="N1447" s="18">
        <f t="shared" ca="1" si="158"/>
        <v>11.112530054955114</v>
      </c>
      <c r="O1447" s="18"/>
      <c r="P1447" s="30">
        <f t="shared" ca="1" si="154"/>
        <v>-7.5522905716485509</v>
      </c>
      <c r="Q1447" s="19"/>
      <c r="R1447" s="20">
        <f t="shared" ca="1" si="159"/>
        <v>0</v>
      </c>
      <c r="S1447" s="21">
        <f t="shared" ca="1" si="160"/>
        <v>0</v>
      </c>
    </row>
    <row r="1448" spans="9:19" ht="15" x14ac:dyDescent="0.25">
      <c r="I1448" s="14">
        <v>1444</v>
      </c>
      <c r="J1448" s="15">
        <f t="shared" ca="1" si="155"/>
        <v>0.15892204959754519</v>
      </c>
      <c r="K1448" s="16">
        <f t="shared" ca="1" si="157"/>
        <v>-0.92738037537544749</v>
      </c>
      <c r="L1448" s="16"/>
      <c r="M1448" s="17">
        <f t="shared" ca="1" si="156"/>
        <v>0.29806988257131839</v>
      </c>
      <c r="N1448" s="18">
        <f t="shared" ca="1" si="158"/>
        <v>-0.6539622621906851</v>
      </c>
      <c r="O1448" s="18"/>
      <c r="P1448" s="30">
        <f t="shared" ca="1" si="154"/>
        <v>1.9265818868152378</v>
      </c>
      <c r="Q1448" s="19"/>
      <c r="R1448" s="20">
        <f t="shared" ca="1" si="159"/>
        <v>1</v>
      </c>
      <c r="S1448" s="21">
        <f t="shared" ca="1" si="160"/>
        <v>0</v>
      </c>
    </row>
    <row r="1449" spans="9:19" ht="15" x14ac:dyDescent="0.25">
      <c r="I1449" s="14">
        <v>1445</v>
      </c>
      <c r="J1449" s="15">
        <f t="shared" ca="1" si="155"/>
        <v>0.7993191670342279</v>
      </c>
      <c r="K1449" s="16">
        <f t="shared" ca="1" si="157"/>
        <v>14.451182666536521</v>
      </c>
      <c r="L1449" s="16"/>
      <c r="M1449" s="17">
        <f t="shared" ca="1" si="156"/>
        <v>0.78557661236118148</v>
      </c>
      <c r="N1449" s="18">
        <f t="shared" ca="1" si="158"/>
        <v>10.399374740531094</v>
      </c>
      <c r="O1449" s="18"/>
      <c r="P1449" s="30">
        <f t="shared" ca="1" si="154"/>
        <v>6.2518079260054273</v>
      </c>
      <c r="Q1449" s="19"/>
      <c r="R1449" s="20">
        <f t="shared" ca="1" si="159"/>
        <v>1</v>
      </c>
      <c r="S1449" s="21">
        <f t="shared" ca="1" si="160"/>
        <v>0</v>
      </c>
    </row>
    <row r="1450" spans="9:19" ht="15" x14ac:dyDescent="0.25">
      <c r="I1450" s="14">
        <v>1446</v>
      </c>
      <c r="J1450" s="15">
        <f t="shared" ca="1" si="155"/>
        <v>0.81681536259700116</v>
      </c>
      <c r="K1450" s="16">
        <f t="shared" ca="1" si="157"/>
        <v>14.987509364475502</v>
      </c>
      <c r="L1450" s="16"/>
      <c r="M1450" s="17">
        <f t="shared" ca="1" si="156"/>
        <v>0.22090980339511834</v>
      </c>
      <c r="N1450" s="18">
        <f t="shared" ca="1" si="158"/>
        <v>-2.6549544033372756</v>
      </c>
      <c r="O1450" s="18"/>
      <c r="P1450" s="30">
        <f t="shared" ca="1" si="154"/>
        <v>19.842463767812777</v>
      </c>
      <c r="Q1450" s="19"/>
      <c r="R1450" s="20">
        <f t="shared" ca="1" si="159"/>
        <v>1</v>
      </c>
      <c r="S1450" s="21">
        <f t="shared" ca="1" si="160"/>
        <v>1</v>
      </c>
    </row>
    <row r="1451" spans="9:19" ht="15" x14ac:dyDescent="0.25">
      <c r="I1451" s="14">
        <v>1447</v>
      </c>
      <c r="J1451" s="15">
        <f t="shared" ca="1" si="155"/>
        <v>0.81534991305422366</v>
      </c>
      <c r="K1451" s="16">
        <f t="shared" ca="1" si="157"/>
        <v>14.941408363594373</v>
      </c>
      <c r="L1451" s="16"/>
      <c r="M1451" s="17">
        <f t="shared" ca="1" si="156"/>
        <v>0.10265528151606096</v>
      </c>
      <c r="N1451" s="18">
        <f t="shared" ca="1" si="158"/>
        <v>-6.8168503346204457</v>
      </c>
      <c r="O1451" s="18"/>
      <c r="P1451" s="30">
        <f t="shared" ca="1" si="154"/>
        <v>23.958258698214816</v>
      </c>
      <c r="Q1451" s="19"/>
      <c r="R1451" s="20">
        <f t="shared" ca="1" si="159"/>
        <v>1</v>
      </c>
      <c r="S1451" s="21">
        <f t="shared" ca="1" si="160"/>
        <v>1</v>
      </c>
    </row>
    <row r="1452" spans="9:19" ht="15" x14ac:dyDescent="0.25">
      <c r="I1452" s="14">
        <v>1448</v>
      </c>
      <c r="J1452" s="15">
        <f t="shared" ca="1" si="155"/>
        <v>0.12660052651985298</v>
      </c>
      <c r="K1452" s="16">
        <f t="shared" ca="1" si="157"/>
        <v>-2.1297510324161184</v>
      </c>
      <c r="L1452" s="16"/>
      <c r="M1452" s="17">
        <f t="shared" ca="1" si="156"/>
        <v>0.82652604581460287</v>
      </c>
      <c r="N1452" s="18">
        <f t="shared" ca="1" si="158"/>
        <v>11.649003632159101</v>
      </c>
      <c r="O1452" s="18"/>
      <c r="P1452" s="30">
        <f t="shared" ca="1" si="154"/>
        <v>-11.578754664575218</v>
      </c>
      <c r="Q1452" s="19"/>
      <c r="R1452" s="20">
        <f t="shared" ca="1" si="159"/>
        <v>0</v>
      </c>
      <c r="S1452" s="21">
        <f t="shared" ca="1" si="160"/>
        <v>0</v>
      </c>
    </row>
    <row r="1453" spans="9:19" ht="15" x14ac:dyDescent="0.25">
      <c r="I1453" s="14">
        <v>1449</v>
      </c>
      <c r="J1453" s="15">
        <f t="shared" ca="1" si="155"/>
        <v>0.9027156109585921</v>
      </c>
      <c r="K1453" s="16">
        <f t="shared" ca="1" si="157"/>
        <v>18.282998266522011</v>
      </c>
      <c r="L1453" s="16"/>
      <c r="M1453" s="17">
        <f t="shared" ca="1" si="156"/>
        <v>0.8624819359569097</v>
      </c>
      <c r="N1453" s="18">
        <f t="shared" ca="1" si="158"/>
        <v>12.912463879297311</v>
      </c>
      <c r="O1453" s="18"/>
      <c r="P1453" s="30">
        <f t="shared" ca="1" si="154"/>
        <v>7.5705343872246997</v>
      </c>
      <c r="Q1453" s="19"/>
      <c r="R1453" s="20">
        <f t="shared" ca="1" si="159"/>
        <v>1</v>
      </c>
      <c r="S1453" s="21">
        <f t="shared" ca="1" si="160"/>
        <v>1</v>
      </c>
    </row>
    <row r="1454" spans="9:19" ht="15" x14ac:dyDescent="0.25">
      <c r="I1454" s="14">
        <v>1450</v>
      </c>
      <c r="J1454" s="15">
        <f t="shared" ca="1" si="155"/>
        <v>0.86940542785940933</v>
      </c>
      <c r="K1454" s="16">
        <f t="shared" ca="1" si="157"/>
        <v>16.830586129511452</v>
      </c>
      <c r="L1454" s="16"/>
      <c r="M1454" s="17">
        <f t="shared" ca="1" si="156"/>
        <v>0.73671670868775241</v>
      </c>
      <c r="N1454" s="18">
        <f t="shared" ca="1" si="158"/>
        <v>9.0781985213061986</v>
      </c>
      <c r="O1454" s="18"/>
      <c r="P1454" s="30">
        <f t="shared" ca="1" si="154"/>
        <v>9.9523876082052531</v>
      </c>
      <c r="Q1454" s="19"/>
      <c r="R1454" s="20">
        <f t="shared" ca="1" si="159"/>
        <v>1</v>
      </c>
      <c r="S1454" s="21">
        <f t="shared" ca="1" si="160"/>
        <v>1</v>
      </c>
    </row>
    <row r="1455" spans="9:19" ht="15" x14ac:dyDescent="0.25">
      <c r="I1455" s="14">
        <v>1451</v>
      </c>
      <c r="J1455" s="15">
        <f t="shared" ca="1" si="155"/>
        <v>0.86738712108094207</v>
      </c>
      <c r="K1455" s="16">
        <f t="shared" ca="1" si="157"/>
        <v>16.751434757405143</v>
      </c>
      <c r="L1455" s="16"/>
      <c r="M1455" s="17">
        <f t="shared" ca="1" si="156"/>
        <v>0.23718763161771639</v>
      </c>
      <c r="N1455" s="18">
        <f t="shared" ca="1" si="158"/>
        <v>-2.2052850099558015</v>
      </c>
      <c r="O1455" s="18"/>
      <c r="P1455" s="30">
        <f t="shared" ca="1" si="154"/>
        <v>21.156719767360944</v>
      </c>
      <c r="Q1455" s="19"/>
      <c r="R1455" s="20">
        <f t="shared" ca="1" si="159"/>
        <v>1</v>
      </c>
      <c r="S1455" s="21">
        <f t="shared" ca="1" si="160"/>
        <v>1</v>
      </c>
    </row>
    <row r="1456" spans="9:19" ht="15" x14ac:dyDescent="0.25">
      <c r="I1456" s="14">
        <v>1452</v>
      </c>
      <c r="J1456" s="15">
        <f t="shared" ca="1" si="155"/>
        <v>0.46675270054345031</v>
      </c>
      <c r="K1456" s="16">
        <f t="shared" ca="1" si="157"/>
        <v>6.7319299872164233</v>
      </c>
      <c r="L1456" s="16"/>
      <c r="M1456" s="17">
        <f t="shared" ca="1" si="156"/>
        <v>0.71465997802273118</v>
      </c>
      <c r="N1456" s="18">
        <f t="shared" ca="1" si="158"/>
        <v>8.5242827472051221</v>
      </c>
      <c r="O1456" s="18"/>
      <c r="P1456" s="30">
        <f t="shared" ca="1" si="154"/>
        <v>0.40764724001130137</v>
      </c>
      <c r="Q1456" s="19"/>
      <c r="R1456" s="20">
        <f t="shared" ca="1" si="159"/>
        <v>1</v>
      </c>
      <c r="S1456" s="21">
        <f t="shared" ca="1" si="160"/>
        <v>0</v>
      </c>
    </row>
    <row r="1457" spans="9:19" ht="15" x14ac:dyDescent="0.25">
      <c r="I1457" s="14">
        <v>1453</v>
      </c>
      <c r="J1457" s="15">
        <f t="shared" ca="1" si="155"/>
        <v>0.86031853431402128</v>
      </c>
      <c r="K1457" s="16">
        <f t="shared" ca="1" si="157"/>
        <v>16.480582974658851</v>
      </c>
      <c r="L1457" s="16"/>
      <c r="M1457" s="17">
        <f t="shared" ca="1" si="156"/>
        <v>9.1416749129350494E-3</v>
      </c>
      <c r="N1457" s="18">
        <f t="shared" ca="1" si="158"/>
        <v>-15.963747776039337</v>
      </c>
      <c r="O1457" s="18"/>
      <c r="P1457" s="30">
        <f t="shared" ca="1" si="154"/>
        <v>34.644330750698188</v>
      </c>
      <c r="Q1457" s="19"/>
      <c r="R1457" s="20">
        <f t="shared" ca="1" si="159"/>
        <v>1</v>
      </c>
      <c r="S1457" s="21">
        <f t="shared" ca="1" si="160"/>
        <v>1</v>
      </c>
    </row>
    <row r="1458" spans="9:19" ht="15" x14ac:dyDescent="0.25">
      <c r="I1458" s="14">
        <v>1454</v>
      </c>
      <c r="J1458" s="15">
        <f t="shared" ca="1" si="155"/>
        <v>0.88061478807880234</v>
      </c>
      <c r="K1458" s="16">
        <f t="shared" ca="1" si="157"/>
        <v>17.286404611373364</v>
      </c>
      <c r="L1458" s="16"/>
      <c r="M1458" s="17">
        <f t="shared" ca="1" si="156"/>
        <v>0.26248168097698366</v>
      </c>
      <c r="N1458" s="18">
        <f t="shared" ca="1" si="158"/>
        <v>-1.5387583469108934</v>
      </c>
      <c r="O1458" s="18"/>
      <c r="P1458" s="30">
        <f t="shared" ca="1" si="154"/>
        <v>21.025162958284255</v>
      </c>
      <c r="Q1458" s="19"/>
      <c r="R1458" s="20">
        <f t="shared" ca="1" si="159"/>
        <v>1</v>
      </c>
      <c r="S1458" s="21">
        <f t="shared" ca="1" si="160"/>
        <v>1</v>
      </c>
    </row>
    <row r="1459" spans="9:19" ht="15" x14ac:dyDescent="0.25">
      <c r="I1459" s="14">
        <v>1455</v>
      </c>
      <c r="J1459" s="15">
        <f t="shared" ca="1" si="155"/>
        <v>0.6764776155892579</v>
      </c>
      <c r="K1459" s="16">
        <f t="shared" ca="1" si="157"/>
        <v>11.260827751418178</v>
      </c>
      <c r="L1459" s="16"/>
      <c r="M1459" s="17">
        <f t="shared" ca="1" si="156"/>
        <v>0.36590819351823156</v>
      </c>
      <c r="N1459" s="18">
        <f t="shared" ca="1" si="158"/>
        <v>0.91267962196267671</v>
      </c>
      <c r="O1459" s="18"/>
      <c r="P1459" s="30">
        <f t="shared" ca="1" si="154"/>
        <v>12.548148129455502</v>
      </c>
      <c r="Q1459" s="19"/>
      <c r="R1459" s="20">
        <f t="shared" ca="1" si="159"/>
        <v>1</v>
      </c>
      <c r="S1459" s="21">
        <f t="shared" ca="1" si="160"/>
        <v>1</v>
      </c>
    </row>
    <row r="1460" spans="9:19" ht="15" x14ac:dyDescent="0.25">
      <c r="I1460" s="14">
        <v>1456</v>
      </c>
      <c r="J1460" s="15">
        <f t="shared" ca="1" si="155"/>
        <v>0.16755722570338594</v>
      </c>
      <c r="K1460" s="16">
        <f t="shared" ca="1" si="157"/>
        <v>-0.63425918033805395</v>
      </c>
      <c r="L1460" s="16"/>
      <c r="M1460" s="17">
        <f t="shared" ca="1" si="156"/>
        <v>0.55572268700865879</v>
      </c>
      <c r="N1460" s="18">
        <f t="shared" ca="1" si="158"/>
        <v>4.9524397771935291</v>
      </c>
      <c r="O1460" s="18"/>
      <c r="P1460" s="30">
        <f t="shared" ca="1" si="154"/>
        <v>-3.3866989575315829</v>
      </c>
      <c r="Q1460" s="19"/>
      <c r="R1460" s="20">
        <f t="shared" ca="1" si="159"/>
        <v>0</v>
      </c>
      <c r="S1460" s="21">
        <f t="shared" ca="1" si="160"/>
        <v>0</v>
      </c>
    </row>
    <row r="1461" spans="9:19" ht="15" x14ac:dyDescent="0.25">
      <c r="I1461" s="14">
        <v>1457</v>
      </c>
      <c r="J1461" s="15">
        <f t="shared" ca="1" si="155"/>
        <v>0.80762603603505401</v>
      </c>
      <c r="K1461" s="16">
        <f t="shared" ca="1" si="157"/>
        <v>14.702093199487251</v>
      </c>
      <c r="L1461" s="16"/>
      <c r="M1461" s="17">
        <f t="shared" ca="1" si="156"/>
        <v>0.68996221264010327</v>
      </c>
      <c r="N1461" s="18">
        <f t="shared" ca="1" si="158"/>
        <v>7.9276855333275211</v>
      </c>
      <c r="O1461" s="18"/>
      <c r="P1461" s="30">
        <f t="shared" ca="1" si="154"/>
        <v>8.9744076661597312</v>
      </c>
      <c r="Q1461" s="19"/>
      <c r="R1461" s="20">
        <f t="shared" ca="1" si="159"/>
        <v>1</v>
      </c>
      <c r="S1461" s="21">
        <f t="shared" ca="1" si="160"/>
        <v>1</v>
      </c>
    </row>
    <row r="1462" spans="9:19" ht="15" x14ac:dyDescent="0.25">
      <c r="I1462" s="14">
        <v>1458</v>
      </c>
      <c r="J1462" s="15">
        <f t="shared" ca="1" si="155"/>
        <v>0.46801895137813243</v>
      </c>
      <c r="K1462" s="16">
        <f t="shared" ca="1" si="157"/>
        <v>6.7585748441737978</v>
      </c>
      <c r="L1462" s="16"/>
      <c r="M1462" s="17">
        <f t="shared" ca="1" si="156"/>
        <v>0.43343585831383624</v>
      </c>
      <c r="N1462" s="18">
        <f t="shared" ca="1" si="158"/>
        <v>2.3774785959644427</v>
      </c>
      <c r="O1462" s="18"/>
      <c r="P1462" s="30">
        <f t="shared" ca="1" si="154"/>
        <v>6.5810962482093549</v>
      </c>
      <c r="Q1462" s="19"/>
      <c r="R1462" s="20">
        <f t="shared" ca="1" si="159"/>
        <v>1</v>
      </c>
      <c r="S1462" s="21">
        <f t="shared" ca="1" si="160"/>
        <v>0</v>
      </c>
    </row>
    <row r="1463" spans="9:19" ht="15" x14ac:dyDescent="0.25">
      <c r="I1463" s="14">
        <v>1459</v>
      </c>
      <c r="J1463" s="15">
        <f t="shared" ca="1" si="155"/>
        <v>7.3155198589066606E-3</v>
      </c>
      <c r="K1463" s="16">
        <f t="shared" ca="1" si="157"/>
        <v>-12.996093979669308</v>
      </c>
      <c r="L1463" s="16"/>
      <c r="M1463" s="17">
        <f t="shared" ca="1" si="156"/>
        <v>0.51996094110051183</v>
      </c>
      <c r="N1463" s="18">
        <f t="shared" ca="1" si="158"/>
        <v>4.1987948143114142</v>
      </c>
      <c r="O1463" s="18"/>
      <c r="P1463" s="30">
        <f t="shared" ca="1" si="154"/>
        <v>-14.994888793980724</v>
      </c>
      <c r="Q1463" s="19"/>
      <c r="R1463" s="20">
        <f t="shared" ca="1" si="159"/>
        <v>0</v>
      </c>
      <c r="S1463" s="21">
        <f t="shared" ca="1" si="160"/>
        <v>0</v>
      </c>
    </row>
    <row r="1464" spans="9:19" ht="15" x14ac:dyDescent="0.25">
      <c r="I1464" s="14">
        <v>1460</v>
      </c>
      <c r="J1464" s="15">
        <f t="shared" ca="1" si="155"/>
        <v>0.63488910460333892</v>
      </c>
      <c r="K1464" s="16">
        <f t="shared" ca="1" si="157"/>
        <v>10.315059079154659</v>
      </c>
      <c r="L1464" s="16"/>
      <c r="M1464" s="17">
        <f t="shared" ca="1" si="156"/>
        <v>0.50852464579117962</v>
      </c>
      <c r="N1464" s="18">
        <f t="shared" ca="1" si="158"/>
        <v>3.9587921102761947</v>
      </c>
      <c r="O1464" s="18"/>
      <c r="P1464" s="30">
        <f t="shared" ca="1" si="154"/>
        <v>8.5562669688784645</v>
      </c>
      <c r="Q1464" s="19"/>
      <c r="R1464" s="20">
        <f t="shared" ca="1" si="159"/>
        <v>1</v>
      </c>
      <c r="S1464" s="21">
        <f t="shared" ca="1" si="160"/>
        <v>1</v>
      </c>
    </row>
    <row r="1465" spans="9:19" ht="15" x14ac:dyDescent="0.25">
      <c r="I1465" s="14">
        <v>1461</v>
      </c>
      <c r="J1465" s="15">
        <f t="shared" ca="1" si="155"/>
        <v>0.39571071396365787</v>
      </c>
      <c r="K1465" s="16">
        <f t="shared" ca="1" si="157"/>
        <v>5.2173248564030601</v>
      </c>
      <c r="L1465" s="16"/>
      <c r="M1465" s="17">
        <f t="shared" ca="1" si="156"/>
        <v>0.59848519074415374</v>
      </c>
      <c r="N1465" s="18">
        <f t="shared" ca="1" si="158"/>
        <v>5.8668655614630945</v>
      </c>
      <c r="O1465" s="18"/>
      <c r="P1465" s="30">
        <f t="shared" ca="1" si="154"/>
        <v>1.5504592949399658</v>
      </c>
      <c r="Q1465" s="19"/>
      <c r="R1465" s="20">
        <f t="shared" ca="1" si="159"/>
        <v>1</v>
      </c>
      <c r="S1465" s="21">
        <f t="shared" ca="1" si="160"/>
        <v>0</v>
      </c>
    </row>
    <row r="1466" spans="9:19" ht="15" x14ac:dyDescent="0.25">
      <c r="I1466" s="14">
        <v>1462</v>
      </c>
      <c r="J1466" s="15">
        <f t="shared" ca="1" si="155"/>
        <v>0.56172543758538696</v>
      </c>
      <c r="K1466" s="16">
        <f t="shared" ca="1" si="157"/>
        <v>8.7297118157979554</v>
      </c>
      <c r="L1466" s="16"/>
      <c r="M1466" s="17">
        <f t="shared" ca="1" si="156"/>
        <v>0.23012035906038664</v>
      </c>
      <c r="N1466" s="18">
        <f t="shared" ca="1" si="158"/>
        <v>-2.3983204035057133</v>
      </c>
      <c r="O1466" s="18"/>
      <c r="P1466" s="30">
        <f t="shared" ca="1" si="154"/>
        <v>13.328032219303669</v>
      </c>
      <c r="Q1466" s="19"/>
      <c r="R1466" s="20">
        <f t="shared" ca="1" si="159"/>
        <v>1</v>
      </c>
      <c r="S1466" s="21">
        <f t="shared" ca="1" si="160"/>
        <v>1</v>
      </c>
    </row>
    <row r="1467" spans="9:19" ht="15" x14ac:dyDescent="0.25">
      <c r="I1467" s="14">
        <v>1463</v>
      </c>
      <c r="J1467" s="15">
        <f t="shared" ca="1" si="155"/>
        <v>0.20228719896778635</v>
      </c>
      <c r="K1467" s="16">
        <f t="shared" ca="1" si="157"/>
        <v>0.45661083567356542</v>
      </c>
      <c r="L1467" s="16"/>
      <c r="M1467" s="17">
        <f t="shared" ca="1" si="156"/>
        <v>0.76229210971476746</v>
      </c>
      <c r="N1467" s="18">
        <f t="shared" ca="1" si="158"/>
        <v>9.7512010238815687</v>
      </c>
      <c r="O1467" s="18"/>
      <c r="P1467" s="30">
        <f t="shared" ca="1" si="154"/>
        <v>-7.0945901882080031</v>
      </c>
      <c r="Q1467" s="19"/>
      <c r="R1467" s="20">
        <f t="shared" ca="1" si="159"/>
        <v>0</v>
      </c>
      <c r="S1467" s="21">
        <f t="shared" ca="1" si="160"/>
        <v>0</v>
      </c>
    </row>
    <row r="1468" spans="9:19" ht="15" x14ac:dyDescent="0.25">
      <c r="I1468" s="14">
        <v>1464</v>
      </c>
      <c r="J1468" s="15">
        <f t="shared" ca="1" si="155"/>
        <v>0.29920792086406078</v>
      </c>
      <c r="K1468" s="16">
        <f t="shared" ca="1" si="157"/>
        <v>3.0234791544603894</v>
      </c>
      <c r="L1468" s="16"/>
      <c r="M1468" s="17">
        <f t="shared" ca="1" si="156"/>
        <v>7.3147752540795641E-2</v>
      </c>
      <c r="N1468" s="18">
        <f t="shared" ca="1" si="158"/>
        <v>-8.3745084673738592</v>
      </c>
      <c r="O1468" s="18"/>
      <c r="P1468" s="30">
        <f t="shared" ca="1" si="154"/>
        <v>13.59798762183425</v>
      </c>
      <c r="Q1468" s="19"/>
      <c r="R1468" s="20">
        <f t="shared" ca="1" si="159"/>
        <v>1</v>
      </c>
      <c r="S1468" s="21">
        <f t="shared" ca="1" si="160"/>
        <v>1</v>
      </c>
    </row>
    <row r="1469" spans="9:19" ht="15" x14ac:dyDescent="0.25">
      <c r="I1469" s="14">
        <v>1465</v>
      </c>
      <c r="J1469" s="15">
        <f t="shared" ca="1" si="155"/>
        <v>0.37475350099850113</v>
      </c>
      <c r="K1469" s="16">
        <f t="shared" ca="1" si="157"/>
        <v>4.7586324715117723</v>
      </c>
      <c r="L1469" s="16"/>
      <c r="M1469" s="17">
        <f t="shared" ca="1" si="156"/>
        <v>0.17629690632729644</v>
      </c>
      <c r="N1469" s="18">
        <f t="shared" ca="1" si="158"/>
        <v>-3.997339859513465</v>
      </c>
      <c r="O1469" s="18"/>
      <c r="P1469" s="30">
        <f t="shared" ca="1" si="154"/>
        <v>10.955972331025237</v>
      </c>
      <c r="Q1469" s="19"/>
      <c r="R1469" s="20">
        <f t="shared" ca="1" si="159"/>
        <v>1</v>
      </c>
      <c r="S1469" s="21">
        <f t="shared" ca="1" si="160"/>
        <v>1</v>
      </c>
    </row>
    <row r="1470" spans="9:19" ht="15" x14ac:dyDescent="0.25">
      <c r="I1470" s="14">
        <v>1466</v>
      </c>
      <c r="J1470" s="15">
        <f t="shared" ca="1" si="155"/>
        <v>0.43441561503848336</v>
      </c>
      <c r="K1470" s="16">
        <f t="shared" ca="1" si="157"/>
        <v>6.048312422932046</v>
      </c>
      <c r="L1470" s="16"/>
      <c r="M1470" s="17">
        <f t="shared" ca="1" si="156"/>
        <v>0.19308318804328384</v>
      </c>
      <c r="N1470" s="18">
        <f t="shared" ca="1" si="158"/>
        <v>-3.4704169859552438</v>
      </c>
      <c r="O1470" s="18"/>
      <c r="P1470" s="30">
        <f t="shared" ca="1" si="154"/>
        <v>11.718729408887288</v>
      </c>
      <c r="Q1470" s="19"/>
      <c r="R1470" s="20">
        <f t="shared" ca="1" si="159"/>
        <v>1</v>
      </c>
      <c r="S1470" s="21">
        <f t="shared" ca="1" si="160"/>
        <v>1</v>
      </c>
    </row>
    <row r="1471" spans="9:19" ht="15" x14ac:dyDescent="0.25">
      <c r="I1471" s="14">
        <v>1467</v>
      </c>
      <c r="J1471" s="15">
        <f t="shared" ca="1" si="155"/>
        <v>8.7433045973265289E-3</v>
      </c>
      <c r="K1471" s="16">
        <f t="shared" ca="1" si="157"/>
        <v>-12.451663312544934</v>
      </c>
      <c r="L1471" s="16"/>
      <c r="M1471" s="17">
        <f t="shared" ca="1" si="156"/>
        <v>0.44262110156823442</v>
      </c>
      <c r="N1471" s="18">
        <f t="shared" ca="1" si="158"/>
        <v>2.5724730959220423</v>
      </c>
      <c r="O1471" s="18"/>
      <c r="P1471" s="30">
        <f t="shared" ca="1" si="154"/>
        <v>-12.824136408466977</v>
      </c>
      <c r="Q1471" s="19"/>
      <c r="R1471" s="20">
        <f t="shared" ca="1" si="159"/>
        <v>0</v>
      </c>
      <c r="S1471" s="21">
        <f t="shared" ca="1" si="160"/>
        <v>0</v>
      </c>
    </row>
    <row r="1472" spans="9:19" ht="15" x14ac:dyDescent="0.25">
      <c r="I1472" s="14">
        <v>1468</v>
      </c>
      <c r="J1472" s="15">
        <f t="shared" ca="1" si="155"/>
        <v>0.59888655879462338</v>
      </c>
      <c r="K1472" s="16">
        <f t="shared" ca="1" si="157"/>
        <v>9.5255501197810304</v>
      </c>
      <c r="L1472" s="16"/>
      <c r="M1472" s="17">
        <f t="shared" ca="1" si="156"/>
        <v>0.53175509004622967</v>
      </c>
      <c r="N1472" s="18">
        <f t="shared" ca="1" si="158"/>
        <v>4.4466711865693114</v>
      </c>
      <c r="O1472" s="18"/>
      <c r="P1472" s="30">
        <f t="shared" ca="1" si="154"/>
        <v>7.2788789332117192</v>
      </c>
      <c r="Q1472" s="19"/>
      <c r="R1472" s="20">
        <f t="shared" ca="1" si="159"/>
        <v>1</v>
      </c>
      <c r="S1472" s="21">
        <f t="shared" ca="1" si="160"/>
        <v>1</v>
      </c>
    </row>
    <row r="1473" spans="9:19" ht="15" x14ac:dyDescent="0.25">
      <c r="I1473" s="14">
        <v>1469</v>
      </c>
      <c r="J1473" s="15">
        <f t="shared" ca="1" si="155"/>
        <v>0.36448529963337262</v>
      </c>
      <c r="K1473" s="16">
        <f t="shared" ca="1" si="157"/>
        <v>4.5310132607534133</v>
      </c>
      <c r="L1473" s="16"/>
      <c r="M1473" s="17">
        <f t="shared" ca="1" si="156"/>
        <v>0.8290406533926884</v>
      </c>
      <c r="N1473" s="18">
        <f t="shared" ca="1" si="158"/>
        <v>11.731457950449091</v>
      </c>
      <c r="O1473" s="18"/>
      <c r="P1473" s="30">
        <f t="shared" ca="1" si="154"/>
        <v>-5.0004446896956773</v>
      </c>
      <c r="Q1473" s="19"/>
      <c r="R1473" s="20">
        <f t="shared" ca="1" si="159"/>
        <v>0</v>
      </c>
      <c r="S1473" s="21">
        <f t="shared" ca="1" si="160"/>
        <v>0</v>
      </c>
    </row>
    <row r="1474" spans="9:19" ht="15" x14ac:dyDescent="0.25">
      <c r="I1474" s="14">
        <v>1470</v>
      </c>
      <c r="J1474" s="15">
        <f t="shared" ca="1" si="155"/>
        <v>3.8367530194904131E-2</v>
      </c>
      <c r="K1474" s="16">
        <f t="shared" ca="1" si="157"/>
        <v>-7.3784847307805901</v>
      </c>
      <c r="L1474" s="16"/>
      <c r="M1474" s="17">
        <f t="shared" ca="1" si="156"/>
        <v>1.4095238555640655E-2</v>
      </c>
      <c r="N1474" s="18">
        <f t="shared" ca="1" si="158"/>
        <v>-14.581553789143843</v>
      </c>
      <c r="O1474" s="18"/>
      <c r="P1474" s="30">
        <f t="shared" ca="1" si="154"/>
        <v>9.4030690583632541</v>
      </c>
      <c r="Q1474" s="19"/>
      <c r="R1474" s="20">
        <f t="shared" ca="1" si="159"/>
        <v>1</v>
      </c>
      <c r="S1474" s="21">
        <f t="shared" ca="1" si="160"/>
        <v>1</v>
      </c>
    </row>
    <row r="1475" spans="9:19" ht="15" x14ac:dyDescent="0.25">
      <c r="I1475" s="14">
        <v>1471</v>
      </c>
      <c r="J1475" s="15">
        <f t="shared" ca="1" si="155"/>
        <v>0.99437584645577126</v>
      </c>
      <c r="K1475" s="16">
        <f t="shared" ca="1" si="157"/>
        <v>28.638400140110001</v>
      </c>
      <c r="L1475" s="16"/>
      <c r="M1475" s="17">
        <f t="shared" ca="1" si="156"/>
        <v>0.6159684865591859</v>
      </c>
      <c r="N1475" s="18">
        <f t="shared" ca="1" si="158"/>
        <v>6.2473897662756759</v>
      </c>
      <c r="O1475" s="18"/>
      <c r="P1475" s="30">
        <f t="shared" ca="1" si="154"/>
        <v>24.591010373834326</v>
      </c>
      <c r="Q1475" s="19"/>
      <c r="R1475" s="20">
        <f t="shared" ca="1" si="159"/>
        <v>1</v>
      </c>
      <c r="S1475" s="21">
        <f t="shared" ca="1" si="160"/>
        <v>1</v>
      </c>
    </row>
    <row r="1476" spans="9:19" ht="15" x14ac:dyDescent="0.25">
      <c r="I1476" s="14">
        <v>1472</v>
      </c>
      <c r="J1476" s="15">
        <f t="shared" ca="1" si="155"/>
        <v>0.15480592727544351</v>
      </c>
      <c r="K1476" s="16">
        <f t="shared" ca="1" si="157"/>
        <v>-1.0707739045733451</v>
      </c>
      <c r="L1476" s="16"/>
      <c r="M1476" s="17">
        <f t="shared" ca="1" si="156"/>
        <v>0.35581136866707141</v>
      </c>
      <c r="N1476" s="18">
        <f t="shared" ca="1" si="158"/>
        <v>0.68705544481469438</v>
      </c>
      <c r="O1476" s="18"/>
      <c r="P1476" s="30">
        <f t="shared" ca="1" si="154"/>
        <v>0.4421706506119607</v>
      </c>
      <c r="Q1476" s="19"/>
      <c r="R1476" s="20">
        <f t="shared" ca="1" si="159"/>
        <v>1</v>
      </c>
      <c r="S1476" s="21">
        <f t="shared" ca="1" si="160"/>
        <v>0</v>
      </c>
    </row>
    <row r="1477" spans="9:19" ht="15" x14ac:dyDescent="0.25">
      <c r="I1477" s="14">
        <v>1473</v>
      </c>
      <c r="J1477" s="15">
        <f t="shared" ca="1" si="155"/>
        <v>0.48289537968728413</v>
      </c>
      <c r="K1477" s="16">
        <f t="shared" ca="1" si="157"/>
        <v>7.0711726685865237</v>
      </c>
      <c r="L1477" s="16"/>
      <c r="M1477" s="17">
        <f t="shared" ca="1" si="156"/>
        <v>0.70287968388457811</v>
      </c>
      <c r="N1477" s="18">
        <f t="shared" ca="1" si="158"/>
        <v>8.2368956219204144</v>
      </c>
      <c r="O1477" s="18"/>
      <c r="P1477" s="30">
        <f t="shared" ref="P1477:P1540" ca="1" si="161">K1477-N1477+homefield_adv_simulation</f>
        <v>1.0342770466661095</v>
      </c>
      <c r="Q1477" s="19"/>
      <c r="R1477" s="20">
        <f t="shared" ca="1" si="159"/>
        <v>1</v>
      </c>
      <c r="S1477" s="21">
        <f t="shared" ca="1" si="160"/>
        <v>0</v>
      </c>
    </row>
    <row r="1478" spans="9:19" ht="15" x14ac:dyDescent="0.25">
      <c r="I1478" s="14">
        <v>1474</v>
      </c>
      <c r="J1478" s="15">
        <f t="shared" ca="1" si="155"/>
        <v>0.36209994272366419</v>
      </c>
      <c r="K1478" s="16">
        <f t="shared" ca="1" si="157"/>
        <v>4.4778338082753333</v>
      </c>
      <c r="L1478" s="16"/>
      <c r="M1478" s="17">
        <f t="shared" ca="1" si="156"/>
        <v>0.99010572392059926</v>
      </c>
      <c r="N1478" s="18">
        <f t="shared" ca="1" si="158"/>
        <v>23.276965606521465</v>
      </c>
      <c r="O1478" s="18"/>
      <c r="P1478" s="30">
        <f t="shared" ca="1" si="161"/>
        <v>-16.59913179824613</v>
      </c>
      <c r="Q1478" s="19"/>
      <c r="R1478" s="20">
        <f t="shared" ca="1" si="159"/>
        <v>0</v>
      </c>
      <c r="S1478" s="21">
        <f t="shared" ca="1" si="160"/>
        <v>0</v>
      </c>
    </row>
    <row r="1479" spans="9:19" ht="15" x14ac:dyDescent="0.25">
      <c r="I1479" s="14">
        <v>1475</v>
      </c>
      <c r="J1479" s="15">
        <f t="shared" ca="1" si="155"/>
        <v>0.13071938189961041</v>
      </c>
      <c r="K1479" s="16">
        <f t="shared" ca="1" si="157"/>
        <v>-1.9656670922418673</v>
      </c>
      <c r="L1479" s="16"/>
      <c r="M1479" s="17">
        <f t="shared" ca="1" si="156"/>
        <v>0.79670264049612705</v>
      </c>
      <c r="N1479" s="18">
        <f t="shared" ca="1" si="158"/>
        <v>10.723450525415759</v>
      </c>
      <c r="O1479" s="18"/>
      <c r="P1479" s="30">
        <f t="shared" ca="1" si="161"/>
        <v>-10.489117617657627</v>
      </c>
      <c r="Q1479" s="19"/>
      <c r="R1479" s="20">
        <f t="shared" ca="1" si="159"/>
        <v>0</v>
      </c>
      <c r="S1479" s="21">
        <f t="shared" ca="1" si="160"/>
        <v>0</v>
      </c>
    </row>
    <row r="1480" spans="9:19" ht="15" x14ac:dyDescent="0.25">
      <c r="I1480" s="14">
        <v>1476</v>
      </c>
      <c r="J1480" s="15">
        <f t="shared" ca="1" si="155"/>
        <v>0.7109343893527561</v>
      </c>
      <c r="K1480" s="16">
        <f t="shared" ca="1" si="157"/>
        <v>12.082804393153262</v>
      </c>
      <c r="L1480" s="16"/>
      <c r="M1480" s="17">
        <f t="shared" ca="1" si="156"/>
        <v>0.22642699445069647</v>
      </c>
      <c r="N1480" s="18">
        <f t="shared" ca="1" si="158"/>
        <v>-2.5005181988791456</v>
      </c>
      <c r="O1480" s="18"/>
      <c r="P1480" s="30">
        <f t="shared" ca="1" si="161"/>
        <v>16.783322592032409</v>
      </c>
      <c r="Q1480" s="19"/>
      <c r="R1480" s="20">
        <f t="shared" ca="1" si="159"/>
        <v>1</v>
      </c>
      <c r="S1480" s="21">
        <f t="shared" ca="1" si="160"/>
        <v>1</v>
      </c>
    </row>
    <row r="1481" spans="9:19" ht="15" x14ac:dyDescent="0.25">
      <c r="I1481" s="14">
        <v>1477</v>
      </c>
      <c r="J1481" s="15">
        <f t="shared" ca="1" si="155"/>
        <v>0.88741623051500185</v>
      </c>
      <c r="K1481" s="16">
        <f t="shared" ca="1" si="157"/>
        <v>17.577860767189904</v>
      </c>
      <c r="L1481" s="16"/>
      <c r="M1481" s="17">
        <f t="shared" ca="1" si="156"/>
        <v>0.54188577084305001</v>
      </c>
      <c r="N1481" s="18">
        <f t="shared" ca="1" si="158"/>
        <v>4.6600466971533105</v>
      </c>
      <c r="O1481" s="18"/>
      <c r="P1481" s="30">
        <f t="shared" ca="1" si="161"/>
        <v>15.117814070036594</v>
      </c>
      <c r="Q1481" s="19"/>
      <c r="R1481" s="20">
        <f t="shared" ca="1" si="159"/>
        <v>1</v>
      </c>
      <c r="S1481" s="21">
        <f t="shared" ca="1" si="160"/>
        <v>1</v>
      </c>
    </row>
    <row r="1482" spans="9:19" ht="15" x14ac:dyDescent="0.25">
      <c r="I1482" s="14">
        <v>1478</v>
      </c>
      <c r="J1482" s="15">
        <f t="shared" ref="J1482:J1545" ca="1" si="162">RAND()</f>
        <v>0.59784442065435373</v>
      </c>
      <c r="K1482" s="16">
        <f t="shared" ca="1" si="157"/>
        <v>9.503005621748299</v>
      </c>
      <c r="L1482" s="16"/>
      <c r="M1482" s="17">
        <f t="shared" ref="M1482:M1545" ca="1" si="163">RAND()</f>
        <v>0.80000356734077738</v>
      </c>
      <c r="N1482" s="18">
        <f t="shared" ca="1" si="158"/>
        <v>10.821615045891814</v>
      </c>
      <c r="O1482" s="18"/>
      <c r="P1482" s="30">
        <f t="shared" ca="1" si="161"/>
        <v>0.88139057585648484</v>
      </c>
      <c r="Q1482" s="19"/>
      <c r="R1482" s="20">
        <f t="shared" ca="1" si="159"/>
        <v>1</v>
      </c>
      <c r="S1482" s="21">
        <f t="shared" ca="1" si="160"/>
        <v>0</v>
      </c>
    </row>
    <row r="1483" spans="9:19" ht="15" x14ac:dyDescent="0.25">
      <c r="I1483" s="14">
        <v>1479</v>
      </c>
      <c r="J1483" s="15">
        <f t="shared" ca="1" si="162"/>
        <v>0.35061538615744947</v>
      </c>
      <c r="K1483" s="16">
        <f t="shared" ref="K1483:K1546" ca="1" si="164">NORMINV(J1483,mean_HomeTeam_Sim,sd_HomeTeam_Sim)</f>
        <v>4.2200736307483195</v>
      </c>
      <c r="L1483" s="16"/>
      <c r="M1483" s="17">
        <f t="shared" ca="1" si="163"/>
        <v>0.63363847114109939</v>
      </c>
      <c r="N1483" s="18">
        <f t="shared" ref="N1483:N1546" ca="1" si="165">NORMINV(M1483,mean_AwayTeam_Sim,sd_AwayTeam_Sim)</f>
        <v>6.6372400887447007</v>
      </c>
      <c r="O1483" s="18"/>
      <c r="P1483" s="30">
        <f t="shared" ca="1" si="161"/>
        <v>-0.21716645799638101</v>
      </c>
      <c r="Q1483" s="19"/>
      <c r="R1483" s="20">
        <f t="shared" ref="R1483:R1546" ca="1" si="166">IF(P1483&gt;0,1,0)</f>
        <v>0</v>
      </c>
      <c r="S1483" s="21">
        <f t="shared" ref="S1483:S1546" ca="1" si="167">IF(P1483&gt;game_spread,1,0)</f>
        <v>0</v>
      </c>
    </row>
    <row r="1484" spans="9:19" ht="15" x14ac:dyDescent="0.25">
      <c r="I1484" s="14">
        <v>1480</v>
      </c>
      <c r="J1484" s="15">
        <f t="shared" ca="1" si="162"/>
        <v>0.88902602380697915</v>
      </c>
      <c r="K1484" s="16">
        <f t="shared" ca="1" si="164"/>
        <v>17.648670532668248</v>
      </c>
      <c r="L1484" s="16"/>
      <c r="M1484" s="17">
        <f t="shared" ca="1" si="163"/>
        <v>0.44236323824480706</v>
      </c>
      <c r="N1484" s="18">
        <f t="shared" ca="1" si="165"/>
        <v>2.5670083210695047</v>
      </c>
      <c r="O1484" s="18"/>
      <c r="P1484" s="30">
        <f t="shared" ca="1" si="161"/>
        <v>17.281662211598743</v>
      </c>
      <c r="Q1484" s="19"/>
      <c r="R1484" s="20">
        <f t="shared" ca="1" si="166"/>
        <v>1</v>
      </c>
      <c r="S1484" s="21">
        <f t="shared" ca="1" si="167"/>
        <v>1</v>
      </c>
    </row>
    <row r="1485" spans="9:19" ht="15" x14ac:dyDescent="0.25">
      <c r="I1485" s="14">
        <v>1481</v>
      </c>
      <c r="J1485" s="15">
        <f t="shared" ca="1" si="162"/>
        <v>0.99363822511417821</v>
      </c>
      <c r="K1485" s="16">
        <f t="shared" ca="1" si="164"/>
        <v>28.274671288226735</v>
      </c>
      <c r="L1485" s="16"/>
      <c r="M1485" s="17">
        <f t="shared" ca="1" si="163"/>
        <v>0.33822887237564603</v>
      </c>
      <c r="N1485" s="18">
        <f t="shared" ca="1" si="165"/>
        <v>0.28860348072489694</v>
      </c>
      <c r="O1485" s="18"/>
      <c r="P1485" s="30">
        <f t="shared" ca="1" si="161"/>
        <v>30.186067807501836</v>
      </c>
      <c r="Q1485" s="19"/>
      <c r="R1485" s="20">
        <f t="shared" ca="1" si="166"/>
        <v>1</v>
      </c>
      <c r="S1485" s="21">
        <f t="shared" ca="1" si="167"/>
        <v>1</v>
      </c>
    </row>
    <row r="1486" spans="9:19" ht="15" x14ac:dyDescent="0.25">
      <c r="I1486" s="14">
        <v>1482</v>
      </c>
      <c r="J1486" s="15">
        <f t="shared" ca="1" si="162"/>
        <v>0.51412329963483339</v>
      </c>
      <c r="K1486" s="16">
        <f t="shared" ca="1" si="164"/>
        <v>7.7262551262210897</v>
      </c>
      <c r="L1486" s="16"/>
      <c r="M1486" s="17">
        <f t="shared" ca="1" si="163"/>
        <v>0.32686165444367443</v>
      </c>
      <c r="N1486" s="18">
        <f t="shared" ca="1" si="165"/>
        <v>2.6778779726093216E-2</v>
      </c>
      <c r="O1486" s="18"/>
      <c r="P1486" s="30">
        <f t="shared" ca="1" si="161"/>
        <v>9.8994763464949962</v>
      </c>
      <c r="Q1486" s="19"/>
      <c r="R1486" s="20">
        <f t="shared" ca="1" si="166"/>
        <v>1</v>
      </c>
      <c r="S1486" s="21">
        <f t="shared" ca="1" si="167"/>
        <v>1</v>
      </c>
    </row>
    <row r="1487" spans="9:19" ht="15" x14ac:dyDescent="0.25">
      <c r="I1487" s="14">
        <v>1483</v>
      </c>
      <c r="J1487" s="15">
        <f t="shared" ca="1" si="162"/>
        <v>0.21262745016355544</v>
      </c>
      <c r="K1487" s="16">
        <f t="shared" ca="1" si="164"/>
        <v>0.75899374878386716</v>
      </c>
      <c r="L1487" s="16"/>
      <c r="M1487" s="17">
        <f t="shared" ca="1" si="163"/>
        <v>0.9500298344304593</v>
      </c>
      <c r="N1487" s="18">
        <f t="shared" ca="1" si="165"/>
        <v>17.544253605296447</v>
      </c>
      <c r="O1487" s="18"/>
      <c r="P1487" s="30">
        <f t="shared" ca="1" si="161"/>
        <v>-14.585259856512582</v>
      </c>
      <c r="Q1487" s="19"/>
      <c r="R1487" s="20">
        <f t="shared" ca="1" si="166"/>
        <v>0</v>
      </c>
      <c r="S1487" s="21">
        <f t="shared" ca="1" si="167"/>
        <v>0</v>
      </c>
    </row>
    <row r="1488" spans="9:19" ht="15" x14ac:dyDescent="0.25">
      <c r="I1488" s="14">
        <v>1484</v>
      </c>
      <c r="J1488" s="15">
        <f t="shared" ca="1" si="162"/>
        <v>0.9967327879663902</v>
      </c>
      <c r="K1488" s="16">
        <f t="shared" ca="1" si="164"/>
        <v>30.18451260876553</v>
      </c>
      <c r="L1488" s="16"/>
      <c r="M1488" s="17">
        <f t="shared" ca="1" si="163"/>
        <v>0.1200989687062638</v>
      </c>
      <c r="N1488" s="18">
        <f t="shared" ca="1" si="165"/>
        <v>-6.0465066886221379</v>
      </c>
      <c r="O1488" s="18"/>
      <c r="P1488" s="30">
        <f t="shared" ca="1" si="161"/>
        <v>38.431019297387671</v>
      </c>
      <c r="Q1488" s="19"/>
      <c r="R1488" s="20">
        <f t="shared" ca="1" si="166"/>
        <v>1</v>
      </c>
      <c r="S1488" s="21">
        <f t="shared" ca="1" si="167"/>
        <v>1</v>
      </c>
    </row>
    <row r="1489" spans="9:19" ht="15" x14ac:dyDescent="0.25">
      <c r="I1489" s="14">
        <v>1485</v>
      </c>
      <c r="J1489" s="15">
        <f t="shared" ca="1" si="162"/>
        <v>0.29174457086421779</v>
      </c>
      <c r="K1489" s="16">
        <f t="shared" ca="1" si="164"/>
        <v>2.8426322469089911</v>
      </c>
      <c r="L1489" s="16"/>
      <c r="M1489" s="17">
        <f t="shared" ca="1" si="163"/>
        <v>0.2336824894167121</v>
      </c>
      <c r="N1489" s="18">
        <f t="shared" ca="1" si="165"/>
        <v>-2.3006198138587415</v>
      </c>
      <c r="O1489" s="18"/>
      <c r="P1489" s="30">
        <f t="shared" ca="1" si="161"/>
        <v>7.3432520607677327</v>
      </c>
      <c r="Q1489" s="19"/>
      <c r="R1489" s="20">
        <f t="shared" ca="1" si="166"/>
        <v>1</v>
      </c>
      <c r="S1489" s="21">
        <f t="shared" ca="1" si="167"/>
        <v>1</v>
      </c>
    </row>
    <row r="1490" spans="9:19" ht="15" x14ac:dyDescent="0.25">
      <c r="I1490" s="14">
        <v>1486</v>
      </c>
      <c r="J1490" s="15">
        <f t="shared" ca="1" si="162"/>
        <v>0.95513963766762844</v>
      </c>
      <c r="K1490" s="16">
        <f t="shared" ca="1" si="164"/>
        <v>21.627055833578993</v>
      </c>
      <c r="L1490" s="16"/>
      <c r="M1490" s="17">
        <f t="shared" ca="1" si="163"/>
        <v>2.8166193505217763E-2</v>
      </c>
      <c r="N1490" s="18">
        <f t="shared" ca="1" si="165"/>
        <v>-12.187283155346231</v>
      </c>
      <c r="O1490" s="18"/>
      <c r="P1490" s="30">
        <f t="shared" ca="1" si="161"/>
        <v>36.014338988925225</v>
      </c>
      <c r="Q1490" s="19"/>
      <c r="R1490" s="20">
        <f t="shared" ca="1" si="166"/>
        <v>1</v>
      </c>
      <c r="S1490" s="21">
        <f t="shared" ca="1" si="167"/>
        <v>1</v>
      </c>
    </row>
    <row r="1491" spans="9:19" ht="15" x14ac:dyDescent="0.25">
      <c r="I1491" s="14">
        <v>1487</v>
      </c>
      <c r="J1491" s="15">
        <f t="shared" ca="1" si="162"/>
        <v>0.1740891038761414</v>
      </c>
      <c r="K1491" s="16">
        <f t="shared" ca="1" si="164"/>
        <v>-0.41894891379598143</v>
      </c>
      <c r="L1491" s="16"/>
      <c r="M1491" s="17">
        <f t="shared" ca="1" si="163"/>
        <v>0.55005683948016848</v>
      </c>
      <c r="N1491" s="18">
        <f t="shared" ca="1" si="165"/>
        <v>4.8325597527383231</v>
      </c>
      <c r="O1491" s="18"/>
      <c r="P1491" s="30">
        <f t="shared" ca="1" si="161"/>
        <v>-3.0515086665343043</v>
      </c>
      <c r="Q1491" s="19"/>
      <c r="R1491" s="20">
        <f t="shared" ca="1" si="166"/>
        <v>0</v>
      </c>
      <c r="S1491" s="21">
        <f t="shared" ca="1" si="167"/>
        <v>0</v>
      </c>
    </row>
    <row r="1492" spans="9:19" ht="15" x14ac:dyDescent="0.25">
      <c r="I1492" s="14">
        <v>1488</v>
      </c>
      <c r="J1492" s="15">
        <f t="shared" ca="1" si="162"/>
        <v>0.36975599792369929</v>
      </c>
      <c r="K1492" s="16">
        <f t="shared" ca="1" si="164"/>
        <v>4.6481082503608739</v>
      </c>
      <c r="L1492" s="16"/>
      <c r="M1492" s="17">
        <f t="shared" ca="1" si="163"/>
        <v>0.61736041309302536</v>
      </c>
      <c r="N1492" s="18">
        <f t="shared" ca="1" si="165"/>
        <v>6.2778950692956741</v>
      </c>
      <c r="O1492" s="18"/>
      <c r="P1492" s="30">
        <f t="shared" ca="1" si="161"/>
        <v>0.57021318106520003</v>
      </c>
      <c r="Q1492" s="19"/>
      <c r="R1492" s="20">
        <f t="shared" ca="1" si="166"/>
        <v>1</v>
      </c>
      <c r="S1492" s="21">
        <f t="shared" ca="1" si="167"/>
        <v>0</v>
      </c>
    </row>
    <row r="1493" spans="9:19" ht="15" x14ac:dyDescent="0.25">
      <c r="I1493" s="14">
        <v>1489</v>
      </c>
      <c r="J1493" s="15">
        <f t="shared" ca="1" si="162"/>
        <v>0.23188267434222909</v>
      </c>
      <c r="K1493" s="16">
        <f t="shared" ca="1" si="164"/>
        <v>1.3001200995059872</v>
      </c>
      <c r="L1493" s="16"/>
      <c r="M1493" s="17">
        <f t="shared" ca="1" si="163"/>
        <v>0.77425458449732321</v>
      </c>
      <c r="N1493" s="18">
        <f t="shared" ca="1" si="165"/>
        <v>10.079480326470277</v>
      </c>
      <c r="O1493" s="18"/>
      <c r="P1493" s="30">
        <f t="shared" ca="1" si="161"/>
        <v>-6.5793602269642895</v>
      </c>
      <c r="Q1493" s="19"/>
      <c r="R1493" s="20">
        <f t="shared" ca="1" si="166"/>
        <v>0</v>
      </c>
      <c r="S1493" s="21">
        <f t="shared" ca="1" si="167"/>
        <v>0</v>
      </c>
    </row>
    <row r="1494" spans="9:19" ht="15" x14ac:dyDescent="0.25">
      <c r="I1494" s="14">
        <v>1490</v>
      </c>
      <c r="J1494" s="15">
        <f t="shared" ca="1" si="162"/>
        <v>0.14103269998554546</v>
      </c>
      <c r="K1494" s="16">
        <f t="shared" ca="1" si="164"/>
        <v>-1.5698779876389146</v>
      </c>
      <c r="L1494" s="16"/>
      <c r="M1494" s="17">
        <f t="shared" ca="1" si="163"/>
        <v>0.84822430071049537</v>
      </c>
      <c r="N1494" s="18">
        <f t="shared" ca="1" si="165"/>
        <v>12.387954757904728</v>
      </c>
      <c r="O1494" s="18"/>
      <c r="P1494" s="30">
        <f t="shared" ca="1" si="161"/>
        <v>-11.757832745543642</v>
      </c>
      <c r="Q1494" s="19"/>
      <c r="R1494" s="20">
        <f t="shared" ca="1" si="166"/>
        <v>0</v>
      </c>
      <c r="S1494" s="21">
        <f t="shared" ca="1" si="167"/>
        <v>0</v>
      </c>
    </row>
    <row r="1495" spans="9:19" ht="15" x14ac:dyDescent="0.25">
      <c r="I1495" s="14">
        <v>1491</v>
      </c>
      <c r="J1495" s="15">
        <f t="shared" ca="1" si="162"/>
        <v>0.21752660393933831</v>
      </c>
      <c r="K1495" s="16">
        <f t="shared" ca="1" si="164"/>
        <v>0.89925106014260692</v>
      </c>
      <c r="L1495" s="16"/>
      <c r="M1495" s="17">
        <f t="shared" ca="1" si="163"/>
        <v>0.73153522920906011</v>
      </c>
      <c r="N1495" s="18">
        <f t="shared" ca="1" si="165"/>
        <v>8.9460640351838645</v>
      </c>
      <c r="O1495" s="18"/>
      <c r="P1495" s="30">
        <f t="shared" ca="1" si="161"/>
        <v>-5.8468129750412574</v>
      </c>
      <c r="Q1495" s="19"/>
      <c r="R1495" s="20">
        <f t="shared" ca="1" si="166"/>
        <v>0</v>
      </c>
      <c r="S1495" s="21">
        <f t="shared" ca="1" si="167"/>
        <v>0</v>
      </c>
    </row>
    <row r="1496" spans="9:19" ht="15" x14ac:dyDescent="0.25">
      <c r="I1496" s="14">
        <v>1492</v>
      </c>
      <c r="J1496" s="15">
        <f t="shared" ca="1" si="162"/>
        <v>0.87214486633801824</v>
      </c>
      <c r="K1496" s="16">
        <f t="shared" ca="1" si="164"/>
        <v>16.939383294842564</v>
      </c>
      <c r="L1496" s="16"/>
      <c r="M1496" s="17">
        <f t="shared" ca="1" si="163"/>
        <v>0.55469869618176282</v>
      </c>
      <c r="N1496" s="18">
        <f t="shared" ca="1" si="165"/>
        <v>4.9307567037808342</v>
      </c>
      <c r="O1496" s="18"/>
      <c r="P1496" s="30">
        <f t="shared" ca="1" si="161"/>
        <v>14.20862659106173</v>
      </c>
      <c r="Q1496" s="19"/>
      <c r="R1496" s="20">
        <f t="shared" ca="1" si="166"/>
        <v>1</v>
      </c>
      <c r="S1496" s="21">
        <f t="shared" ca="1" si="167"/>
        <v>1</v>
      </c>
    </row>
    <row r="1497" spans="9:19" ht="15" x14ac:dyDescent="0.25">
      <c r="I1497" s="14">
        <v>1493</v>
      </c>
      <c r="J1497" s="15">
        <f t="shared" ca="1" si="162"/>
        <v>0.71884568883463773</v>
      </c>
      <c r="K1497" s="16">
        <f t="shared" ca="1" si="164"/>
        <v>12.27774067428197</v>
      </c>
      <c r="L1497" s="16"/>
      <c r="M1497" s="17">
        <f t="shared" ca="1" si="163"/>
        <v>0.39367882872962678</v>
      </c>
      <c r="N1497" s="18">
        <f t="shared" ca="1" si="165"/>
        <v>1.5231646690268232</v>
      </c>
      <c r="O1497" s="18"/>
      <c r="P1497" s="30">
        <f t="shared" ca="1" si="161"/>
        <v>12.954576005255149</v>
      </c>
      <c r="Q1497" s="19"/>
      <c r="R1497" s="20">
        <f t="shared" ca="1" si="166"/>
        <v>1</v>
      </c>
      <c r="S1497" s="21">
        <f t="shared" ca="1" si="167"/>
        <v>1</v>
      </c>
    </row>
    <row r="1498" spans="9:19" ht="15" x14ac:dyDescent="0.25">
      <c r="I1498" s="14">
        <v>1494</v>
      </c>
      <c r="J1498" s="15">
        <f t="shared" ca="1" si="162"/>
        <v>0.31863251306336549</v>
      </c>
      <c r="K1498" s="16">
        <f t="shared" ca="1" si="164"/>
        <v>3.4849289075114203</v>
      </c>
      <c r="L1498" s="16"/>
      <c r="M1498" s="17">
        <f t="shared" ca="1" si="163"/>
        <v>0.29555260987531706</v>
      </c>
      <c r="N1498" s="18">
        <f t="shared" ca="1" si="165"/>
        <v>-0.71483143914699721</v>
      </c>
      <c r="O1498" s="18"/>
      <c r="P1498" s="30">
        <f t="shared" ca="1" si="161"/>
        <v>6.3997603466584172</v>
      </c>
      <c r="Q1498" s="19"/>
      <c r="R1498" s="20">
        <f t="shared" ca="1" si="166"/>
        <v>1</v>
      </c>
      <c r="S1498" s="21">
        <f t="shared" ca="1" si="167"/>
        <v>0</v>
      </c>
    </row>
    <row r="1499" spans="9:19" ht="15" x14ac:dyDescent="0.25">
      <c r="I1499" s="14">
        <v>1495</v>
      </c>
      <c r="J1499" s="15">
        <f t="shared" ca="1" si="162"/>
        <v>0.30130264356728687</v>
      </c>
      <c r="K1499" s="16">
        <f t="shared" ca="1" si="164"/>
        <v>3.0738656375092424</v>
      </c>
      <c r="L1499" s="16"/>
      <c r="M1499" s="17">
        <f t="shared" ca="1" si="163"/>
        <v>0.57517427454418868</v>
      </c>
      <c r="N1499" s="18">
        <f t="shared" ca="1" si="165"/>
        <v>5.3659992579406337</v>
      </c>
      <c r="O1499" s="18"/>
      <c r="P1499" s="30">
        <f t="shared" ca="1" si="161"/>
        <v>-9.2133620431391172E-2</v>
      </c>
      <c r="Q1499" s="19"/>
      <c r="R1499" s="20">
        <f t="shared" ca="1" si="166"/>
        <v>0</v>
      </c>
      <c r="S1499" s="21">
        <f t="shared" ca="1" si="167"/>
        <v>0</v>
      </c>
    </row>
    <row r="1500" spans="9:19" ht="15" x14ac:dyDescent="0.25">
      <c r="I1500" s="14">
        <v>1496</v>
      </c>
      <c r="J1500" s="15">
        <f t="shared" ca="1" si="162"/>
        <v>0.97579214370575973</v>
      </c>
      <c r="K1500" s="16">
        <f t="shared" ca="1" si="164"/>
        <v>23.943170164775022</v>
      </c>
      <c r="L1500" s="16"/>
      <c r="M1500" s="17">
        <f t="shared" ca="1" si="163"/>
        <v>0.69710718479562095</v>
      </c>
      <c r="N1500" s="18">
        <f t="shared" ca="1" si="165"/>
        <v>8.0979896689871538</v>
      </c>
      <c r="O1500" s="18"/>
      <c r="P1500" s="30">
        <f t="shared" ca="1" si="161"/>
        <v>18.045180495787868</v>
      </c>
      <c r="Q1500" s="19"/>
      <c r="R1500" s="20">
        <f t="shared" ca="1" si="166"/>
        <v>1</v>
      </c>
      <c r="S1500" s="21">
        <f t="shared" ca="1" si="167"/>
        <v>1</v>
      </c>
    </row>
    <row r="1501" spans="9:19" ht="15" x14ac:dyDescent="0.25">
      <c r="I1501" s="14">
        <v>1497</v>
      </c>
      <c r="J1501" s="15">
        <f t="shared" ca="1" si="162"/>
        <v>0.30518634884612628</v>
      </c>
      <c r="K1501" s="16">
        <f t="shared" ca="1" si="164"/>
        <v>3.166869720427945</v>
      </c>
      <c r="L1501" s="16"/>
      <c r="M1501" s="17">
        <f t="shared" ca="1" si="163"/>
        <v>0.68605710299904099</v>
      </c>
      <c r="N1501" s="18">
        <f t="shared" ca="1" si="165"/>
        <v>7.8353309204866806</v>
      </c>
      <c r="O1501" s="18"/>
      <c r="P1501" s="30">
        <f t="shared" ca="1" si="161"/>
        <v>-2.4684612000587354</v>
      </c>
      <c r="Q1501" s="19"/>
      <c r="R1501" s="20">
        <f t="shared" ca="1" si="166"/>
        <v>0</v>
      </c>
      <c r="S1501" s="21">
        <f t="shared" ca="1" si="167"/>
        <v>0</v>
      </c>
    </row>
    <row r="1502" spans="9:19" ht="15" x14ac:dyDescent="0.25">
      <c r="I1502" s="14">
        <v>1498</v>
      </c>
      <c r="J1502" s="15">
        <f t="shared" ca="1" si="162"/>
        <v>0.87007812576920818</v>
      </c>
      <c r="K1502" s="16">
        <f t="shared" ca="1" si="164"/>
        <v>16.857154832937333</v>
      </c>
      <c r="L1502" s="16"/>
      <c r="M1502" s="17">
        <f t="shared" ca="1" si="163"/>
        <v>0.15952355217653968</v>
      </c>
      <c r="N1502" s="18">
        <f t="shared" ca="1" si="165"/>
        <v>-4.5566308694789281</v>
      </c>
      <c r="O1502" s="18"/>
      <c r="P1502" s="30">
        <f t="shared" ca="1" si="161"/>
        <v>23.613785702416262</v>
      </c>
      <c r="Q1502" s="19"/>
      <c r="R1502" s="20">
        <f t="shared" ca="1" si="166"/>
        <v>1</v>
      </c>
      <c r="S1502" s="21">
        <f t="shared" ca="1" si="167"/>
        <v>1</v>
      </c>
    </row>
    <row r="1503" spans="9:19" ht="15" x14ac:dyDescent="0.25">
      <c r="I1503" s="14">
        <v>1499</v>
      </c>
      <c r="J1503" s="15">
        <f t="shared" ca="1" si="162"/>
        <v>7.9525919005249524E-2</v>
      </c>
      <c r="K1503" s="16">
        <f t="shared" ca="1" si="164"/>
        <v>-4.3524122963181906</v>
      </c>
      <c r="L1503" s="16"/>
      <c r="M1503" s="17">
        <f t="shared" ca="1" si="163"/>
        <v>0.45907977734983629</v>
      </c>
      <c r="N1503" s="18">
        <f t="shared" ca="1" si="165"/>
        <v>2.9203124827670233</v>
      </c>
      <c r="O1503" s="18"/>
      <c r="P1503" s="30">
        <f t="shared" ca="1" si="161"/>
        <v>-5.0727247790852141</v>
      </c>
      <c r="Q1503" s="19"/>
      <c r="R1503" s="20">
        <f t="shared" ca="1" si="166"/>
        <v>0</v>
      </c>
      <c r="S1503" s="21">
        <f t="shared" ca="1" si="167"/>
        <v>0</v>
      </c>
    </row>
    <row r="1504" spans="9:19" ht="15" x14ac:dyDescent="0.25">
      <c r="I1504" s="14">
        <v>1500</v>
      </c>
      <c r="J1504" s="15">
        <f t="shared" ca="1" si="162"/>
        <v>5.5241571408571888E-3</v>
      </c>
      <c r="K1504" s="16">
        <f t="shared" ca="1" si="164"/>
        <v>-13.830928265919351</v>
      </c>
      <c r="L1504" s="16"/>
      <c r="M1504" s="17">
        <f t="shared" ca="1" si="163"/>
        <v>0.52057928148916999</v>
      </c>
      <c r="N1504" s="18">
        <f t="shared" ca="1" si="165"/>
        <v>4.2117793877487131</v>
      </c>
      <c r="O1504" s="18"/>
      <c r="P1504" s="30">
        <f t="shared" ca="1" si="161"/>
        <v>-15.842707653668064</v>
      </c>
      <c r="Q1504" s="19"/>
      <c r="R1504" s="20">
        <f t="shared" ca="1" si="166"/>
        <v>0</v>
      </c>
      <c r="S1504" s="21">
        <f t="shared" ca="1" si="167"/>
        <v>0</v>
      </c>
    </row>
    <row r="1505" spans="9:19" ht="15" x14ac:dyDescent="0.25">
      <c r="I1505" s="14">
        <v>1501</v>
      </c>
      <c r="J1505" s="15">
        <f t="shared" ca="1" si="162"/>
        <v>0.43902349953497366</v>
      </c>
      <c r="K1505" s="16">
        <f t="shared" ca="1" si="164"/>
        <v>6.1461831908904951</v>
      </c>
      <c r="L1505" s="16"/>
      <c r="M1505" s="17">
        <f t="shared" ca="1" si="163"/>
        <v>0.73901562353931582</v>
      </c>
      <c r="N1505" s="18">
        <f t="shared" ca="1" si="165"/>
        <v>9.1372477795772582</v>
      </c>
      <c r="O1505" s="18"/>
      <c r="P1505" s="30">
        <f t="shared" ca="1" si="161"/>
        <v>-0.79106458868676288</v>
      </c>
      <c r="Q1505" s="19"/>
      <c r="R1505" s="20">
        <f t="shared" ca="1" si="166"/>
        <v>0</v>
      </c>
      <c r="S1505" s="21">
        <f t="shared" ca="1" si="167"/>
        <v>0</v>
      </c>
    </row>
    <row r="1506" spans="9:19" ht="15" x14ac:dyDescent="0.25">
      <c r="I1506" s="14">
        <v>1502</v>
      </c>
      <c r="J1506" s="15">
        <f t="shared" ca="1" si="162"/>
        <v>0.26274154890423618</v>
      </c>
      <c r="K1506" s="16">
        <f t="shared" ca="1" si="164"/>
        <v>2.1179102987920739</v>
      </c>
      <c r="L1506" s="16"/>
      <c r="M1506" s="17">
        <f t="shared" ca="1" si="163"/>
        <v>0.60971256647272254</v>
      </c>
      <c r="N1506" s="18">
        <f t="shared" ca="1" si="165"/>
        <v>6.1106835211752593</v>
      </c>
      <c r="O1506" s="18"/>
      <c r="P1506" s="30">
        <f t="shared" ca="1" si="161"/>
        <v>-1.7927732223831851</v>
      </c>
      <c r="Q1506" s="19"/>
      <c r="R1506" s="20">
        <f t="shared" ca="1" si="166"/>
        <v>0</v>
      </c>
      <c r="S1506" s="21">
        <f t="shared" ca="1" si="167"/>
        <v>0</v>
      </c>
    </row>
    <row r="1507" spans="9:19" ht="15" x14ac:dyDescent="0.25">
      <c r="I1507" s="14">
        <v>1503</v>
      </c>
      <c r="J1507" s="15">
        <f t="shared" ca="1" si="162"/>
        <v>0.1138033475367658</v>
      </c>
      <c r="K1507" s="16">
        <f t="shared" ca="1" si="164"/>
        <v>-2.664695435105326</v>
      </c>
      <c r="L1507" s="16"/>
      <c r="M1507" s="17">
        <f t="shared" ca="1" si="163"/>
        <v>0.6487042029536052</v>
      </c>
      <c r="N1507" s="18">
        <f t="shared" ca="1" si="165"/>
        <v>6.9745724067891821</v>
      </c>
      <c r="O1507" s="18"/>
      <c r="P1507" s="30">
        <f t="shared" ca="1" si="161"/>
        <v>-7.439267841894508</v>
      </c>
      <c r="Q1507" s="19"/>
      <c r="R1507" s="20">
        <f t="shared" ca="1" si="166"/>
        <v>0</v>
      </c>
      <c r="S1507" s="21">
        <f t="shared" ca="1" si="167"/>
        <v>0</v>
      </c>
    </row>
    <row r="1508" spans="9:19" ht="15" x14ac:dyDescent="0.25">
      <c r="I1508" s="14">
        <v>1504</v>
      </c>
      <c r="J1508" s="15">
        <f t="shared" ca="1" si="162"/>
        <v>0.12019858996568367</v>
      </c>
      <c r="K1508" s="16">
        <f t="shared" ca="1" si="164"/>
        <v>-2.3923437124245908</v>
      </c>
      <c r="L1508" s="16"/>
      <c r="M1508" s="17">
        <f t="shared" ca="1" si="163"/>
        <v>0.45905505491696907</v>
      </c>
      <c r="N1508" s="18">
        <f t="shared" ca="1" si="165"/>
        <v>2.9197912590134512</v>
      </c>
      <c r="O1508" s="18"/>
      <c r="P1508" s="30">
        <f t="shared" ca="1" si="161"/>
        <v>-3.1121349714380413</v>
      </c>
      <c r="Q1508" s="19"/>
      <c r="R1508" s="20">
        <f t="shared" ca="1" si="166"/>
        <v>0</v>
      </c>
      <c r="S1508" s="21">
        <f t="shared" ca="1" si="167"/>
        <v>0</v>
      </c>
    </row>
    <row r="1509" spans="9:19" ht="15" x14ac:dyDescent="0.25">
      <c r="I1509" s="14">
        <v>1505</v>
      </c>
      <c r="J1509" s="15">
        <f t="shared" ca="1" si="162"/>
        <v>0.46951097322686064</v>
      </c>
      <c r="K1509" s="16">
        <f t="shared" ca="1" si="164"/>
        <v>6.7899617312752785</v>
      </c>
      <c r="L1509" s="16"/>
      <c r="M1509" s="17">
        <f t="shared" ca="1" si="163"/>
        <v>0.83976596685602944</v>
      </c>
      <c r="N1509" s="18">
        <f t="shared" ca="1" si="165"/>
        <v>12.092187891438622</v>
      </c>
      <c r="O1509" s="18"/>
      <c r="P1509" s="30">
        <f t="shared" ca="1" si="161"/>
        <v>-3.102226160163343</v>
      </c>
      <c r="Q1509" s="19"/>
      <c r="R1509" s="20">
        <f t="shared" ca="1" si="166"/>
        <v>0</v>
      </c>
      <c r="S1509" s="21">
        <f t="shared" ca="1" si="167"/>
        <v>0</v>
      </c>
    </row>
    <row r="1510" spans="9:19" ht="15" x14ac:dyDescent="0.25">
      <c r="I1510" s="14">
        <v>1506</v>
      </c>
      <c r="J1510" s="15">
        <f t="shared" ca="1" si="162"/>
        <v>0.40587183394858783</v>
      </c>
      <c r="K1510" s="16">
        <f t="shared" ca="1" si="164"/>
        <v>5.437266659464421</v>
      </c>
      <c r="L1510" s="16"/>
      <c r="M1510" s="17">
        <f t="shared" ca="1" si="163"/>
        <v>4.9052752657707588E-2</v>
      </c>
      <c r="N1510" s="18">
        <f t="shared" ca="1" si="165"/>
        <v>-10.059263133896962</v>
      </c>
      <c r="O1510" s="18"/>
      <c r="P1510" s="30">
        <f t="shared" ca="1" si="161"/>
        <v>17.696529793361382</v>
      </c>
      <c r="Q1510" s="19"/>
      <c r="R1510" s="20">
        <f t="shared" ca="1" si="166"/>
        <v>1</v>
      </c>
      <c r="S1510" s="21">
        <f t="shared" ca="1" si="167"/>
        <v>1</v>
      </c>
    </row>
    <row r="1511" spans="9:19" ht="15" x14ac:dyDescent="0.25">
      <c r="I1511" s="14">
        <v>1507</v>
      </c>
      <c r="J1511" s="15">
        <f t="shared" ca="1" si="162"/>
        <v>0.62024666422952779</v>
      </c>
      <c r="K1511" s="16">
        <f t="shared" ca="1" si="164"/>
        <v>9.991256300583391</v>
      </c>
      <c r="L1511" s="16"/>
      <c r="M1511" s="17">
        <f t="shared" ca="1" si="163"/>
        <v>0.17853155555579459</v>
      </c>
      <c r="N1511" s="18">
        <f t="shared" ca="1" si="165"/>
        <v>-3.9254355822077427</v>
      </c>
      <c r="O1511" s="18"/>
      <c r="P1511" s="30">
        <f t="shared" ca="1" si="161"/>
        <v>16.116691882791134</v>
      </c>
      <c r="Q1511" s="19"/>
      <c r="R1511" s="20">
        <f t="shared" ca="1" si="166"/>
        <v>1</v>
      </c>
      <c r="S1511" s="21">
        <f t="shared" ca="1" si="167"/>
        <v>1</v>
      </c>
    </row>
    <row r="1512" spans="9:19" ht="15" x14ac:dyDescent="0.25">
      <c r="I1512" s="14">
        <v>1508</v>
      </c>
      <c r="J1512" s="15">
        <f t="shared" ca="1" si="162"/>
        <v>0.66879714265868662</v>
      </c>
      <c r="K1512" s="16">
        <f t="shared" ca="1" si="164"/>
        <v>11.082808630576768</v>
      </c>
      <c r="L1512" s="16"/>
      <c r="M1512" s="17">
        <f t="shared" ca="1" si="163"/>
        <v>0.7397469088211045</v>
      </c>
      <c r="N1512" s="18">
        <f t="shared" ca="1" si="165"/>
        <v>9.1560873022845684</v>
      </c>
      <c r="O1512" s="18"/>
      <c r="P1512" s="30">
        <f t="shared" ca="1" si="161"/>
        <v>4.1267213282921995</v>
      </c>
      <c r="Q1512" s="19"/>
      <c r="R1512" s="20">
        <f t="shared" ca="1" si="166"/>
        <v>1</v>
      </c>
      <c r="S1512" s="21">
        <f t="shared" ca="1" si="167"/>
        <v>0</v>
      </c>
    </row>
    <row r="1513" spans="9:19" ht="15" x14ac:dyDescent="0.25">
      <c r="I1513" s="14">
        <v>1509</v>
      </c>
      <c r="J1513" s="15">
        <f t="shared" ca="1" si="162"/>
        <v>0.3643844738803601</v>
      </c>
      <c r="K1513" s="16">
        <f t="shared" ca="1" si="164"/>
        <v>4.528767822645408</v>
      </c>
      <c r="L1513" s="16"/>
      <c r="M1513" s="17">
        <f t="shared" ca="1" si="163"/>
        <v>0.33490635378419809</v>
      </c>
      <c r="N1513" s="18">
        <f t="shared" ca="1" si="165"/>
        <v>0.21243922716061325</v>
      </c>
      <c r="O1513" s="18"/>
      <c r="P1513" s="30">
        <f t="shared" ca="1" si="161"/>
        <v>6.5163285954847945</v>
      </c>
      <c r="Q1513" s="19"/>
      <c r="R1513" s="20">
        <f t="shared" ca="1" si="166"/>
        <v>1</v>
      </c>
      <c r="S1513" s="21">
        <f t="shared" ca="1" si="167"/>
        <v>0</v>
      </c>
    </row>
    <row r="1514" spans="9:19" ht="15" x14ac:dyDescent="0.25">
      <c r="I1514" s="14">
        <v>1510</v>
      </c>
      <c r="J1514" s="15">
        <f t="shared" ca="1" si="162"/>
        <v>0.86349655601062691</v>
      </c>
      <c r="K1514" s="16">
        <f t="shared" ca="1" si="164"/>
        <v>16.601168363485439</v>
      </c>
      <c r="L1514" s="16"/>
      <c r="M1514" s="17">
        <f t="shared" ca="1" si="163"/>
        <v>0.6028574867228973</v>
      </c>
      <c r="N1514" s="18">
        <f t="shared" ca="1" si="165"/>
        <v>5.9615940399233986</v>
      </c>
      <c r="O1514" s="18"/>
      <c r="P1514" s="30">
        <f t="shared" ca="1" si="161"/>
        <v>12.83957432356204</v>
      </c>
      <c r="Q1514" s="19"/>
      <c r="R1514" s="20">
        <f t="shared" ca="1" si="166"/>
        <v>1</v>
      </c>
      <c r="S1514" s="21">
        <f t="shared" ca="1" si="167"/>
        <v>1</v>
      </c>
    </row>
    <row r="1515" spans="9:19" ht="15" x14ac:dyDescent="0.25">
      <c r="I1515" s="14">
        <v>1511</v>
      </c>
      <c r="J1515" s="15">
        <f t="shared" ca="1" si="162"/>
        <v>0.27835791253584274</v>
      </c>
      <c r="K1515" s="16">
        <f t="shared" ca="1" si="164"/>
        <v>2.5127265581411544</v>
      </c>
      <c r="L1515" s="16"/>
      <c r="M1515" s="17">
        <f t="shared" ca="1" si="163"/>
        <v>0.40335587680791107</v>
      </c>
      <c r="N1515" s="18">
        <f t="shared" ca="1" si="165"/>
        <v>1.7329416977952175</v>
      </c>
      <c r="O1515" s="18"/>
      <c r="P1515" s="30">
        <f t="shared" ca="1" si="161"/>
        <v>2.9797848603459371</v>
      </c>
      <c r="Q1515" s="19"/>
      <c r="R1515" s="20">
        <f t="shared" ca="1" si="166"/>
        <v>1</v>
      </c>
      <c r="S1515" s="21">
        <f t="shared" ca="1" si="167"/>
        <v>0</v>
      </c>
    </row>
    <row r="1516" spans="9:19" ht="15" x14ac:dyDescent="0.25">
      <c r="I1516" s="14">
        <v>1512</v>
      </c>
      <c r="J1516" s="15">
        <f t="shared" ca="1" si="162"/>
        <v>0.64451520351574165</v>
      </c>
      <c r="K1516" s="16">
        <f t="shared" ca="1" si="164"/>
        <v>10.530278949224394</v>
      </c>
      <c r="L1516" s="16"/>
      <c r="M1516" s="17">
        <f t="shared" ca="1" si="163"/>
        <v>0.52973871606116918</v>
      </c>
      <c r="N1516" s="18">
        <f t="shared" ca="1" si="165"/>
        <v>4.4042578035887932</v>
      </c>
      <c r="O1516" s="18"/>
      <c r="P1516" s="30">
        <f t="shared" ca="1" si="161"/>
        <v>8.3260211456356004</v>
      </c>
      <c r="Q1516" s="19"/>
      <c r="R1516" s="20">
        <f t="shared" ca="1" si="166"/>
        <v>1</v>
      </c>
      <c r="S1516" s="21">
        <f t="shared" ca="1" si="167"/>
        <v>1</v>
      </c>
    </row>
    <row r="1517" spans="9:19" ht="15" x14ac:dyDescent="0.25">
      <c r="I1517" s="14">
        <v>1513</v>
      </c>
      <c r="J1517" s="15">
        <f t="shared" ca="1" si="162"/>
        <v>0.15729704041311976</v>
      </c>
      <c r="K1517" s="16">
        <f t="shared" ca="1" si="164"/>
        <v>-0.98369564224588935</v>
      </c>
      <c r="L1517" s="16"/>
      <c r="M1517" s="17">
        <f t="shared" ca="1" si="163"/>
        <v>0.45784668791371974</v>
      </c>
      <c r="N1517" s="18">
        <f t="shared" ca="1" si="165"/>
        <v>2.8943111135221837</v>
      </c>
      <c r="O1517" s="18"/>
      <c r="P1517" s="30">
        <f t="shared" ca="1" si="161"/>
        <v>-1.6780067557680729</v>
      </c>
      <c r="Q1517" s="19"/>
      <c r="R1517" s="20">
        <f t="shared" ca="1" si="166"/>
        <v>0</v>
      </c>
      <c r="S1517" s="21">
        <f t="shared" ca="1" si="167"/>
        <v>0</v>
      </c>
    </row>
    <row r="1518" spans="9:19" ht="15" x14ac:dyDescent="0.25">
      <c r="I1518" s="14">
        <v>1514</v>
      </c>
      <c r="J1518" s="15">
        <f t="shared" ca="1" si="162"/>
        <v>0.35357877921167769</v>
      </c>
      <c r="K1518" s="16">
        <f t="shared" ca="1" si="164"/>
        <v>4.286866559239801</v>
      </c>
      <c r="L1518" s="16"/>
      <c r="M1518" s="17">
        <f t="shared" ca="1" si="163"/>
        <v>0.75209464877369236</v>
      </c>
      <c r="N1518" s="18">
        <f t="shared" ca="1" si="165"/>
        <v>9.4784585756818345</v>
      </c>
      <c r="O1518" s="18"/>
      <c r="P1518" s="30">
        <f t="shared" ca="1" si="161"/>
        <v>-2.9915920164420333</v>
      </c>
      <c r="Q1518" s="19"/>
      <c r="R1518" s="20">
        <f t="shared" ca="1" si="166"/>
        <v>0</v>
      </c>
      <c r="S1518" s="21">
        <f t="shared" ca="1" si="167"/>
        <v>0</v>
      </c>
    </row>
    <row r="1519" spans="9:19" ht="15" x14ac:dyDescent="0.25">
      <c r="I1519" s="14">
        <v>1515</v>
      </c>
      <c r="J1519" s="15">
        <f t="shared" ca="1" si="162"/>
        <v>0.37408596066621869</v>
      </c>
      <c r="K1519" s="16">
        <f t="shared" ca="1" si="164"/>
        <v>4.7438965926687118</v>
      </c>
      <c r="L1519" s="16"/>
      <c r="M1519" s="17">
        <f t="shared" ca="1" si="163"/>
        <v>0.37956476981703213</v>
      </c>
      <c r="N1519" s="18">
        <f t="shared" ca="1" si="165"/>
        <v>1.2145990759020422</v>
      </c>
      <c r="O1519" s="18"/>
      <c r="P1519" s="30">
        <f t="shared" ca="1" si="161"/>
        <v>5.7292975167666693</v>
      </c>
      <c r="Q1519" s="19"/>
      <c r="R1519" s="20">
        <f t="shared" ca="1" si="166"/>
        <v>1</v>
      </c>
      <c r="S1519" s="21">
        <f t="shared" ca="1" si="167"/>
        <v>0</v>
      </c>
    </row>
    <row r="1520" spans="9:19" ht="15" x14ac:dyDescent="0.25">
      <c r="I1520" s="14">
        <v>1516</v>
      </c>
      <c r="J1520" s="15">
        <f t="shared" ca="1" si="162"/>
        <v>0.31233611627821956</v>
      </c>
      <c r="K1520" s="16">
        <f t="shared" ca="1" si="164"/>
        <v>3.3367296726468201</v>
      </c>
      <c r="L1520" s="16"/>
      <c r="M1520" s="17">
        <f t="shared" ca="1" si="163"/>
        <v>0.49643351328784113</v>
      </c>
      <c r="N1520" s="18">
        <f t="shared" ca="1" si="165"/>
        <v>3.7052027984627176</v>
      </c>
      <c r="O1520" s="18"/>
      <c r="P1520" s="30">
        <f t="shared" ca="1" si="161"/>
        <v>1.8315268741841026</v>
      </c>
      <c r="Q1520" s="19"/>
      <c r="R1520" s="20">
        <f t="shared" ca="1" si="166"/>
        <v>1</v>
      </c>
      <c r="S1520" s="21">
        <f t="shared" ca="1" si="167"/>
        <v>0</v>
      </c>
    </row>
    <row r="1521" spans="9:19" ht="15" x14ac:dyDescent="0.25">
      <c r="I1521" s="14">
        <v>1517</v>
      </c>
      <c r="J1521" s="15">
        <f t="shared" ca="1" si="162"/>
        <v>0.93917924696535238</v>
      </c>
      <c r="K1521" s="16">
        <f t="shared" ca="1" si="164"/>
        <v>20.380829712218976</v>
      </c>
      <c r="L1521" s="16"/>
      <c r="M1521" s="17">
        <f t="shared" ca="1" si="163"/>
        <v>0.83691560794882047</v>
      </c>
      <c r="N1521" s="18">
        <f t="shared" ca="1" si="165"/>
        <v>11.994830816653829</v>
      </c>
      <c r="O1521" s="18"/>
      <c r="P1521" s="30">
        <f t="shared" ca="1" si="161"/>
        <v>10.585998895565147</v>
      </c>
      <c r="Q1521" s="19"/>
      <c r="R1521" s="20">
        <f t="shared" ca="1" si="166"/>
        <v>1</v>
      </c>
      <c r="S1521" s="21">
        <f t="shared" ca="1" si="167"/>
        <v>1</v>
      </c>
    </row>
    <row r="1522" spans="9:19" ht="15" x14ac:dyDescent="0.25">
      <c r="I1522" s="14">
        <v>1518</v>
      </c>
      <c r="J1522" s="15">
        <f t="shared" ca="1" si="162"/>
        <v>1.9629142717560999E-3</v>
      </c>
      <c r="K1522" s="16">
        <f t="shared" ca="1" si="164"/>
        <v>-16.699784490933464</v>
      </c>
      <c r="L1522" s="16"/>
      <c r="M1522" s="17">
        <f t="shared" ca="1" si="163"/>
        <v>0.69200801154459723</v>
      </c>
      <c r="N1522" s="18">
        <f t="shared" ca="1" si="165"/>
        <v>7.9762698052013645</v>
      </c>
      <c r="O1522" s="18"/>
      <c r="P1522" s="30">
        <f t="shared" ca="1" si="161"/>
        <v>-22.47605429613483</v>
      </c>
      <c r="Q1522" s="19"/>
      <c r="R1522" s="20">
        <f t="shared" ca="1" si="166"/>
        <v>0</v>
      </c>
      <c r="S1522" s="21">
        <f t="shared" ca="1" si="167"/>
        <v>0</v>
      </c>
    </row>
    <row r="1523" spans="9:19" ht="15" x14ac:dyDescent="0.25">
      <c r="I1523" s="14">
        <v>1519</v>
      </c>
      <c r="J1523" s="15">
        <f t="shared" ca="1" si="162"/>
        <v>0.71003298087938238</v>
      </c>
      <c r="K1523" s="16">
        <f t="shared" ca="1" si="164"/>
        <v>12.060754882030841</v>
      </c>
      <c r="L1523" s="16"/>
      <c r="M1523" s="17">
        <f t="shared" ca="1" si="163"/>
        <v>0.75906867092911823</v>
      </c>
      <c r="N1523" s="18">
        <f t="shared" ca="1" si="165"/>
        <v>9.6643125844709772</v>
      </c>
      <c r="O1523" s="18"/>
      <c r="P1523" s="30">
        <f t="shared" ca="1" si="161"/>
        <v>4.5964422975598636</v>
      </c>
      <c r="Q1523" s="19"/>
      <c r="R1523" s="20">
        <f t="shared" ca="1" si="166"/>
        <v>1</v>
      </c>
      <c r="S1523" s="21">
        <f t="shared" ca="1" si="167"/>
        <v>0</v>
      </c>
    </row>
    <row r="1524" spans="9:19" ht="15" x14ac:dyDescent="0.25">
      <c r="I1524" s="14">
        <v>1520</v>
      </c>
      <c r="J1524" s="15">
        <f t="shared" ca="1" si="162"/>
        <v>0.94606725877664177</v>
      </c>
      <c r="K1524" s="16">
        <f t="shared" ca="1" si="164"/>
        <v>20.882335714305793</v>
      </c>
      <c r="L1524" s="16"/>
      <c r="M1524" s="17">
        <f t="shared" ca="1" si="163"/>
        <v>0.18814092961743267</v>
      </c>
      <c r="N1524" s="18">
        <f t="shared" ca="1" si="165"/>
        <v>-3.6224988266408005</v>
      </c>
      <c r="O1524" s="18"/>
      <c r="P1524" s="30">
        <f t="shared" ca="1" si="161"/>
        <v>26.704834540946592</v>
      </c>
      <c r="Q1524" s="19"/>
      <c r="R1524" s="20">
        <f t="shared" ca="1" si="166"/>
        <v>1</v>
      </c>
      <c r="S1524" s="21">
        <f t="shared" ca="1" si="167"/>
        <v>1</v>
      </c>
    </row>
    <row r="1525" spans="9:19" ht="15" x14ac:dyDescent="0.25">
      <c r="I1525" s="14">
        <v>1521</v>
      </c>
      <c r="J1525" s="15">
        <f t="shared" ca="1" si="162"/>
        <v>0.54147031643782539</v>
      </c>
      <c r="K1525" s="16">
        <f t="shared" ca="1" si="164"/>
        <v>8.301285952773334</v>
      </c>
      <c r="L1525" s="16"/>
      <c r="M1525" s="17">
        <f t="shared" ca="1" si="163"/>
        <v>0.13495042674085711</v>
      </c>
      <c r="N1525" s="18">
        <f t="shared" ca="1" si="165"/>
        <v>-5.4507940076679002</v>
      </c>
      <c r="O1525" s="18"/>
      <c r="P1525" s="30">
        <f t="shared" ca="1" si="161"/>
        <v>15.952079960441235</v>
      </c>
      <c r="Q1525" s="19"/>
      <c r="R1525" s="20">
        <f t="shared" ca="1" si="166"/>
        <v>1</v>
      </c>
      <c r="S1525" s="21">
        <f t="shared" ca="1" si="167"/>
        <v>1</v>
      </c>
    </row>
    <row r="1526" spans="9:19" ht="15" x14ac:dyDescent="0.25">
      <c r="I1526" s="14">
        <v>1522</v>
      </c>
      <c r="J1526" s="15">
        <f t="shared" ca="1" si="162"/>
        <v>0.370464449416541</v>
      </c>
      <c r="K1526" s="16">
        <f t="shared" ca="1" si="164"/>
        <v>4.663805399895022</v>
      </c>
      <c r="L1526" s="16"/>
      <c r="M1526" s="17">
        <f t="shared" ca="1" si="163"/>
        <v>0.1145525355031205</v>
      </c>
      <c r="N1526" s="18">
        <f t="shared" ca="1" si="165"/>
        <v>-6.2822370226042583</v>
      </c>
      <c r="O1526" s="18"/>
      <c r="P1526" s="30">
        <f t="shared" ca="1" si="161"/>
        <v>13.146042422499281</v>
      </c>
      <c r="Q1526" s="19"/>
      <c r="R1526" s="20">
        <f t="shared" ca="1" si="166"/>
        <v>1</v>
      </c>
      <c r="S1526" s="21">
        <f t="shared" ca="1" si="167"/>
        <v>1</v>
      </c>
    </row>
    <row r="1527" spans="9:19" ht="15" x14ac:dyDescent="0.25">
      <c r="I1527" s="14">
        <v>1523</v>
      </c>
      <c r="J1527" s="15">
        <f t="shared" ca="1" si="162"/>
        <v>0.23929323366033317</v>
      </c>
      <c r="K1527" s="16">
        <f t="shared" ca="1" si="164"/>
        <v>1.5016121238917277</v>
      </c>
      <c r="L1527" s="16"/>
      <c r="M1527" s="17">
        <f t="shared" ca="1" si="163"/>
        <v>0.23482820819163153</v>
      </c>
      <c r="N1527" s="18">
        <f t="shared" ca="1" si="165"/>
        <v>-2.2693715845407691</v>
      </c>
      <c r="O1527" s="18"/>
      <c r="P1527" s="30">
        <f t="shared" ca="1" si="161"/>
        <v>5.970983708432497</v>
      </c>
      <c r="Q1527" s="19"/>
      <c r="R1527" s="20">
        <f t="shared" ca="1" si="166"/>
        <v>1</v>
      </c>
      <c r="S1527" s="21">
        <f t="shared" ca="1" si="167"/>
        <v>0</v>
      </c>
    </row>
    <row r="1528" spans="9:19" ht="15" x14ac:dyDescent="0.25">
      <c r="I1528" s="14">
        <v>1524</v>
      </c>
      <c r="J1528" s="15">
        <f t="shared" ca="1" si="162"/>
        <v>0.96714088833016931</v>
      </c>
      <c r="K1528" s="16">
        <f t="shared" ca="1" si="164"/>
        <v>22.82739557357494</v>
      </c>
      <c r="L1528" s="16"/>
      <c r="M1528" s="17">
        <f t="shared" ca="1" si="163"/>
        <v>0.20559958199200112</v>
      </c>
      <c r="N1528" s="18">
        <f t="shared" ca="1" si="165"/>
        <v>-3.0955481905435702</v>
      </c>
      <c r="O1528" s="18"/>
      <c r="P1528" s="30">
        <f t="shared" ca="1" si="161"/>
        <v>28.12294376411851</v>
      </c>
      <c r="Q1528" s="19"/>
      <c r="R1528" s="20">
        <f t="shared" ca="1" si="166"/>
        <v>1</v>
      </c>
      <c r="S1528" s="21">
        <f t="shared" ca="1" si="167"/>
        <v>1</v>
      </c>
    </row>
    <row r="1529" spans="9:19" ht="15" x14ac:dyDescent="0.25">
      <c r="I1529" s="14">
        <v>1525</v>
      </c>
      <c r="J1529" s="15">
        <f t="shared" ca="1" si="162"/>
        <v>0.65497002253044156</v>
      </c>
      <c r="K1529" s="16">
        <f t="shared" ca="1" si="164"/>
        <v>10.766380172838794</v>
      </c>
      <c r="L1529" s="16"/>
      <c r="M1529" s="17">
        <f t="shared" ca="1" si="163"/>
        <v>0.51498356100860299</v>
      </c>
      <c r="N1529" s="18">
        <f t="shared" ca="1" si="165"/>
        <v>4.0943085080798021</v>
      </c>
      <c r="O1529" s="18"/>
      <c r="P1529" s="30">
        <f t="shared" ca="1" si="161"/>
        <v>8.872071664758991</v>
      </c>
      <c r="Q1529" s="19"/>
      <c r="R1529" s="20">
        <f t="shared" ca="1" si="166"/>
        <v>1</v>
      </c>
      <c r="S1529" s="21">
        <f t="shared" ca="1" si="167"/>
        <v>1</v>
      </c>
    </row>
    <row r="1530" spans="9:19" ht="15" x14ac:dyDescent="0.25">
      <c r="I1530" s="14">
        <v>1526</v>
      </c>
      <c r="J1530" s="15">
        <f t="shared" ca="1" si="162"/>
        <v>0.16404437660381765</v>
      </c>
      <c r="K1530" s="16">
        <f t="shared" ca="1" si="164"/>
        <v>-0.75229097479321894</v>
      </c>
      <c r="L1530" s="16"/>
      <c r="M1530" s="17">
        <f t="shared" ca="1" si="163"/>
        <v>0.12164565857139886</v>
      </c>
      <c r="N1530" s="18">
        <f t="shared" ca="1" si="165"/>
        <v>-5.9821456659319505</v>
      </c>
      <c r="O1530" s="18"/>
      <c r="P1530" s="30">
        <f t="shared" ca="1" si="161"/>
        <v>7.4298546911387318</v>
      </c>
      <c r="Q1530" s="19"/>
      <c r="R1530" s="20">
        <f t="shared" ca="1" si="166"/>
        <v>1</v>
      </c>
      <c r="S1530" s="21">
        <f t="shared" ca="1" si="167"/>
        <v>1</v>
      </c>
    </row>
    <row r="1531" spans="9:19" ht="15" x14ac:dyDescent="0.25">
      <c r="I1531" s="14">
        <v>1527</v>
      </c>
      <c r="J1531" s="15">
        <f t="shared" ca="1" si="162"/>
        <v>0.59388298300940867</v>
      </c>
      <c r="K1531" s="16">
        <f t="shared" ca="1" si="164"/>
        <v>9.4174438344189433</v>
      </c>
      <c r="L1531" s="16"/>
      <c r="M1531" s="17">
        <f t="shared" ca="1" si="163"/>
        <v>0.48442774654729359</v>
      </c>
      <c r="N1531" s="18">
        <f t="shared" ca="1" si="165"/>
        <v>3.4533363972826492</v>
      </c>
      <c r="O1531" s="18"/>
      <c r="P1531" s="30">
        <f t="shared" ca="1" si="161"/>
        <v>8.1641074371362947</v>
      </c>
      <c r="Q1531" s="19"/>
      <c r="R1531" s="20">
        <f t="shared" ca="1" si="166"/>
        <v>1</v>
      </c>
      <c r="S1531" s="21">
        <f t="shared" ca="1" si="167"/>
        <v>1</v>
      </c>
    </row>
    <row r="1532" spans="9:19" ht="15" x14ac:dyDescent="0.25">
      <c r="I1532" s="14">
        <v>1528</v>
      </c>
      <c r="J1532" s="15">
        <f t="shared" ca="1" si="162"/>
        <v>0.33741577782502374</v>
      </c>
      <c r="K1532" s="16">
        <f t="shared" ca="1" si="164"/>
        <v>3.9199913495964727</v>
      </c>
      <c r="L1532" s="16"/>
      <c r="M1532" s="17">
        <f t="shared" ca="1" si="163"/>
        <v>0.60452779025242676</v>
      </c>
      <c r="N1532" s="18">
        <f t="shared" ca="1" si="165"/>
        <v>5.9978554838386886</v>
      </c>
      <c r="O1532" s="18"/>
      <c r="P1532" s="30">
        <f t="shared" ca="1" si="161"/>
        <v>0.12213586575778423</v>
      </c>
      <c r="Q1532" s="19"/>
      <c r="R1532" s="20">
        <f t="shared" ca="1" si="166"/>
        <v>1</v>
      </c>
      <c r="S1532" s="21">
        <f t="shared" ca="1" si="167"/>
        <v>0</v>
      </c>
    </row>
    <row r="1533" spans="9:19" ht="15" x14ac:dyDescent="0.25">
      <c r="I1533" s="14">
        <v>1529</v>
      </c>
      <c r="J1533" s="15">
        <f t="shared" ca="1" si="162"/>
        <v>0.56152826038838055</v>
      </c>
      <c r="K1533" s="16">
        <f t="shared" ca="1" si="164"/>
        <v>8.7255265888084228</v>
      </c>
      <c r="L1533" s="16"/>
      <c r="M1533" s="17">
        <f t="shared" ca="1" si="163"/>
        <v>0.22327434067390739</v>
      </c>
      <c r="N1533" s="18">
        <f t="shared" ca="1" si="165"/>
        <v>-2.588501132256896</v>
      </c>
      <c r="O1533" s="18"/>
      <c r="P1533" s="30">
        <f t="shared" ca="1" si="161"/>
        <v>13.514027721065318</v>
      </c>
      <c r="Q1533" s="19"/>
      <c r="R1533" s="20">
        <f t="shared" ca="1" si="166"/>
        <v>1</v>
      </c>
      <c r="S1533" s="21">
        <f t="shared" ca="1" si="167"/>
        <v>1</v>
      </c>
    </row>
    <row r="1534" spans="9:19" ht="15" x14ac:dyDescent="0.25">
      <c r="I1534" s="14">
        <v>1530</v>
      </c>
      <c r="J1534" s="15">
        <f t="shared" ca="1" si="162"/>
        <v>0.46258828582627309</v>
      </c>
      <c r="K1534" s="16">
        <f t="shared" ca="1" si="164"/>
        <v>6.6442496136139013</v>
      </c>
      <c r="L1534" s="16"/>
      <c r="M1534" s="17">
        <f t="shared" ca="1" si="163"/>
        <v>0.88720621245087183</v>
      </c>
      <c r="N1534" s="18">
        <f t="shared" ca="1" si="165"/>
        <v>13.918676208664669</v>
      </c>
      <c r="O1534" s="18"/>
      <c r="P1534" s="30">
        <f t="shared" ca="1" si="161"/>
        <v>-5.0744265950507677</v>
      </c>
      <c r="Q1534" s="19"/>
      <c r="R1534" s="20">
        <f t="shared" ca="1" si="166"/>
        <v>0</v>
      </c>
      <c r="S1534" s="21">
        <f t="shared" ca="1" si="167"/>
        <v>0</v>
      </c>
    </row>
    <row r="1535" spans="9:19" ht="15" x14ac:dyDescent="0.25">
      <c r="I1535" s="14">
        <v>1531</v>
      </c>
      <c r="J1535" s="15">
        <f t="shared" ca="1" si="162"/>
        <v>0.5108063913847829</v>
      </c>
      <c r="K1535" s="16">
        <f t="shared" ca="1" si="164"/>
        <v>7.6566588949376682</v>
      </c>
      <c r="L1535" s="16"/>
      <c r="M1535" s="17">
        <f t="shared" ca="1" si="163"/>
        <v>0.25390367233132682</v>
      </c>
      <c r="N1535" s="18">
        <f t="shared" ca="1" si="165"/>
        <v>-1.7608289494870784</v>
      </c>
      <c r="O1535" s="18"/>
      <c r="P1535" s="30">
        <f t="shared" ca="1" si="161"/>
        <v>11.617487844424748</v>
      </c>
      <c r="Q1535" s="19"/>
      <c r="R1535" s="20">
        <f t="shared" ca="1" si="166"/>
        <v>1</v>
      </c>
      <c r="S1535" s="21">
        <f t="shared" ca="1" si="167"/>
        <v>1</v>
      </c>
    </row>
    <row r="1536" spans="9:19" ht="15" x14ac:dyDescent="0.25">
      <c r="I1536" s="14">
        <v>1532</v>
      </c>
      <c r="J1536" s="15">
        <f t="shared" ca="1" si="162"/>
        <v>0.69538291581078948</v>
      </c>
      <c r="K1536" s="16">
        <f t="shared" ca="1" si="164"/>
        <v>11.706729427387263</v>
      </c>
      <c r="L1536" s="16"/>
      <c r="M1536" s="17">
        <f t="shared" ca="1" si="163"/>
        <v>0.35438872858820858</v>
      </c>
      <c r="N1536" s="18">
        <f t="shared" ca="1" si="165"/>
        <v>0.65508730194462883</v>
      </c>
      <c r="O1536" s="18"/>
      <c r="P1536" s="30">
        <f t="shared" ca="1" si="161"/>
        <v>13.251642125442633</v>
      </c>
      <c r="Q1536" s="19"/>
      <c r="R1536" s="20">
        <f t="shared" ca="1" si="166"/>
        <v>1</v>
      </c>
      <c r="S1536" s="21">
        <f t="shared" ca="1" si="167"/>
        <v>1</v>
      </c>
    </row>
    <row r="1537" spans="9:19" ht="15" x14ac:dyDescent="0.25">
      <c r="I1537" s="14">
        <v>1533</v>
      </c>
      <c r="J1537" s="15">
        <f t="shared" ca="1" si="162"/>
        <v>0.34838117472828734</v>
      </c>
      <c r="K1537" s="16">
        <f t="shared" ca="1" si="164"/>
        <v>4.1695805970719757</v>
      </c>
      <c r="L1537" s="16"/>
      <c r="M1537" s="17">
        <f t="shared" ca="1" si="163"/>
        <v>0.98173618144234454</v>
      </c>
      <c r="N1537" s="18">
        <f t="shared" ca="1" si="165"/>
        <v>21.274600995826987</v>
      </c>
      <c r="O1537" s="18"/>
      <c r="P1537" s="30">
        <f t="shared" ca="1" si="161"/>
        <v>-14.90502039875501</v>
      </c>
      <c r="Q1537" s="19"/>
      <c r="R1537" s="20">
        <f t="shared" ca="1" si="166"/>
        <v>0</v>
      </c>
      <c r="S1537" s="21">
        <f t="shared" ca="1" si="167"/>
        <v>0</v>
      </c>
    </row>
    <row r="1538" spans="9:19" ht="15" x14ac:dyDescent="0.25">
      <c r="I1538" s="14">
        <v>1534</v>
      </c>
      <c r="J1538" s="15">
        <f t="shared" ca="1" si="162"/>
        <v>0.26550803426540082</v>
      </c>
      <c r="K1538" s="16">
        <f t="shared" ca="1" si="164"/>
        <v>2.1886953629993942</v>
      </c>
      <c r="L1538" s="16"/>
      <c r="M1538" s="17">
        <f t="shared" ca="1" si="163"/>
        <v>0.58564856859328163</v>
      </c>
      <c r="N1538" s="18">
        <f t="shared" ca="1" si="165"/>
        <v>5.5902435802526691</v>
      </c>
      <c r="O1538" s="18"/>
      <c r="P1538" s="30">
        <f t="shared" ca="1" si="161"/>
        <v>-1.2015482172532748</v>
      </c>
      <c r="Q1538" s="19"/>
      <c r="R1538" s="20">
        <f t="shared" ca="1" si="166"/>
        <v>0</v>
      </c>
      <c r="S1538" s="21">
        <f t="shared" ca="1" si="167"/>
        <v>0</v>
      </c>
    </row>
    <row r="1539" spans="9:19" ht="15" x14ac:dyDescent="0.25">
      <c r="I1539" s="14">
        <v>1535</v>
      </c>
      <c r="J1539" s="15">
        <f t="shared" ca="1" si="162"/>
        <v>0.72760328519955675</v>
      </c>
      <c r="K1539" s="16">
        <f t="shared" ca="1" si="164"/>
        <v>12.496649024520934</v>
      </c>
      <c r="L1539" s="16"/>
      <c r="M1539" s="17">
        <f t="shared" ca="1" si="163"/>
        <v>9.9006565482617437E-2</v>
      </c>
      <c r="N1539" s="18">
        <f t="shared" ca="1" si="165"/>
        <v>-6.9897629360932125</v>
      </c>
      <c r="O1539" s="18"/>
      <c r="P1539" s="30">
        <f t="shared" ca="1" si="161"/>
        <v>21.686411960614148</v>
      </c>
      <c r="Q1539" s="19"/>
      <c r="R1539" s="20">
        <f t="shared" ca="1" si="166"/>
        <v>1</v>
      </c>
      <c r="S1539" s="21">
        <f t="shared" ca="1" si="167"/>
        <v>1</v>
      </c>
    </row>
    <row r="1540" spans="9:19" ht="15" x14ac:dyDescent="0.25">
      <c r="I1540" s="14">
        <v>1536</v>
      </c>
      <c r="J1540" s="15">
        <f t="shared" ca="1" si="162"/>
        <v>0.91664008851698153</v>
      </c>
      <c r="K1540" s="16">
        <f t="shared" ca="1" si="164"/>
        <v>18.999508779495557</v>
      </c>
      <c r="L1540" s="16"/>
      <c r="M1540" s="17">
        <f t="shared" ca="1" si="163"/>
        <v>0.23673889310090479</v>
      </c>
      <c r="N1540" s="18">
        <f t="shared" ca="1" si="165"/>
        <v>-2.2174465021205343</v>
      </c>
      <c r="O1540" s="18"/>
      <c r="P1540" s="30">
        <f t="shared" ca="1" si="161"/>
        <v>23.41695528161609</v>
      </c>
      <c r="Q1540" s="19"/>
      <c r="R1540" s="20">
        <f t="shared" ca="1" si="166"/>
        <v>1</v>
      </c>
      <c r="S1540" s="21">
        <f t="shared" ca="1" si="167"/>
        <v>1</v>
      </c>
    </row>
    <row r="1541" spans="9:19" ht="15" x14ac:dyDescent="0.25">
      <c r="I1541" s="14">
        <v>1537</v>
      </c>
      <c r="J1541" s="15">
        <f t="shared" ca="1" si="162"/>
        <v>0.64913291822114427</v>
      </c>
      <c r="K1541" s="16">
        <f t="shared" ca="1" si="164"/>
        <v>10.634245418867392</v>
      </c>
      <c r="L1541" s="16"/>
      <c r="M1541" s="17">
        <f t="shared" ca="1" si="163"/>
        <v>0.57003566191586552</v>
      </c>
      <c r="N1541" s="18">
        <f t="shared" ca="1" si="165"/>
        <v>5.2564117638165531</v>
      </c>
      <c r="O1541" s="18"/>
      <c r="P1541" s="30">
        <f t="shared" ref="P1541:P1604" ca="1" si="168">K1541-N1541+homefield_adv_simulation</f>
        <v>7.5778336550508394</v>
      </c>
      <c r="Q1541" s="19"/>
      <c r="R1541" s="20">
        <f t="shared" ca="1" si="166"/>
        <v>1</v>
      </c>
      <c r="S1541" s="21">
        <f t="shared" ca="1" si="167"/>
        <v>1</v>
      </c>
    </row>
    <row r="1542" spans="9:19" ht="15" x14ac:dyDescent="0.25">
      <c r="I1542" s="14">
        <v>1538</v>
      </c>
      <c r="J1542" s="15">
        <f t="shared" ca="1" si="162"/>
        <v>0.48928469177696732</v>
      </c>
      <c r="K1542" s="16">
        <f t="shared" ca="1" si="164"/>
        <v>7.2052519923902549</v>
      </c>
      <c r="L1542" s="16"/>
      <c r="M1542" s="17">
        <f t="shared" ca="1" si="163"/>
        <v>9.928587849621251E-3</v>
      </c>
      <c r="N1542" s="18">
        <f t="shared" ca="1" si="165"/>
        <v>-15.70611052078679</v>
      </c>
      <c r="O1542" s="18"/>
      <c r="P1542" s="30">
        <f t="shared" ca="1" si="168"/>
        <v>25.111362513177045</v>
      </c>
      <c r="Q1542" s="19"/>
      <c r="R1542" s="20">
        <f t="shared" ca="1" si="166"/>
        <v>1</v>
      </c>
      <c r="S1542" s="21">
        <f t="shared" ca="1" si="167"/>
        <v>1</v>
      </c>
    </row>
    <row r="1543" spans="9:19" ht="15" x14ac:dyDescent="0.25">
      <c r="I1543" s="14">
        <v>1539</v>
      </c>
      <c r="J1543" s="15">
        <f t="shared" ca="1" si="162"/>
        <v>0.2187762319611537</v>
      </c>
      <c r="K1543" s="16">
        <f t="shared" ca="1" si="164"/>
        <v>0.93473311864006803</v>
      </c>
      <c r="L1543" s="16"/>
      <c r="M1543" s="17">
        <f t="shared" ca="1" si="163"/>
        <v>0.7494943406485467</v>
      </c>
      <c r="N1543" s="18">
        <f t="shared" ca="1" si="165"/>
        <v>9.409879972964303</v>
      </c>
      <c r="O1543" s="18"/>
      <c r="P1543" s="30">
        <f t="shared" ca="1" si="168"/>
        <v>-6.2751468543242348</v>
      </c>
      <c r="Q1543" s="19"/>
      <c r="R1543" s="20">
        <f t="shared" ca="1" si="166"/>
        <v>0</v>
      </c>
      <c r="S1543" s="21">
        <f t="shared" ca="1" si="167"/>
        <v>0</v>
      </c>
    </row>
    <row r="1544" spans="9:19" ht="15" x14ac:dyDescent="0.25">
      <c r="I1544" s="14">
        <v>1540</v>
      </c>
      <c r="J1544" s="15">
        <f t="shared" ca="1" si="162"/>
        <v>0.35278193746932274</v>
      </c>
      <c r="K1544" s="16">
        <f t="shared" ca="1" si="164"/>
        <v>4.2689261291856084</v>
      </c>
      <c r="L1544" s="16"/>
      <c r="M1544" s="17">
        <f t="shared" ca="1" si="163"/>
        <v>0.45829706036192486</v>
      </c>
      <c r="N1544" s="18">
        <f t="shared" ca="1" si="165"/>
        <v>2.9038088080130722</v>
      </c>
      <c r="O1544" s="18"/>
      <c r="P1544" s="30">
        <f t="shared" ca="1" si="168"/>
        <v>3.5651173211725364</v>
      </c>
      <c r="Q1544" s="19"/>
      <c r="R1544" s="20">
        <f t="shared" ca="1" si="166"/>
        <v>1</v>
      </c>
      <c r="S1544" s="21">
        <f t="shared" ca="1" si="167"/>
        <v>0</v>
      </c>
    </row>
    <row r="1545" spans="9:19" ht="15" x14ac:dyDescent="0.25">
      <c r="I1545" s="14">
        <v>1541</v>
      </c>
      <c r="J1545" s="15">
        <f t="shared" ca="1" si="162"/>
        <v>1.360587588986184E-2</v>
      </c>
      <c r="K1545" s="16">
        <f t="shared" ca="1" si="164"/>
        <v>-11.047358663471517</v>
      </c>
      <c r="L1545" s="16"/>
      <c r="M1545" s="17">
        <f t="shared" ca="1" si="163"/>
        <v>0.69026158898299761</v>
      </c>
      <c r="N1545" s="18">
        <f t="shared" ca="1" si="165"/>
        <v>7.9347864472433898</v>
      </c>
      <c r="O1545" s="18"/>
      <c r="P1545" s="30">
        <f t="shared" ca="1" si="168"/>
        <v>-16.782145110714907</v>
      </c>
      <c r="Q1545" s="19"/>
      <c r="R1545" s="20">
        <f t="shared" ca="1" si="166"/>
        <v>0</v>
      </c>
      <c r="S1545" s="21">
        <f t="shared" ca="1" si="167"/>
        <v>0</v>
      </c>
    </row>
    <row r="1546" spans="9:19" ht="15" x14ac:dyDescent="0.25">
      <c r="I1546" s="14">
        <v>1542</v>
      </c>
      <c r="J1546" s="15">
        <f t="shared" ref="J1546:J1609" ca="1" si="169">RAND()</f>
        <v>0.95641661756239305</v>
      </c>
      <c r="K1546" s="16">
        <f t="shared" ca="1" si="164"/>
        <v>21.741372644989308</v>
      </c>
      <c r="L1546" s="16"/>
      <c r="M1546" s="17">
        <f t="shared" ref="M1546:M1609" ca="1" si="170">RAND()</f>
        <v>0.73044134844819797</v>
      </c>
      <c r="N1546" s="18">
        <f t="shared" ca="1" si="165"/>
        <v>8.9183337157159333</v>
      </c>
      <c r="O1546" s="18"/>
      <c r="P1546" s="30">
        <f t="shared" ca="1" si="168"/>
        <v>15.023038929273376</v>
      </c>
      <c r="Q1546" s="19"/>
      <c r="R1546" s="20">
        <f t="shared" ca="1" si="166"/>
        <v>1</v>
      </c>
      <c r="S1546" s="21">
        <f t="shared" ca="1" si="167"/>
        <v>1</v>
      </c>
    </row>
    <row r="1547" spans="9:19" ht="15" x14ac:dyDescent="0.25">
      <c r="I1547" s="14">
        <v>1543</v>
      </c>
      <c r="J1547" s="15">
        <f t="shared" ca="1" si="169"/>
        <v>0.28687933398677112</v>
      </c>
      <c r="K1547" s="16">
        <f t="shared" ref="K1547:K1610" ca="1" si="171">NORMINV(J1547,mean_HomeTeam_Sim,sd_HomeTeam_Sim)</f>
        <v>2.723581779897982</v>
      </c>
      <c r="L1547" s="16"/>
      <c r="M1547" s="17">
        <f t="shared" ca="1" si="170"/>
        <v>0.8826820694067351</v>
      </c>
      <c r="N1547" s="18">
        <f t="shared" ref="N1547:N1610" ca="1" si="172">NORMINV(M1547,mean_AwayTeam_Sim,sd_AwayTeam_Sim)</f>
        <v>13.723717560613494</v>
      </c>
      <c r="O1547" s="18"/>
      <c r="P1547" s="30">
        <f t="shared" ca="1" si="168"/>
        <v>-8.8001357807155109</v>
      </c>
      <c r="Q1547" s="19"/>
      <c r="R1547" s="20">
        <f t="shared" ref="R1547:R1610" ca="1" si="173">IF(P1547&gt;0,1,0)</f>
        <v>0</v>
      </c>
      <c r="S1547" s="21">
        <f t="shared" ref="S1547:S1610" ca="1" si="174">IF(P1547&gt;game_spread,1,0)</f>
        <v>0</v>
      </c>
    </row>
    <row r="1548" spans="9:19" ht="15" x14ac:dyDescent="0.25">
      <c r="I1548" s="14">
        <v>1544</v>
      </c>
      <c r="J1548" s="15">
        <f t="shared" ca="1" si="169"/>
        <v>0.97351182887854104</v>
      </c>
      <c r="K1548" s="16">
        <f t="shared" ca="1" si="171"/>
        <v>23.620322963847897</v>
      </c>
      <c r="L1548" s="16"/>
      <c r="M1548" s="17">
        <f t="shared" ca="1" si="170"/>
        <v>0.4089804471831967</v>
      </c>
      <c r="N1548" s="18">
        <f t="shared" ca="1" si="172"/>
        <v>1.8542727724517889</v>
      </c>
      <c r="O1548" s="18"/>
      <c r="P1548" s="30">
        <f t="shared" ca="1" si="168"/>
        <v>23.966050191396107</v>
      </c>
      <c r="Q1548" s="19"/>
      <c r="R1548" s="20">
        <f t="shared" ca="1" si="173"/>
        <v>1</v>
      </c>
      <c r="S1548" s="21">
        <f t="shared" ca="1" si="174"/>
        <v>1</v>
      </c>
    </row>
    <row r="1549" spans="9:19" ht="15" x14ac:dyDescent="0.25">
      <c r="I1549" s="14">
        <v>1545</v>
      </c>
      <c r="J1549" s="15">
        <f t="shared" ca="1" si="169"/>
        <v>0.43715333744399287</v>
      </c>
      <c r="K1549" s="16">
        <f t="shared" ca="1" si="171"/>
        <v>6.1064831666176191</v>
      </c>
      <c r="L1549" s="16"/>
      <c r="M1549" s="17">
        <f t="shared" ca="1" si="170"/>
        <v>0.97546040827508862</v>
      </c>
      <c r="N1549" s="18">
        <f t="shared" ca="1" si="172"/>
        <v>20.244658934325233</v>
      </c>
      <c r="O1549" s="18"/>
      <c r="P1549" s="30">
        <f t="shared" ca="1" si="168"/>
        <v>-11.938175767707616</v>
      </c>
      <c r="Q1549" s="19"/>
      <c r="R1549" s="20">
        <f t="shared" ca="1" si="173"/>
        <v>0</v>
      </c>
      <c r="S1549" s="21">
        <f t="shared" ca="1" si="174"/>
        <v>0</v>
      </c>
    </row>
    <row r="1550" spans="9:19" ht="15" x14ac:dyDescent="0.25">
      <c r="I1550" s="14">
        <v>1546</v>
      </c>
      <c r="J1550" s="15">
        <f t="shared" ca="1" si="169"/>
        <v>8.7685995209433876E-2</v>
      </c>
      <c r="K1550" s="16">
        <f t="shared" ca="1" si="171"/>
        <v>-3.9079400601908425</v>
      </c>
      <c r="L1550" s="16"/>
      <c r="M1550" s="17">
        <f t="shared" ca="1" si="170"/>
        <v>0.43082555536344747</v>
      </c>
      <c r="N1550" s="18">
        <f t="shared" ca="1" si="172"/>
        <v>2.321929530113132</v>
      </c>
      <c r="O1550" s="18"/>
      <c r="P1550" s="30">
        <f t="shared" ca="1" si="168"/>
        <v>-4.0298695903039743</v>
      </c>
      <c r="Q1550" s="19"/>
      <c r="R1550" s="20">
        <f t="shared" ca="1" si="173"/>
        <v>0</v>
      </c>
      <c r="S1550" s="21">
        <f t="shared" ca="1" si="174"/>
        <v>0</v>
      </c>
    </row>
    <row r="1551" spans="9:19" ht="15" x14ac:dyDescent="0.25">
      <c r="I1551" s="14">
        <v>1547</v>
      </c>
      <c r="J1551" s="15">
        <f t="shared" ca="1" si="169"/>
        <v>0.34914273272247009</v>
      </c>
      <c r="K1551" s="16">
        <f t="shared" ca="1" si="171"/>
        <v>4.1868050095886566</v>
      </c>
      <c r="L1551" s="16"/>
      <c r="M1551" s="17">
        <f t="shared" ca="1" si="170"/>
        <v>0.50359062111446495</v>
      </c>
      <c r="N1551" s="18">
        <f t="shared" ca="1" si="172"/>
        <v>3.8553033675435175</v>
      </c>
      <c r="O1551" s="18"/>
      <c r="P1551" s="30">
        <f t="shared" ca="1" si="168"/>
        <v>2.5315016420451393</v>
      </c>
      <c r="Q1551" s="19"/>
      <c r="R1551" s="20">
        <f t="shared" ca="1" si="173"/>
        <v>1</v>
      </c>
      <c r="S1551" s="21">
        <f t="shared" ca="1" si="174"/>
        <v>0</v>
      </c>
    </row>
    <row r="1552" spans="9:19" ht="15" x14ac:dyDescent="0.25">
      <c r="I1552" s="14">
        <v>1548</v>
      </c>
      <c r="J1552" s="15">
        <f t="shared" ca="1" si="169"/>
        <v>0.47893846398982109</v>
      </c>
      <c r="K1552" s="16">
        <f t="shared" ca="1" si="171"/>
        <v>6.9880929952560846</v>
      </c>
      <c r="L1552" s="16"/>
      <c r="M1552" s="17">
        <f t="shared" ca="1" si="170"/>
        <v>0.24954447106710986</v>
      </c>
      <c r="N1552" s="18">
        <f t="shared" ca="1" si="172"/>
        <v>-1.8751853507244167</v>
      </c>
      <c r="O1552" s="18"/>
      <c r="P1552" s="30">
        <f t="shared" ca="1" si="168"/>
        <v>11.0632783459805</v>
      </c>
      <c r="Q1552" s="19"/>
      <c r="R1552" s="20">
        <f t="shared" ca="1" si="173"/>
        <v>1</v>
      </c>
      <c r="S1552" s="21">
        <f t="shared" ca="1" si="174"/>
        <v>1</v>
      </c>
    </row>
    <row r="1553" spans="9:19" ht="15" x14ac:dyDescent="0.25">
      <c r="I1553" s="14">
        <v>1549</v>
      </c>
      <c r="J1553" s="15">
        <f t="shared" ca="1" si="169"/>
        <v>2.691686432282514E-2</v>
      </c>
      <c r="K1553" s="16">
        <f t="shared" ca="1" si="171"/>
        <v>-8.7022448421241307</v>
      </c>
      <c r="L1553" s="16"/>
      <c r="M1553" s="17">
        <f t="shared" ca="1" si="170"/>
        <v>0.1990231257203382</v>
      </c>
      <c r="N1553" s="18">
        <f t="shared" ca="1" si="172"/>
        <v>-3.2907451184624286</v>
      </c>
      <c r="O1553" s="18"/>
      <c r="P1553" s="30">
        <f t="shared" ca="1" si="168"/>
        <v>-3.211499723661702</v>
      </c>
      <c r="Q1553" s="19"/>
      <c r="R1553" s="20">
        <f t="shared" ca="1" si="173"/>
        <v>0</v>
      </c>
      <c r="S1553" s="21">
        <f t="shared" ca="1" si="174"/>
        <v>0</v>
      </c>
    </row>
    <row r="1554" spans="9:19" ht="15" x14ac:dyDescent="0.25">
      <c r="I1554" s="14">
        <v>1550</v>
      </c>
      <c r="J1554" s="15">
        <f t="shared" ca="1" si="169"/>
        <v>0.45373182986610194</v>
      </c>
      <c r="K1554" s="16">
        <f t="shared" ca="1" si="171"/>
        <v>6.4574803579030959</v>
      </c>
      <c r="L1554" s="16"/>
      <c r="M1554" s="17">
        <f t="shared" ca="1" si="170"/>
        <v>8.7067666423678802E-2</v>
      </c>
      <c r="N1554" s="18">
        <f t="shared" ca="1" si="172"/>
        <v>-7.5905069567366645</v>
      </c>
      <c r="O1554" s="18"/>
      <c r="P1554" s="30">
        <f t="shared" ca="1" si="168"/>
        <v>16.247987314639762</v>
      </c>
      <c r="Q1554" s="19"/>
      <c r="R1554" s="20">
        <f t="shared" ca="1" si="173"/>
        <v>1</v>
      </c>
      <c r="S1554" s="21">
        <f t="shared" ca="1" si="174"/>
        <v>1</v>
      </c>
    </row>
    <row r="1555" spans="9:19" ht="15" x14ac:dyDescent="0.25">
      <c r="I1555" s="14">
        <v>1551</v>
      </c>
      <c r="J1555" s="15">
        <f t="shared" ca="1" si="169"/>
        <v>1.988683463596963E-2</v>
      </c>
      <c r="K1555" s="16">
        <f t="shared" ca="1" si="171"/>
        <v>-9.7724981318041628</v>
      </c>
      <c r="L1555" s="16"/>
      <c r="M1555" s="17">
        <f t="shared" ca="1" si="170"/>
        <v>0.58749554239084922</v>
      </c>
      <c r="N1555" s="18">
        <f t="shared" ca="1" si="172"/>
        <v>5.6299160846092366</v>
      </c>
      <c r="O1555" s="18"/>
      <c r="P1555" s="30">
        <f t="shared" ca="1" si="168"/>
        <v>-13.202414216413398</v>
      </c>
      <c r="Q1555" s="19"/>
      <c r="R1555" s="20">
        <f t="shared" ca="1" si="173"/>
        <v>0</v>
      </c>
      <c r="S1555" s="21">
        <f t="shared" ca="1" si="174"/>
        <v>0</v>
      </c>
    </row>
    <row r="1556" spans="9:19" ht="15" x14ac:dyDescent="0.25">
      <c r="I1556" s="14">
        <v>1552</v>
      </c>
      <c r="J1556" s="15">
        <f t="shared" ca="1" si="169"/>
        <v>0.26976673902502135</v>
      </c>
      <c r="K1556" s="16">
        <f t="shared" ca="1" si="171"/>
        <v>2.2969349923942506</v>
      </c>
      <c r="L1556" s="16"/>
      <c r="M1556" s="17">
        <f t="shared" ca="1" si="170"/>
        <v>0.75215509898620359</v>
      </c>
      <c r="N1556" s="18">
        <f t="shared" ca="1" si="172"/>
        <v>9.4800573894824751</v>
      </c>
      <c r="O1556" s="18"/>
      <c r="P1556" s="30">
        <f t="shared" ca="1" si="168"/>
        <v>-4.9831223970882244</v>
      </c>
      <c r="Q1556" s="19"/>
      <c r="R1556" s="20">
        <f t="shared" ca="1" si="173"/>
        <v>0</v>
      </c>
      <c r="S1556" s="21">
        <f t="shared" ca="1" si="174"/>
        <v>0</v>
      </c>
    </row>
    <row r="1557" spans="9:19" ht="15" x14ac:dyDescent="0.25">
      <c r="I1557" s="14">
        <v>1553</v>
      </c>
      <c r="J1557" s="15">
        <f t="shared" ca="1" si="169"/>
        <v>0.79784149173054941</v>
      </c>
      <c r="K1557" s="16">
        <f t="shared" ca="1" si="171"/>
        <v>14.407209647937997</v>
      </c>
      <c r="L1557" s="16"/>
      <c r="M1557" s="17">
        <f t="shared" ca="1" si="170"/>
        <v>0.10436796827375971</v>
      </c>
      <c r="N1557" s="18">
        <f t="shared" ca="1" si="172"/>
        <v>-6.7372254882042544</v>
      </c>
      <c r="O1557" s="18"/>
      <c r="P1557" s="30">
        <f t="shared" ca="1" si="168"/>
        <v>23.344435136142248</v>
      </c>
      <c r="Q1557" s="19"/>
      <c r="R1557" s="20">
        <f t="shared" ca="1" si="173"/>
        <v>1</v>
      </c>
      <c r="S1557" s="21">
        <f t="shared" ca="1" si="174"/>
        <v>1</v>
      </c>
    </row>
    <row r="1558" spans="9:19" ht="15" x14ac:dyDescent="0.25">
      <c r="I1558" s="14">
        <v>1554</v>
      </c>
      <c r="J1558" s="15">
        <f t="shared" ca="1" si="169"/>
        <v>0.22605429164230173</v>
      </c>
      <c r="K1558" s="16">
        <f t="shared" ca="1" si="171"/>
        <v>1.1391168838474881</v>
      </c>
      <c r="L1558" s="16"/>
      <c r="M1558" s="17">
        <f t="shared" ca="1" si="170"/>
        <v>0.19115219714628551</v>
      </c>
      <c r="N1558" s="18">
        <f t="shared" ca="1" si="172"/>
        <v>-3.5295493386722994</v>
      </c>
      <c r="O1558" s="18"/>
      <c r="P1558" s="30">
        <f t="shared" ca="1" si="168"/>
        <v>6.8686662225197876</v>
      </c>
      <c r="Q1558" s="19"/>
      <c r="R1558" s="20">
        <f t="shared" ca="1" si="173"/>
        <v>1</v>
      </c>
      <c r="S1558" s="21">
        <f t="shared" ca="1" si="174"/>
        <v>0</v>
      </c>
    </row>
    <row r="1559" spans="9:19" ht="15" x14ac:dyDescent="0.25">
      <c r="I1559" s="14">
        <v>1555</v>
      </c>
      <c r="J1559" s="15">
        <f t="shared" ca="1" si="169"/>
        <v>0.21847035994657582</v>
      </c>
      <c r="K1559" s="16">
        <f t="shared" ca="1" si="171"/>
        <v>0.92605897509577417</v>
      </c>
      <c r="L1559" s="16"/>
      <c r="M1559" s="17">
        <f t="shared" ca="1" si="170"/>
        <v>0.95573784554430563</v>
      </c>
      <c r="N1559" s="18">
        <f t="shared" ca="1" si="172"/>
        <v>18.030277023341867</v>
      </c>
      <c r="O1559" s="18"/>
      <c r="P1559" s="30">
        <f t="shared" ca="1" si="168"/>
        <v>-14.904218048246094</v>
      </c>
      <c r="Q1559" s="19"/>
      <c r="R1559" s="20">
        <f t="shared" ca="1" si="173"/>
        <v>0</v>
      </c>
      <c r="S1559" s="21">
        <f t="shared" ca="1" si="174"/>
        <v>0</v>
      </c>
    </row>
    <row r="1560" spans="9:19" ht="15" x14ac:dyDescent="0.25">
      <c r="I1560" s="14">
        <v>1556</v>
      </c>
      <c r="J1560" s="15">
        <f t="shared" ca="1" si="169"/>
        <v>0.38690617749011957</v>
      </c>
      <c r="K1560" s="16">
        <f t="shared" ca="1" si="171"/>
        <v>5.0255078628091834</v>
      </c>
      <c r="L1560" s="16"/>
      <c r="M1560" s="17">
        <f t="shared" ca="1" si="170"/>
        <v>0.92286567702322353</v>
      </c>
      <c r="N1560" s="18">
        <f t="shared" ca="1" si="172"/>
        <v>15.699180640994461</v>
      </c>
      <c r="O1560" s="18"/>
      <c r="P1560" s="30">
        <f t="shared" ca="1" si="168"/>
        <v>-8.4736727781852785</v>
      </c>
      <c r="Q1560" s="19"/>
      <c r="R1560" s="20">
        <f t="shared" ca="1" si="173"/>
        <v>0</v>
      </c>
      <c r="S1560" s="21">
        <f t="shared" ca="1" si="174"/>
        <v>0</v>
      </c>
    </row>
    <row r="1561" spans="9:19" ht="15" x14ac:dyDescent="0.25">
      <c r="I1561" s="14">
        <v>1557</v>
      </c>
      <c r="J1561" s="15">
        <f t="shared" ca="1" si="169"/>
        <v>0.36515202033568095</v>
      </c>
      <c r="K1561" s="16">
        <f t="shared" ca="1" si="171"/>
        <v>4.545856206367537</v>
      </c>
      <c r="L1561" s="16"/>
      <c r="M1561" s="17">
        <f t="shared" ca="1" si="170"/>
        <v>0.19435106732735163</v>
      </c>
      <c r="N1561" s="18">
        <f t="shared" ca="1" si="172"/>
        <v>-3.4317871965639348</v>
      </c>
      <c r="O1561" s="18"/>
      <c r="P1561" s="30">
        <f t="shared" ca="1" si="168"/>
        <v>10.177643402931473</v>
      </c>
      <c r="Q1561" s="19"/>
      <c r="R1561" s="20">
        <f t="shared" ca="1" si="173"/>
        <v>1</v>
      </c>
      <c r="S1561" s="21">
        <f t="shared" ca="1" si="174"/>
        <v>1</v>
      </c>
    </row>
    <row r="1562" spans="9:19" ht="15" x14ac:dyDescent="0.25">
      <c r="I1562" s="14">
        <v>1558</v>
      </c>
      <c r="J1562" s="15">
        <f t="shared" ca="1" si="169"/>
        <v>0.39572485330975493</v>
      </c>
      <c r="K1562" s="16">
        <f t="shared" ca="1" si="171"/>
        <v>5.2176319380469902</v>
      </c>
      <c r="L1562" s="16"/>
      <c r="M1562" s="17">
        <f t="shared" ca="1" si="170"/>
        <v>0.46586506803829286</v>
      </c>
      <c r="N1562" s="18">
        <f t="shared" ca="1" si="172"/>
        <v>3.0632479329906892</v>
      </c>
      <c r="O1562" s="18"/>
      <c r="P1562" s="30">
        <f t="shared" ca="1" si="168"/>
        <v>4.3543840050563016</v>
      </c>
      <c r="Q1562" s="19"/>
      <c r="R1562" s="20">
        <f t="shared" ca="1" si="173"/>
        <v>1</v>
      </c>
      <c r="S1562" s="21">
        <f t="shared" ca="1" si="174"/>
        <v>0</v>
      </c>
    </row>
    <row r="1563" spans="9:19" ht="15" x14ac:dyDescent="0.25">
      <c r="I1563" s="14">
        <v>1559</v>
      </c>
      <c r="J1563" s="15">
        <f t="shared" ca="1" si="169"/>
        <v>0.27166468786042008</v>
      </c>
      <c r="K1563" s="16">
        <f t="shared" ca="1" si="171"/>
        <v>2.3448969858563613</v>
      </c>
      <c r="L1563" s="16"/>
      <c r="M1563" s="17">
        <f t="shared" ca="1" si="170"/>
        <v>0.11979534699788053</v>
      </c>
      <c r="N1563" s="18">
        <f t="shared" ca="1" si="172"/>
        <v>-6.0592094732056445</v>
      </c>
      <c r="O1563" s="18"/>
      <c r="P1563" s="30">
        <f t="shared" ca="1" si="168"/>
        <v>10.604106459062006</v>
      </c>
      <c r="Q1563" s="19"/>
      <c r="R1563" s="20">
        <f t="shared" ca="1" si="173"/>
        <v>1</v>
      </c>
      <c r="S1563" s="21">
        <f t="shared" ca="1" si="174"/>
        <v>1</v>
      </c>
    </row>
    <row r="1564" spans="9:19" ht="15" x14ac:dyDescent="0.25">
      <c r="I1564" s="14">
        <v>1560</v>
      </c>
      <c r="J1564" s="15">
        <f t="shared" ca="1" si="169"/>
        <v>0.63551230390801439</v>
      </c>
      <c r="K1564" s="16">
        <f t="shared" ca="1" si="171"/>
        <v>10.328933371499474</v>
      </c>
      <c r="L1564" s="16"/>
      <c r="M1564" s="17">
        <f t="shared" ca="1" si="170"/>
        <v>0.79140072751399504</v>
      </c>
      <c r="N1564" s="18">
        <f t="shared" ca="1" si="172"/>
        <v>10.56774796657832</v>
      </c>
      <c r="O1564" s="18"/>
      <c r="P1564" s="30">
        <f t="shared" ca="1" si="168"/>
        <v>1.9611854049211539</v>
      </c>
      <c r="Q1564" s="19"/>
      <c r="R1564" s="20">
        <f t="shared" ca="1" si="173"/>
        <v>1</v>
      </c>
      <c r="S1564" s="21">
        <f t="shared" ca="1" si="174"/>
        <v>0</v>
      </c>
    </row>
    <row r="1565" spans="9:19" ht="15" x14ac:dyDescent="0.25">
      <c r="I1565" s="14">
        <v>1561</v>
      </c>
      <c r="J1565" s="15">
        <f t="shared" ca="1" si="169"/>
        <v>0.73881775269715055</v>
      </c>
      <c r="K1565" s="16">
        <f t="shared" ca="1" si="171"/>
        <v>12.782154859823951</v>
      </c>
      <c r="L1565" s="16"/>
      <c r="M1565" s="17">
        <f t="shared" ca="1" si="170"/>
        <v>0.38311353637974654</v>
      </c>
      <c r="N1565" s="18">
        <f t="shared" ca="1" si="172"/>
        <v>1.2924956617718415</v>
      </c>
      <c r="O1565" s="18"/>
      <c r="P1565" s="30">
        <f t="shared" ca="1" si="168"/>
        <v>13.689659198052109</v>
      </c>
      <c r="Q1565" s="19"/>
      <c r="R1565" s="20">
        <f t="shared" ca="1" si="173"/>
        <v>1</v>
      </c>
      <c r="S1565" s="21">
        <f t="shared" ca="1" si="174"/>
        <v>1</v>
      </c>
    </row>
    <row r="1566" spans="9:19" ht="15" x14ac:dyDescent="0.25">
      <c r="I1566" s="14">
        <v>1562</v>
      </c>
      <c r="J1566" s="15">
        <f t="shared" ca="1" si="169"/>
        <v>0.82147250746383038</v>
      </c>
      <c r="K1566" s="16">
        <f t="shared" ca="1" si="171"/>
        <v>15.13556580123967</v>
      </c>
      <c r="L1566" s="16"/>
      <c r="M1566" s="17">
        <f t="shared" ca="1" si="170"/>
        <v>0.3682147270449394</v>
      </c>
      <c r="N1566" s="18">
        <f t="shared" ca="1" si="172"/>
        <v>0.96392439563908061</v>
      </c>
      <c r="O1566" s="18"/>
      <c r="P1566" s="30">
        <f t="shared" ca="1" si="168"/>
        <v>16.371641405600588</v>
      </c>
      <c r="Q1566" s="19"/>
      <c r="R1566" s="20">
        <f t="shared" ca="1" si="173"/>
        <v>1</v>
      </c>
      <c r="S1566" s="21">
        <f t="shared" ca="1" si="174"/>
        <v>1</v>
      </c>
    </row>
    <row r="1567" spans="9:19" ht="15" x14ac:dyDescent="0.25">
      <c r="I1567" s="14">
        <v>1563</v>
      </c>
      <c r="J1567" s="15">
        <f t="shared" ca="1" si="169"/>
        <v>6.9773665482022795E-2</v>
      </c>
      <c r="K1567" s="16">
        <f t="shared" ca="1" si="171"/>
        <v>-4.9314747083287962</v>
      </c>
      <c r="L1567" s="16"/>
      <c r="M1567" s="17">
        <f t="shared" ca="1" si="170"/>
        <v>0.94474580072280578</v>
      </c>
      <c r="N1567" s="18">
        <f t="shared" ca="1" si="172"/>
        <v>17.132359389427798</v>
      </c>
      <c r="O1567" s="18"/>
      <c r="P1567" s="30">
        <f t="shared" ca="1" si="168"/>
        <v>-19.863834097756595</v>
      </c>
      <c r="Q1567" s="19"/>
      <c r="R1567" s="20">
        <f t="shared" ca="1" si="173"/>
        <v>0</v>
      </c>
      <c r="S1567" s="21">
        <f t="shared" ca="1" si="174"/>
        <v>0</v>
      </c>
    </row>
    <row r="1568" spans="9:19" ht="15" x14ac:dyDescent="0.25">
      <c r="I1568" s="14">
        <v>1564</v>
      </c>
      <c r="J1568" s="15">
        <f t="shared" ca="1" si="169"/>
        <v>0.30989427870834196</v>
      </c>
      <c r="K1568" s="16">
        <f t="shared" ca="1" si="171"/>
        <v>3.2789109550177624</v>
      </c>
      <c r="L1568" s="16"/>
      <c r="M1568" s="17">
        <f t="shared" ca="1" si="170"/>
        <v>0.7914959610380724</v>
      </c>
      <c r="N1568" s="18">
        <f t="shared" ca="1" si="172"/>
        <v>10.570523919524012</v>
      </c>
      <c r="O1568" s="18"/>
      <c r="P1568" s="30">
        <f t="shared" ca="1" si="168"/>
        <v>-5.0916129645062496</v>
      </c>
      <c r="Q1568" s="19"/>
      <c r="R1568" s="20">
        <f t="shared" ca="1" si="173"/>
        <v>0</v>
      </c>
      <c r="S1568" s="21">
        <f t="shared" ca="1" si="174"/>
        <v>0</v>
      </c>
    </row>
    <row r="1569" spans="9:19" ht="15" x14ac:dyDescent="0.25">
      <c r="I1569" s="14">
        <v>1565</v>
      </c>
      <c r="J1569" s="15">
        <f t="shared" ca="1" si="169"/>
        <v>7.6357349755047377E-3</v>
      </c>
      <c r="K1569" s="16">
        <f t="shared" ca="1" si="171"/>
        <v>-12.866338210119572</v>
      </c>
      <c r="L1569" s="16"/>
      <c r="M1569" s="17">
        <f t="shared" ca="1" si="170"/>
        <v>0.64660352046107927</v>
      </c>
      <c r="N1569" s="18">
        <f t="shared" ca="1" si="172"/>
        <v>6.9272365345026818</v>
      </c>
      <c r="O1569" s="18"/>
      <c r="P1569" s="30">
        <f t="shared" ca="1" si="168"/>
        <v>-17.593574744622256</v>
      </c>
      <c r="Q1569" s="19"/>
      <c r="R1569" s="20">
        <f t="shared" ca="1" si="173"/>
        <v>0</v>
      </c>
      <c r="S1569" s="21">
        <f t="shared" ca="1" si="174"/>
        <v>0</v>
      </c>
    </row>
    <row r="1570" spans="9:19" ht="15" x14ac:dyDescent="0.25">
      <c r="I1570" s="14">
        <v>1566</v>
      </c>
      <c r="J1570" s="15">
        <f t="shared" ca="1" si="169"/>
        <v>0.729434293828506</v>
      </c>
      <c r="K1570" s="16">
        <f t="shared" ca="1" si="171"/>
        <v>12.542854288593965</v>
      </c>
      <c r="L1570" s="16"/>
      <c r="M1570" s="17">
        <f t="shared" ca="1" si="170"/>
        <v>0.8772179808926347</v>
      </c>
      <c r="N1570" s="18">
        <f t="shared" ca="1" si="172"/>
        <v>13.495224957168675</v>
      </c>
      <c r="O1570" s="18"/>
      <c r="P1570" s="30">
        <f t="shared" ca="1" si="168"/>
        <v>1.2476293314252898</v>
      </c>
      <c r="Q1570" s="19"/>
      <c r="R1570" s="20">
        <f t="shared" ca="1" si="173"/>
        <v>1</v>
      </c>
      <c r="S1570" s="21">
        <f t="shared" ca="1" si="174"/>
        <v>0</v>
      </c>
    </row>
    <row r="1571" spans="9:19" ht="15" x14ac:dyDescent="0.25">
      <c r="I1571" s="14">
        <v>1567</v>
      </c>
      <c r="J1571" s="15">
        <f t="shared" ca="1" si="169"/>
        <v>0.77680288062851821</v>
      </c>
      <c r="K1571" s="16">
        <f t="shared" ca="1" si="171"/>
        <v>13.800665013096086</v>
      </c>
      <c r="L1571" s="16"/>
      <c r="M1571" s="17">
        <f t="shared" ca="1" si="170"/>
        <v>0.37717962818831163</v>
      </c>
      <c r="N1571" s="18">
        <f t="shared" ca="1" si="172"/>
        <v>1.1621196153535722</v>
      </c>
      <c r="O1571" s="18"/>
      <c r="P1571" s="30">
        <f t="shared" ca="1" si="168"/>
        <v>14.838545397742514</v>
      </c>
      <c r="Q1571" s="19"/>
      <c r="R1571" s="20">
        <f t="shared" ca="1" si="173"/>
        <v>1</v>
      </c>
      <c r="S1571" s="21">
        <f t="shared" ca="1" si="174"/>
        <v>1</v>
      </c>
    </row>
    <row r="1572" spans="9:19" ht="15" x14ac:dyDescent="0.25">
      <c r="I1572" s="14">
        <v>1568</v>
      </c>
      <c r="J1572" s="15">
        <f t="shared" ca="1" si="169"/>
        <v>0.56126341526303636</v>
      </c>
      <c r="K1572" s="16">
        <f t="shared" ca="1" si="171"/>
        <v>8.7199055715698943</v>
      </c>
      <c r="L1572" s="16"/>
      <c r="M1572" s="17">
        <f t="shared" ca="1" si="170"/>
        <v>0.21839924663283028</v>
      </c>
      <c r="N1572" s="18">
        <f t="shared" ca="1" si="172"/>
        <v>-2.7259587102160436</v>
      </c>
      <c r="O1572" s="18"/>
      <c r="P1572" s="30">
        <f t="shared" ca="1" si="168"/>
        <v>13.645864281785936</v>
      </c>
      <c r="Q1572" s="19"/>
      <c r="R1572" s="20">
        <f t="shared" ca="1" si="173"/>
        <v>1</v>
      </c>
      <c r="S1572" s="21">
        <f t="shared" ca="1" si="174"/>
        <v>1</v>
      </c>
    </row>
    <row r="1573" spans="9:19" ht="15" x14ac:dyDescent="0.25">
      <c r="I1573" s="14">
        <v>1569</v>
      </c>
      <c r="J1573" s="15">
        <f t="shared" ca="1" si="169"/>
        <v>9.3834512800126113E-2</v>
      </c>
      <c r="K1573" s="16">
        <f t="shared" ca="1" si="171"/>
        <v>-3.5930471885997211</v>
      </c>
      <c r="L1573" s="16"/>
      <c r="M1573" s="17">
        <f t="shared" ca="1" si="170"/>
        <v>0.67738747458575155</v>
      </c>
      <c r="N1573" s="18">
        <f t="shared" ca="1" si="172"/>
        <v>7.6320303733100392</v>
      </c>
      <c r="O1573" s="18"/>
      <c r="P1573" s="30">
        <f t="shared" ca="1" si="168"/>
        <v>-9.025077561909761</v>
      </c>
      <c r="Q1573" s="19"/>
      <c r="R1573" s="20">
        <f t="shared" ca="1" si="173"/>
        <v>0</v>
      </c>
      <c r="S1573" s="21">
        <f t="shared" ca="1" si="174"/>
        <v>0</v>
      </c>
    </row>
    <row r="1574" spans="9:19" ht="15" x14ac:dyDescent="0.25">
      <c r="I1574" s="14">
        <v>1570</v>
      </c>
      <c r="J1574" s="15">
        <f t="shared" ca="1" si="169"/>
        <v>0.75410621431689351</v>
      </c>
      <c r="K1574" s="16">
        <f t="shared" ca="1" si="171"/>
        <v>13.181773775150919</v>
      </c>
      <c r="L1574" s="16"/>
      <c r="M1574" s="17">
        <f t="shared" ca="1" si="170"/>
        <v>0.60361604376005551</v>
      </c>
      <c r="N1574" s="18">
        <f t="shared" ca="1" si="172"/>
        <v>5.9780568090440092</v>
      </c>
      <c r="O1574" s="18"/>
      <c r="P1574" s="30">
        <f t="shared" ca="1" si="168"/>
        <v>9.4037169661069093</v>
      </c>
      <c r="Q1574" s="19"/>
      <c r="R1574" s="20">
        <f t="shared" ca="1" si="173"/>
        <v>1</v>
      </c>
      <c r="S1574" s="21">
        <f t="shared" ca="1" si="174"/>
        <v>1</v>
      </c>
    </row>
    <row r="1575" spans="9:19" ht="15" x14ac:dyDescent="0.25">
      <c r="I1575" s="14">
        <v>1571</v>
      </c>
      <c r="J1575" s="15">
        <f t="shared" ca="1" si="169"/>
        <v>0.61397080816793848</v>
      </c>
      <c r="K1575" s="16">
        <f t="shared" ca="1" si="171"/>
        <v>9.8536660126402715</v>
      </c>
      <c r="L1575" s="16"/>
      <c r="M1575" s="17">
        <f t="shared" ca="1" si="170"/>
        <v>0.89963364299687509</v>
      </c>
      <c r="N1575" s="18">
        <f t="shared" ca="1" si="172"/>
        <v>14.484787496598365</v>
      </c>
      <c r="O1575" s="18"/>
      <c r="P1575" s="30">
        <f t="shared" ca="1" si="168"/>
        <v>-2.4311214839580932</v>
      </c>
      <c r="Q1575" s="19"/>
      <c r="R1575" s="20">
        <f t="shared" ca="1" si="173"/>
        <v>0</v>
      </c>
      <c r="S1575" s="21">
        <f t="shared" ca="1" si="174"/>
        <v>0</v>
      </c>
    </row>
    <row r="1576" spans="9:19" ht="15" x14ac:dyDescent="0.25">
      <c r="I1576" s="14">
        <v>1572</v>
      </c>
      <c r="J1576" s="15">
        <f t="shared" ca="1" si="169"/>
        <v>0.15740361387176827</v>
      </c>
      <c r="K1576" s="16">
        <f t="shared" ca="1" si="171"/>
        <v>-0.97999062633539147</v>
      </c>
      <c r="L1576" s="16"/>
      <c r="M1576" s="17">
        <f t="shared" ca="1" si="170"/>
        <v>0.60811232188033659</v>
      </c>
      <c r="N1576" s="18">
        <f t="shared" ca="1" si="172"/>
        <v>6.0758156564944663</v>
      </c>
      <c r="O1576" s="18"/>
      <c r="P1576" s="30">
        <f t="shared" ca="1" si="168"/>
        <v>-4.8558062828298576</v>
      </c>
      <c r="Q1576" s="19"/>
      <c r="R1576" s="20">
        <f t="shared" ca="1" si="173"/>
        <v>0</v>
      </c>
      <c r="S1576" s="21">
        <f t="shared" ca="1" si="174"/>
        <v>0</v>
      </c>
    </row>
    <row r="1577" spans="9:19" ht="15" x14ac:dyDescent="0.25">
      <c r="I1577" s="14">
        <v>1573</v>
      </c>
      <c r="J1577" s="15">
        <f t="shared" ca="1" si="169"/>
        <v>0.19470931326638885</v>
      </c>
      <c r="K1577" s="16">
        <f t="shared" ca="1" si="171"/>
        <v>0.22910001783422107</v>
      </c>
      <c r="L1577" s="16"/>
      <c r="M1577" s="17">
        <f t="shared" ca="1" si="170"/>
        <v>0.64331214311949536</v>
      </c>
      <c r="N1577" s="18">
        <f t="shared" ca="1" si="172"/>
        <v>6.8532714761843927</v>
      </c>
      <c r="O1577" s="18"/>
      <c r="P1577" s="30">
        <f t="shared" ca="1" si="168"/>
        <v>-4.4241714583501714</v>
      </c>
      <c r="Q1577" s="19"/>
      <c r="R1577" s="20">
        <f t="shared" ca="1" si="173"/>
        <v>0</v>
      </c>
      <c r="S1577" s="21">
        <f t="shared" ca="1" si="174"/>
        <v>0</v>
      </c>
    </row>
    <row r="1578" spans="9:19" ht="15" x14ac:dyDescent="0.25">
      <c r="I1578" s="14">
        <v>1574</v>
      </c>
      <c r="J1578" s="15">
        <f t="shared" ca="1" si="169"/>
        <v>0.50072343976290001</v>
      </c>
      <c r="K1578" s="16">
        <f t="shared" ca="1" si="171"/>
        <v>7.4451719557612464</v>
      </c>
      <c r="L1578" s="16"/>
      <c r="M1578" s="17">
        <f t="shared" ca="1" si="170"/>
        <v>0.40884029275963563</v>
      </c>
      <c r="N1578" s="18">
        <f t="shared" ca="1" si="172"/>
        <v>1.851254435482899</v>
      </c>
      <c r="O1578" s="18"/>
      <c r="P1578" s="30">
        <f t="shared" ca="1" si="168"/>
        <v>7.7939175202783479</v>
      </c>
      <c r="Q1578" s="19"/>
      <c r="R1578" s="20">
        <f t="shared" ca="1" si="173"/>
        <v>1</v>
      </c>
      <c r="S1578" s="21">
        <f t="shared" ca="1" si="174"/>
        <v>1</v>
      </c>
    </row>
    <row r="1579" spans="9:19" ht="15" x14ac:dyDescent="0.25">
      <c r="I1579" s="14">
        <v>1575</v>
      </c>
      <c r="J1579" s="15">
        <f t="shared" ca="1" si="169"/>
        <v>0.75089408369396349</v>
      </c>
      <c r="K1579" s="16">
        <f t="shared" ca="1" si="171"/>
        <v>13.09674845666536</v>
      </c>
      <c r="L1579" s="16"/>
      <c r="M1579" s="17">
        <f t="shared" ca="1" si="170"/>
        <v>0.96477411202374741</v>
      </c>
      <c r="N1579" s="18">
        <f t="shared" ca="1" si="172"/>
        <v>18.915138272578002</v>
      </c>
      <c r="O1579" s="18"/>
      <c r="P1579" s="30">
        <f t="shared" ca="1" si="168"/>
        <v>-3.618389815912642</v>
      </c>
      <c r="Q1579" s="19"/>
      <c r="R1579" s="20">
        <f t="shared" ca="1" si="173"/>
        <v>0</v>
      </c>
      <c r="S1579" s="21">
        <f t="shared" ca="1" si="174"/>
        <v>0</v>
      </c>
    </row>
    <row r="1580" spans="9:19" ht="15" x14ac:dyDescent="0.25">
      <c r="I1580" s="14">
        <v>1576</v>
      </c>
      <c r="J1580" s="15">
        <f t="shared" ca="1" si="169"/>
        <v>0.70701646465639978</v>
      </c>
      <c r="K1580" s="16">
        <f t="shared" ca="1" si="171"/>
        <v>11.987199521069609</v>
      </c>
      <c r="L1580" s="16"/>
      <c r="M1580" s="17">
        <f t="shared" ca="1" si="170"/>
        <v>0.26241286305162159</v>
      </c>
      <c r="N1580" s="18">
        <f t="shared" ca="1" si="172"/>
        <v>-1.5405248958555209</v>
      </c>
      <c r="O1580" s="18"/>
      <c r="P1580" s="30">
        <f t="shared" ca="1" si="168"/>
        <v>15.727724416925131</v>
      </c>
      <c r="Q1580" s="19"/>
      <c r="R1580" s="20">
        <f t="shared" ca="1" si="173"/>
        <v>1</v>
      </c>
      <c r="S1580" s="21">
        <f t="shared" ca="1" si="174"/>
        <v>1</v>
      </c>
    </row>
    <row r="1581" spans="9:19" ht="15" x14ac:dyDescent="0.25">
      <c r="I1581" s="14">
        <v>1577</v>
      </c>
      <c r="J1581" s="15">
        <f t="shared" ca="1" si="169"/>
        <v>0.88847828223880077</v>
      </c>
      <c r="K1581" s="16">
        <f t="shared" ca="1" si="171"/>
        <v>17.62449510654648</v>
      </c>
      <c r="L1581" s="16"/>
      <c r="M1581" s="17">
        <f t="shared" ca="1" si="170"/>
        <v>8.9746528887329258E-2</v>
      </c>
      <c r="N1581" s="18">
        <f t="shared" ca="1" si="172"/>
        <v>-7.4506343085700131</v>
      </c>
      <c r="O1581" s="18"/>
      <c r="P1581" s="30">
        <f t="shared" ca="1" si="168"/>
        <v>27.275129415116492</v>
      </c>
      <c r="Q1581" s="19"/>
      <c r="R1581" s="20">
        <f t="shared" ca="1" si="173"/>
        <v>1</v>
      </c>
      <c r="S1581" s="21">
        <f t="shared" ca="1" si="174"/>
        <v>1</v>
      </c>
    </row>
    <row r="1582" spans="9:19" ht="15" x14ac:dyDescent="0.25">
      <c r="I1582" s="14">
        <v>1578</v>
      </c>
      <c r="J1582" s="15">
        <f t="shared" ca="1" si="169"/>
        <v>0.88822091001214976</v>
      </c>
      <c r="K1582" s="16">
        <f t="shared" ca="1" si="171"/>
        <v>17.613164922149963</v>
      </c>
      <c r="L1582" s="16"/>
      <c r="M1582" s="17">
        <f t="shared" ca="1" si="170"/>
        <v>0.86395237360072819</v>
      </c>
      <c r="N1582" s="18">
        <f t="shared" ca="1" si="172"/>
        <v>12.968620383607849</v>
      </c>
      <c r="O1582" s="18"/>
      <c r="P1582" s="30">
        <f t="shared" ca="1" si="168"/>
        <v>6.844544538542114</v>
      </c>
      <c r="Q1582" s="19"/>
      <c r="R1582" s="20">
        <f t="shared" ca="1" si="173"/>
        <v>1</v>
      </c>
      <c r="S1582" s="21">
        <f t="shared" ca="1" si="174"/>
        <v>0</v>
      </c>
    </row>
    <row r="1583" spans="9:19" ht="15" x14ac:dyDescent="0.25">
      <c r="I1583" s="14">
        <v>1579</v>
      </c>
      <c r="J1583" s="15">
        <f t="shared" ca="1" si="169"/>
        <v>0.12825605981877042</v>
      </c>
      <c r="K1583" s="16">
        <f t="shared" ca="1" si="171"/>
        <v>-2.063360103632391</v>
      </c>
      <c r="L1583" s="16"/>
      <c r="M1583" s="17">
        <f t="shared" ca="1" si="170"/>
        <v>0.61901999859731338</v>
      </c>
      <c r="N1583" s="18">
        <f t="shared" ca="1" si="172"/>
        <v>6.3143098422988739</v>
      </c>
      <c r="O1583" s="18"/>
      <c r="P1583" s="30">
        <f t="shared" ca="1" si="168"/>
        <v>-6.1776699459312647</v>
      </c>
      <c r="Q1583" s="19"/>
      <c r="R1583" s="20">
        <f t="shared" ca="1" si="173"/>
        <v>0</v>
      </c>
      <c r="S1583" s="21">
        <f t="shared" ca="1" si="174"/>
        <v>0</v>
      </c>
    </row>
    <row r="1584" spans="9:19" ht="15" x14ac:dyDescent="0.25">
      <c r="I1584" s="14">
        <v>1580</v>
      </c>
      <c r="J1584" s="15">
        <f t="shared" ca="1" si="169"/>
        <v>0.46128595702620578</v>
      </c>
      <c r="K1584" s="16">
        <f t="shared" ca="1" si="171"/>
        <v>6.6168122421100009</v>
      </c>
      <c r="L1584" s="16"/>
      <c r="M1584" s="17">
        <f t="shared" ca="1" si="170"/>
        <v>0.27980948596785538</v>
      </c>
      <c r="N1584" s="18">
        <f t="shared" ca="1" si="172"/>
        <v>-1.1011378191566052</v>
      </c>
      <c r="O1584" s="18"/>
      <c r="P1584" s="30">
        <f t="shared" ca="1" si="168"/>
        <v>9.9179500612666054</v>
      </c>
      <c r="Q1584" s="19"/>
      <c r="R1584" s="20">
        <f t="shared" ca="1" si="173"/>
        <v>1</v>
      </c>
      <c r="S1584" s="21">
        <f t="shared" ca="1" si="174"/>
        <v>1</v>
      </c>
    </row>
    <row r="1585" spans="9:19" ht="15" x14ac:dyDescent="0.25">
      <c r="I1585" s="14">
        <v>1581</v>
      </c>
      <c r="J1585" s="15">
        <f t="shared" ca="1" si="169"/>
        <v>0.59054163136354254</v>
      </c>
      <c r="K1585" s="16">
        <f t="shared" ca="1" si="171"/>
        <v>9.3454366906670732</v>
      </c>
      <c r="L1585" s="16"/>
      <c r="M1585" s="17">
        <f t="shared" ca="1" si="170"/>
        <v>0.73627519733465308</v>
      </c>
      <c r="N1585" s="18">
        <f t="shared" ca="1" si="172"/>
        <v>9.0668882267161557</v>
      </c>
      <c r="O1585" s="18"/>
      <c r="P1585" s="30">
        <f t="shared" ca="1" si="168"/>
        <v>2.4785484639509177</v>
      </c>
      <c r="Q1585" s="19"/>
      <c r="R1585" s="20">
        <f t="shared" ca="1" si="173"/>
        <v>1</v>
      </c>
      <c r="S1585" s="21">
        <f t="shared" ca="1" si="174"/>
        <v>0</v>
      </c>
    </row>
    <row r="1586" spans="9:19" ht="15" x14ac:dyDescent="0.25">
      <c r="I1586" s="14">
        <v>1582</v>
      </c>
      <c r="J1586" s="15">
        <f t="shared" ca="1" si="169"/>
        <v>0.28919589373506793</v>
      </c>
      <c r="K1586" s="16">
        <f t="shared" ca="1" si="171"/>
        <v>2.7803844792501051</v>
      </c>
      <c r="L1586" s="16"/>
      <c r="M1586" s="17">
        <f t="shared" ca="1" si="170"/>
        <v>0.65541743038572187</v>
      </c>
      <c r="N1586" s="18">
        <f t="shared" ca="1" si="172"/>
        <v>7.1265421611646582</v>
      </c>
      <c r="O1586" s="18"/>
      <c r="P1586" s="30">
        <f t="shared" ca="1" si="168"/>
        <v>-2.1461576819145529</v>
      </c>
      <c r="Q1586" s="19"/>
      <c r="R1586" s="20">
        <f t="shared" ca="1" si="173"/>
        <v>0</v>
      </c>
      <c r="S1586" s="21">
        <f t="shared" ca="1" si="174"/>
        <v>0</v>
      </c>
    </row>
    <row r="1587" spans="9:19" ht="15" x14ac:dyDescent="0.25">
      <c r="I1587" s="14">
        <v>1583</v>
      </c>
      <c r="J1587" s="15">
        <f t="shared" ca="1" si="169"/>
        <v>0.11246637007849536</v>
      </c>
      <c r="K1587" s="16">
        <f t="shared" ca="1" si="171"/>
        <v>-2.7230002381292291</v>
      </c>
      <c r="L1587" s="16"/>
      <c r="M1587" s="17">
        <f t="shared" ca="1" si="170"/>
        <v>0.48082803280295694</v>
      </c>
      <c r="N1587" s="18">
        <f t="shared" ca="1" si="172"/>
        <v>3.377771444021664</v>
      </c>
      <c r="O1587" s="18"/>
      <c r="P1587" s="30">
        <f t="shared" ca="1" si="168"/>
        <v>-3.9007716821508929</v>
      </c>
      <c r="Q1587" s="19"/>
      <c r="R1587" s="20">
        <f t="shared" ca="1" si="173"/>
        <v>0</v>
      </c>
      <c r="S1587" s="21">
        <f t="shared" ca="1" si="174"/>
        <v>0</v>
      </c>
    </row>
    <row r="1588" spans="9:19" ht="15" x14ac:dyDescent="0.25">
      <c r="I1588" s="14">
        <v>1584</v>
      </c>
      <c r="J1588" s="15">
        <f t="shared" ca="1" si="169"/>
        <v>0.23169912929209535</v>
      </c>
      <c r="K1588" s="16">
        <f t="shared" ca="1" si="171"/>
        <v>1.2950846265342895</v>
      </c>
      <c r="L1588" s="16"/>
      <c r="M1588" s="17">
        <f t="shared" ca="1" si="170"/>
        <v>0.38471042615023376</v>
      </c>
      <c r="N1588" s="18">
        <f t="shared" ca="1" si="172"/>
        <v>1.327477289355854</v>
      </c>
      <c r="O1588" s="18"/>
      <c r="P1588" s="30">
        <f t="shared" ca="1" si="168"/>
        <v>2.1676073371784357</v>
      </c>
      <c r="Q1588" s="19"/>
      <c r="R1588" s="20">
        <f t="shared" ca="1" si="173"/>
        <v>1</v>
      </c>
      <c r="S1588" s="21">
        <f t="shared" ca="1" si="174"/>
        <v>0</v>
      </c>
    </row>
    <row r="1589" spans="9:19" ht="15" x14ac:dyDescent="0.25">
      <c r="I1589" s="14">
        <v>1585</v>
      </c>
      <c r="J1589" s="15">
        <f t="shared" ca="1" si="169"/>
        <v>0.91196116199712329</v>
      </c>
      <c r="K1589" s="16">
        <f t="shared" ca="1" si="171"/>
        <v>18.749432830735117</v>
      </c>
      <c r="L1589" s="16"/>
      <c r="M1589" s="17">
        <f t="shared" ca="1" si="170"/>
        <v>0.2866769204965941</v>
      </c>
      <c r="N1589" s="18">
        <f t="shared" ca="1" si="172"/>
        <v>-0.93139173920249263</v>
      </c>
      <c r="O1589" s="18"/>
      <c r="P1589" s="30">
        <f t="shared" ca="1" si="168"/>
        <v>21.880824569937609</v>
      </c>
      <c r="Q1589" s="19"/>
      <c r="R1589" s="20">
        <f t="shared" ca="1" si="173"/>
        <v>1</v>
      </c>
      <c r="S1589" s="21">
        <f t="shared" ca="1" si="174"/>
        <v>1</v>
      </c>
    </row>
    <row r="1590" spans="9:19" ht="15" x14ac:dyDescent="0.25">
      <c r="I1590" s="14">
        <v>1586</v>
      </c>
      <c r="J1590" s="15">
        <f t="shared" ca="1" si="169"/>
        <v>0.35101381763406725</v>
      </c>
      <c r="K1590" s="16">
        <f t="shared" ca="1" si="171"/>
        <v>4.2290658327282724</v>
      </c>
      <c r="L1590" s="16"/>
      <c r="M1590" s="17">
        <f t="shared" ca="1" si="170"/>
        <v>0.31131425697593551</v>
      </c>
      <c r="N1590" s="18">
        <f t="shared" ca="1" si="172"/>
        <v>-0.33744234318098609</v>
      </c>
      <c r="O1590" s="18"/>
      <c r="P1590" s="30">
        <f t="shared" ca="1" si="168"/>
        <v>6.7665081759092587</v>
      </c>
      <c r="Q1590" s="19"/>
      <c r="R1590" s="20">
        <f t="shared" ca="1" si="173"/>
        <v>1</v>
      </c>
      <c r="S1590" s="21">
        <f t="shared" ca="1" si="174"/>
        <v>0</v>
      </c>
    </row>
    <row r="1591" spans="9:19" ht="15" x14ac:dyDescent="0.25">
      <c r="I1591" s="14">
        <v>1587</v>
      </c>
      <c r="J1591" s="15">
        <f t="shared" ca="1" si="169"/>
        <v>0.86853915714677288</v>
      </c>
      <c r="K1591" s="16">
        <f t="shared" ca="1" si="171"/>
        <v>16.79651113676465</v>
      </c>
      <c r="L1591" s="16"/>
      <c r="M1591" s="17">
        <f t="shared" ca="1" si="170"/>
        <v>3.2539061741156061E-2</v>
      </c>
      <c r="N1591" s="18">
        <f t="shared" ca="1" si="172"/>
        <v>-11.654043837994445</v>
      </c>
      <c r="O1591" s="18"/>
      <c r="P1591" s="30">
        <f t="shared" ca="1" si="168"/>
        <v>30.650554974759093</v>
      </c>
      <c r="Q1591" s="19"/>
      <c r="R1591" s="20">
        <f t="shared" ca="1" si="173"/>
        <v>1</v>
      </c>
      <c r="S1591" s="21">
        <f t="shared" ca="1" si="174"/>
        <v>1</v>
      </c>
    </row>
    <row r="1592" spans="9:19" ht="15" x14ac:dyDescent="0.25">
      <c r="I1592" s="14">
        <v>1588</v>
      </c>
      <c r="J1592" s="15">
        <f t="shared" ca="1" si="169"/>
        <v>0.45639374131775179</v>
      </c>
      <c r="K1592" s="16">
        <f t="shared" ca="1" si="171"/>
        <v>6.5136627556802109</v>
      </c>
      <c r="L1592" s="16"/>
      <c r="M1592" s="17">
        <f t="shared" ca="1" si="170"/>
        <v>0.37696707582579136</v>
      </c>
      <c r="N1592" s="18">
        <f t="shared" ca="1" si="172"/>
        <v>1.1574379262419572</v>
      </c>
      <c r="O1592" s="18"/>
      <c r="P1592" s="30">
        <f t="shared" ca="1" si="168"/>
        <v>7.5562248294382544</v>
      </c>
      <c r="Q1592" s="19"/>
      <c r="R1592" s="20">
        <f t="shared" ca="1" si="173"/>
        <v>1</v>
      </c>
      <c r="S1592" s="21">
        <f t="shared" ca="1" si="174"/>
        <v>1</v>
      </c>
    </row>
    <row r="1593" spans="9:19" ht="15" x14ac:dyDescent="0.25">
      <c r="I1593" s="14">
        <v>1589</v>
      </c>
      <c r="J1593" s="15">
        <f t="shared" ca="1" si="169"/>
        <v>0.82478896707657279</v>
      </c>
      <c r="K1593" s="16">
        <f t="shared" ca="1" si="171"/>
        <v>15.242488142987215</v>
      </c>
      <c r="L1593" s="16"/>
      <c r="M1593" s="17">
        <f t="shared" ca="1" si="170"/>
        <v>0.83860661032052863</v>
      </c>
      <c r="N1593" s="18">
        <f t="shared" ca="1" si="172"/>
        <v>12.05245367762261</v>
      </c>
      <c r="O1593" s="18"/>
      <c r="P1593" s="30">
        <f t="shared" ca="1" si="168"/>
        <v>5.3900344653646046</v>
      </c>
      <c r="Q1593" s="19"/>
      <c r="R1593" s="20">
        <f t="shared" ca="1" si="173"/>
        <v>1</v>
      </c>
      <c r="S1593" s="21">
        <f t="shared" ca="1" si="174"/>
        <v>0</v>
      </c>
    </row>
    <row r="1594" spans="9:19" ht="15" x14ac:dyDescent="0.25">
      <c r="I1594" s="14">
        <v>1590</v>
      </c>
      <c r="J1594" s="15">
        <f t="shared" ca="1" si="169"/>
        <v>6.9642880790020678E-2</v>
      </c>
      <c r="K1594" s="16">
        <f t="shared" ca="1" si="171"/>
        <v>-4.9396504960778493</v>
      </c>
      <c r="L1594" s="16"/>
      <c r="M1594" s="17">
        <f t="shared" ca="1" si="170"/>
        <v>0.30651612338019996</v>
      </c>
      <c r="N1594" s="18">
        <f t="shared" ca="1" si="172"/>
        <v>-0.45140708561422915</v>
      </c>
      <c r="O1594" s="18"/>
      <c r="P1594" s="30">
        <f t="shared" ca="1" si="168"/>
        <v>-2.28824341046362</v>
      </c>
      <c r="Q1594" s="19"/>
      <c r="R1594" s="20">
        <f t="shared" ca="1" si="173"/>
        <v>0</v>
      </c>
      <c r="S1594" s="21">
        <f t="shared" ca="1" si="174"/>
        <v>0</v>
      </c>
    </row>
    <row r="1595" spans="9:19" ht="15" x14ac:dyDescent="0.25">
      <c r="I1595" s="14">
        <v>1591</v>
      </c>
      <c r="J1595" s="15">
        <f t="shared" ca="1" si="169"/>
        <v>1.2839895813734237E-2</v>
      </c>
      <c r="K1595" s="16">
        <f t="shared" ca="1" si="171"/>
        <v>-11.236054117794062</v>
      </c>
      <c r="L1595" s="16"/>
      <c r="M1595" s="17">
        <f t="shared" ca="1" si="170"/>
        <v>0.70225121405643653</v>
      </c>
      <c r="N1595" s="18">
        <f t="shared" ca="1" si="172"/>
        <v>8.2217134594800907</v>
      </c>
      <c r="O1595" s="18"/>
      <c r="P1595" s="30">
        <f t="shared" ca="1" si="168"/>
        <v>-17.257767577274155</v>
      </c>
      <c r="Q1595" s="19"/>
      <c r="R1595" s="20">
        <f t="shared" ca="1" si="173"/>
        <v>0</v>
      </c>
      <c r="S1595" s="21">
        <f t="shared" ca="1" si="174"/>
        <v>0</v>
      </c>
    </row>
    <row r="1596" spans="9:19" ht="15" x14ac:dyDescent="0.25">
      <c r="I1596" s="14">
        <v>1592</v>
      </c>
      <c r="J1596" s="15">
        <f t="shared" ca="1" si="169"/>
        <v>0.61240473107222571</v>
      </c>
      <c r="K1596" s="16">
        <f t="shared" ca="1" si="171"/>
        <v>9.8194351252718999</v>
      </c>
      <c r="L1596" s="16"/>
      <c r="M1596" s="17">
        <f t="shared" ca="1" si="170"/>
        <v>0.60182123869170512</v>
      </c>
      <c r="N1596" s="18">
        <f t="shared" ca="1" si="172"/>
        <v>5.9391182437737209</v>
      </c>
      <c r="O1596" s="18"/>
      <c r="P1596" s="30">
        <f t="shared" ca="1" si="168"/>
        <v>6.0803168814981792</v>
      </c>
      <c r="Q1596" s="19"/>
      <c r="R1596" s="20">
        <f t="shared" ca="1" si="173"/>
        <v>1</v>
      </c>
      <c r="S1596" s="21">
        <f t="shared" ca="1" si="174"/>
        <v>0</v>
      </c>
    </row>
    <row r="1597" spans="9:19" ht="15" x14ac:dyDescent="0.25">
      <c r="I1597" s="14">
        <v>1593</v>
      </c>
      <c r="J1597" s="15">
        <f t="shared" ca="1" si="169"/>
        <v>0.65092817214787124</v>
      </c>
      <c r="K1597" s="16">
        <f t="shared" ca="1" si="171"/>
        <v>10.674798088327362</v>
      </c>
      <c r="L1597" s="16"/>
      <c r="M1597" s="17">
        <f t="shared" ca="1" si="170"/>
        <v>0.20702980228969325</v>
      </c>
      <c r="N1597" s="18">
        <f t="shared" ca="1" si="172"/>
        <v>-3.0535921225201408</v>
      </c>
      <c r="O1597" s="18"/>
      <c r="P1597" s="30">
        <f t="shared" ca="1" si="168"/>
        <v>15.928390210847503</v>
      </c>
      <c r="Q1597" s="19"/>
      <c r="R1597" s="20">
        <f t="shared" ca="1" si="173"/>
        <v>1</v>
      </c>
      <c r="S1597" s="21">
        <f t="shared" ca="1" si="174"/>
        <v>1</v>
      </c>
    </row>
    <row r="1598" spans="9:19" ht="15" x14ac:dyDescent="0.25">
      <c r="I1598" s="14">
        <v>1594</v>
      </c>
      <c r="J1598" s="15">
        <f t="shared" ca="1" si="169"/>
        <v>9.6327118889252272E-2</v>
      </c>
      <c r="K1598" s="16">
        <f t="shared" ca="1" si="171"/>
        <v>-3.4697327473357813</v>
      </c>
      <c r="L1598" s="16"/>
      <c r="M1598" s="17">
        <f t="shared" ca="1" si="170"/>
        <v>0.50452673777421275</v>
      </c>
      <c r="N1598" s="18">
        <f t="shared" ca="1" si="172"/>
        <v>3.8749365862342673</v>
      </c>
      <c r="O1598" s="18"/>
      <c r="P1598" s="30">
        <f t="shared" ca="1" si="168"/>
        <v>-5.1446693335700484</v>
      </c>
      <c r="Q1598" s="19"/>
      <c r="R1598" s="20">
        <f t="shared" ca="1" si="173"/>
        <v>0</v>
      </c>
      <c r="S1598" s="21">
        <f t="shared" ca="1" si="174"/>
        <v>0</v>
      </c>
    </row>
    <row r="1599" spans="9:19" ht="15" x14ac:dyDescent="0.25">
      <c r="I1599" s="14">
        <v>1595</v>
      </c>
      <c r="J1599" s="15">
        <f t="shared" ca="1" si="169"/>
        <v>0.17501408325979984</v>
      </c>
      <c r="K1599" s="16">
        <f t="shared" ca="1" si="171"/>
        <v>-0.38887792263067134</v>
      </c>
      <c r="L1599" s="16"/>
      <c r="M1599" s="17">
        <f t="shared" ca="1" si="170"/>
        <v>0.82524711679722518</v>
      </c>
      <c r="N1599" s="18">
        <f t="shared" ca="1" si="172"/>
        <v>11.607359265669475</v>
      </c>
      <c r="O1599" s="18"/>
      <c r="P1599" s="30">
        <f t="shared" ca="1" si="168"/>
        <v>-9.7962371883001467</v>
      </c>
      <c r="Q1599" s="19"/>
      <c r="R1599" s="20">
        <f t="shared" ca="1" si="173"/>
        <v>0</v>
      </c>
      <c r="S1599" s="21">
        <f t="shared" ca="1" si="174"/>
        <v>0</v>
      </c>
    </row>
    <row r="1600" spans="9:19" ht="15" x14ac:dyDescent="0.25">
      <c r="I1600" s="14">
        <v>1596</v>
      </c>
      <c r="J1600" s="15">
        <f t="shared" ca="1" si="169"/>
        <v>0.61232724632973579</v>
      </c>
      <c r="K1600" s="16">
        <f t="shared" ca="1" si="171"/>
        <v>9.8177425275375256</v>
      </c>
      <c r="L1600" s="16"/>
      <c r="M1600" s="17">
        <f t="shared" ca="1" si="170"/>
        <v>0.91214626695032497</v>
      </c>
      <c r="N1600" s="18">
        <f t="shared" ca="1" si="172"/>
        <v>15.109135000679007</v>
      </c>
      <c r="O1600" s="18"/>
      <c r="P1600" s="30">
        <f t="shared" ca="1" si="168"/>
        <v>-3.0913924731414815</v>
      </c>
      <c r="Q1600" s="19"/>
      <c r="R1600" s="20">
        <f t="shared" ca="1" si="173"/>
        <v>0</v>
      </c>
      <c r="S1600" s="21">
        <f t="shared" ca="1" si="174"/>
        <v>0</v>
      </c>
    </row>
    <row r="1601" spans="9:19" ht="15" x14ac:dyDescent="0.25">
      <c r="I1601" s="14">
        <v>1597</v>
      </c>
      <c r="J1601" s="15">
        <f t="shared" ca="1" si="169"/>
        <v>0.86768233742427758</v>
      </c>
      <c r="K1601" s="16">
        <f t="shared" ca="1" si="171"/>
        <v>16.7629600465587</v>
      </c>
      <c r="L1601" s="16"/>
      <c r="M1601" s="17">
        <f t="shared" ca="1" si="170"/>
        <v>0.91601195397661006</v>
      </c>
      <c r="N1601" s="18">
        <f t="shared" ca="1" si="172"/>
        <v>15.315334979214354</v>
      </c>
      <c r="O1601" s="18"/>
      <c r="P1601" s="30">
        <f t="shared" ca="1" si="168"/>
        <v>3.6476250673443458</v>
      </c>
      <c r="Q1601" s="19"/>
      <c r="R1601" s="20">
        <f t="shared" ca="1" si="173"/>
        <v>1</v>
      </c>
      <c r="S1601" s="21">
        <f t="shared" ca="1" si="174"/>
        <v>0</v>
      </c>
    </row>
    <row r="1602" spans="9:19" ht="15" x14ac:dyDescent="0.25">
      <c r="I1602" s="14">
        <v>1598</v>
      </c>
      <c r="J1602" s="15">
        <f t="shared" ca="1" si="169"/>
        <v>0.77759538381111581</v>
      </c>
      <c r="K1602" s="16">
        <f t="shared" ca="1" si="171"/>
        <v>13.822897077435059</v>
      </c>
      <c r="L1602" s="16"/>
      <c r="M1602" s="17">
        <f t="shared" ca="1" si="170"/>
        <v>5.4980690356779882E-2</v>
      </c>
      <c r="N1602" s="18">
        <f t="shared" ca="1" si="172"/>
        <v>-9.5928956466150215</v>
      </c>
      <c r="O1602" s="18"/>
      <c r="P1602" s="30">
        <f t="shared" ca="1" si="168"/>
        <v>25.615792724050078</v>
      </c>
      <c r="Q1602" s="19"/>
      <c r="R1602" s="20">
        <f t="shared" ca="1" si="173"/>
        <v>1</v>
      </c>
      <c r="S1602" s="21">
        <f t="shared" ca="1" si="174"/>
        <v>1</v>
      </c>
    </row>
    <row r="1603" spans="9:19" ht="15" x14ac:dyDescent="0.25">
      <c r="I1603" s="14">
        <v>1599</v>
      </c>
      <c r="J1603" s="15">
        <f t="shared" ca="1" si="169"/>
        <v>0.74708958305405482</v>
      </c>
      <c r="K1603" s="16">
        <f t="shared" ca="1" si="171"/>
        <v>12.996793679004586</v>
      </c>
      <c r="L1603" s="16"/>
      <c r="M1603" s="17">
        <f t="shared" ca="1" si="170"/>
        <v>0.14419582066924208</v>
      </c>
      <c r="N1603" s="18">
        <f t="shared" ca="1" si="172"/>
        <v>-5.1024557881947672</v>
      </c>
      <c r="O1603" s="18"/>
      <c r="P1603" s="30">
        <f t="shared" ca="1" si="168"/>
        <v>20.299249467199353</v>
      </c>
      <c r="Q1603" s="19"/>
      <c r="R1603" s="20">
        <f t="shared" ca="1" si="173"/>
        <v>1</v>
      </c>
      <c r="S1603" s="21">
        <f t="shared" ca="1" si="174"/>
        <v>1</v>
      </c>
    </row>
    <row r="1604" spans="9:19" ht="15" x14ac:dyDescent="0.25">
      <c r="I1604" s="14">
        <v>1600</v>
      </c>
      <c r="J1604" s="15">
        <f t="shared" ca="1" si="169"/>
        <v>0.69417328571551684</v>
      </c>
      <c r="K1604" s="16">
        <f t="shared" ca="1" si="171"/>
        <v>11.677846054253811</v>
      </c>
      <c r="L1604" s="16"/>
      <c r="M1604" s="17">
        <f t="shared" ca="1" si="170"/>
        <v>0.47470687770124453</v>
      </c>
      <c r="N1604" s="18">
        <f t="shared" ca="1" si="172"/>
        <v>3.2491978660985898</v>
      </c>
      <c r="O1604" s="18"/>
      <c r="P1604" s="30">
        <f t="shared" ca="1" si="168"/>
        <v>10.628648188155221</v>
      </c>
      <c r="Q1604" s="19"/>
      <c r="R1604" s="20">
        <f t="shared" ca="1" si="173"/>
        <v>1</v>
      </c>
      <c r="S1604" s="21">
        <f t="shared" ca="1" si="174"/>
        <v>1</v>
      </c>
    </row>
    <row r="1605" spans="9:19" ht="15" x14ac:dyDescent="0.25">
      <c r="I1605" s="14">
        <v>1601</v>
      </c>
      <c r="J1605" s="15">
        <f t="shared" ca="1" si="169"/>
        <v>0.97473614271115749</v>
      </c>
      <c r="K1605" s="16">
        <f t="shared" ca="1" si="171"/>
        <v>23.790629178190116</v>
      </c>
      <c r="L1605" s="16"/>
      <c r="M1605" s="17">
        <f t="shared" ca="1" si="170"/>
        <v>0.29286285047223581</v>
      </c>
      <c r="N1605" s="18">
        <f t="shared" ca="1" si="172"/>
        <v>-0.78013553420369597</v>
      </c>
      <c r="O1605" s="18"/>
      <c r="P1605" s="30">
        <f t="shared" ref="P1605:P1668" ca="1" si="175">K1605-N1605+homefield_adv_simulation</f>
        <v>26.77076471239381</v>
      </c>
      <c r="Q1605" s="19"/>
      <c r="R1605" s="20">
        <f t="shared" ca="1" si="173"/>
        <v>1</v>
      </c>
      <c r="S1605" s="21">
        <f t="shared" ca="1" si="174"/>
        <v>1</v>
      </c>
    </row>
    <row r="1606" spans="9:19" ht="15" x14ac:dyDescent="0.25">
      <c r="I1606" s="14">
        <v>1602</v>
      </c>
      <c r="J1606" s="15">
        <f t="shared" ca="1" si="169"/>
        <v>0.4013246334966033</v>
      </c>
      <c r="K1606" s="16">
        <f t="shared" ca="1" si="171"/>
        <v>5.339019811723837</v>
      </c>
      <c r="L1606" s="16"/>
      <c r="M1606" s="17">
        <f t="shared" ca="1" si="170"/>
        <v>0.71487220293461406</v>
      </c>
      <c r="N1606" s="18">
        <f t="shared" ca="1" si="172"/>
        <v>8.5295107415220119</v>
      </c>
      <c r="O1606" s="18"/>
      <c r="P1606" s="30">
        <f t="shared" ca="1" si="175"/>
        <v>-0.99049092979817477</v>
      </c>
      <c r="Q1606" s="19"/>
      <c r="R1606" s="20">
        <f t="shared" ca="1" si="173"/>
        <v>0</v>
      </c>
      <c r="S1606" s="21">
        <f t="shared" ca="1" si="174"/>
        <v>0</v>
      </c>
    </row>
    <row r="1607" spans="9:19" ht="15" x14ac:dyDescent="0.25">
      <c r="I1607" s="14">
        <v>1603</v>
      </c>
      <c r="J1607" s="15">
        <f t="shared" ca="1" si="169"/>
        <v>0.81627477183644404</v>
      </c>
      <c r="K1607" s="16">
        <f t="shared" ca="1" si="171"/>
        <v>14.970476485198873</v>
      </c>
      <c r="L1607" s="16"/>
      <c r="M1607" s="17">
        <f t="shared" ca="1" si="170"/>
        <v>0.38007505362230065</v>
      </c>
      <c r="N1607" s="18">
        <f t="shared" ca="1" si="172"/>
        <v>1.2258135119295526</v>
      </c>
      <c r="O1607" s="18"/>
      <c r="P1607" s="30">
        <f t="shared" ca="1" si="175"/>
        <v>15.94466297326932</v>
      </c>
      <c r="Q1607" s="19"/>
      <c r="R1607" s="20">
        <f t="shared" ca="1" si="173"/>
        <v>1</v>
      </c>
      <c r="S1607" s="21">
        <f t="shared" ca="1" si="174"/>
        <v>1</v>
      </c>
    </row>
    <row r="1608" spans="9:19" ht="15" x14ac:dyDescent="0.25">
      <c r="I1608" s="14">
        <v>1604</v>
      </c>
      <c r="J1608" s="15">
        <f t="shared" ca="1" si="169"/>
        <v>0.14683342816378886</v>
      </c>
      <c r="K1608" s="16">
        <f t="shared" ca="1" si="171"/>
        <v>-1.3558630764183359</v>
      </c>
      <c r="L1608" s="16"/>
      <c r="M1608" s="17">
        <f t="shared" ca="1" si="170"/>
        <v>0.99671561698595035</v>
      </c>
      <c r="N1608" s="18">
        <f t="shared" ca="1" si="172"/>
        <v>26.520005553447643</v>
      </c>
      <c r="O1608" s="18"/>
      <c r="P1608" s="30">
        <f t="shared" ca="1" si="175"/>
        <v>-25.675868629865978</v>
      </c>
      <c r="Q1608" s="19"/>
      <c r="R1608" s="20">
        <f t="shared" ca="1" si="173"/>
        <v>0</v>
      </c>
      <c r="S1608" s="21">
        <f t="shared" ca="1" si="174"/>
        <v>0</v>
      </c>
    </row>
    <row r="1609" spans="9:19" ht="15" x14ac:dyDescent="0.25">
      <c r="I1609" s="14">
        <v>1605</v>
      </c>
      <c r="J1609" s="15">
        <f t="shared" ca="1" si="169"/>
        <v>0.3364673833815307</v>
      </c>
      <c r="K1609" s="16">
        <f t="shared" ca="1" si="171"/>
        <v>3.8982601624055966</v>
      </c>
      <c r="L1609" s="16"/>
      <c r="M1609" s="17">
        <f t="shared" ca="1" si="170"/>
        <v>5.0523258562745199E-2</v>
      </c>
      <c r="N1609" s="18">
        <f t="shared" ca="1" si="172"/>
        <v>-9.9395608128211013</v>
      </c>
      <c r="O1609" s="18"/>
      <c r="P1609" s="30">
        <f t="shared" ca="1" si="175"/>
        <v>16.037820975226698</v>
      </c>
      <c r="Q1609" s="19"/>
      <c r="R1609" s="20">
        <f t="shared" ca="1" si="173"/>
        <v>1</v>
      </c>
      <c r="S1609" s="21">
        <f t="shared" ca="1" si="174"/>
        <v>1</v>
      </c>
    </row>
    <row r="1610" spans="9:19" ht="15" x14ac:dyDescent="0.25">
      <c r="I1610" s="14">
        <v>1606</v>
      </c>
      <c r="J1610" s="15">
        <f t="shared" ref="J1610:J1673" ca="1" si="176">RAND()</f>
        <v>0.29610093057106723</v>
      </c>
      <c r="K1610" s="16">
        <f t="shared" ca="1" si="171"/>
        <v>2.9484474573271466</v>
      </c>
      <c r="L1610" s="16"/>
      <c r="M1610" s="17">
        <f t="shared" ref="M1610:M1673" ca="1" si="177">RAND()</f>
        <v>5.5798938897215433E-2</v>
      </c>
      <c r="N1610" s="18">
        <f t="shared" ca="1" si="172"/>
        <v>-9.5316959310023801</v>
      </c>
      <c r="O1610" s="18"/>
      <c r="P1610" s="30">
        <f t="shared" ca="1" si="175"/>
        <v>14.680143388329526</v>
      </c>
      <c r="Q1610" s="19"/>
      <c r="R1610" s="20">
        <f t="shared" ca="1" si="173"/>
        <v>1</v>
      </c>
      <c r="S1610" s="21">
        <f t="shared" ca="1" si="174"/>
        <v>1</v>
      </c>
    </row>
    <row r="1611" spans="9:19" ht="15" x14ac:dyDescent="0.25">
      <c r="I1611" s="14">
        <v>1607</v>
      </c>
      <c r="J1611" s="15">
        <f t="shared" ca="1" si="176"/>
        <v>0.27747066641481055</v>
      </c>
      <c r="K1611" s="16">
        <f t="shared" ref="K1611:K1674" ca="1" si="178">NORMINV(J1611,mean_HomeTeam_Sim,sd_HomeTeam_Sim)</f>
        <v>2.4905941493116641</v>
      </c>
      <c r="L1611" s="16"/>
      <c r="M1611" s="17">
        <f t="shared" ca="1" si="177"/>
        <v>0.4486053872167004</v>
      </c>
      <c r="N1611" s="18">
        <f t="shared" ref="N1611:N1674" ca="1" si="179">NORMINV(M1611,mean_AwayTeam_Sim,sd_AwayTeam_Sim)</f>
        <v>2.6991555573869483</v>
      </c>
      <c r="O1611" s="18"/>
      <c r="P1611" s="30">
        <f t="shared" ca="1" si="175"/>
        <v>1.991438591924716</v>
      </c>
      <c r="Q1611" s="19"/>
      <c r="R1611" s="20">
        <f t="shared" ref="R1611:R1674" ca="1" si="180">IF(P1611&gt;0,1,0)</f>
        <v>1</v>
      </c>
      <c r="S1611" s="21">
        <f t="shared" ref="S1611:S1674" ca="1" si="181">IF(P1611&gt;game_spread,1,0)</f>
        <v>0</v>
      </c>
    </row>
    <row r="1612" spans="9:19" ht="15" x14ac:dyDescent="0.25">
      <c r="I1612" s="14">
        <v>1608</v>
      </c>
      <c r="J1612" s="15">
        <f t="shared" ca="1" si="176"/>
        <v>0.81623805608107014</v>
      </c>
      <c r="K1612" s="16">
        <f t="shared" ca="1" si="178"/>
        <v>14.969320782242942</v>
      </c>
      <c r="L1612" s="16"/>
      <c r="M1612" s="17">
        <f t="shared" ca="1" si="177"/>
        <v>0.26923483135173731</v>
      </c>
      <c r="N1612" s="18">
        <f t="shared" ca="1" si="179"/>
        <v>-1.3665367950482628</v>
      </c>
      <c r="O1612" s="18"/>
      <c r="P1612" s="30">
        <f t="shared" ca="1" si="175"/>
        <v>18.535857577291203</v>
      </c>
      <c r="Q1612" s="19"/>
      <c r="R1612" s="20">
        <f t="shared" ca="1" si="180"/>
        <v>1</v>
      </c>
      <c r="S1612" s="21">
        <f t="shared" ca="1" si="181"/>
        <v>1</v>
      </c>
    </row>
    <row r="1613" spans="9:19" ht="15" x14ac:dyDescent="0.25">
      <c r="I1613" s="14">
        <v>1609</v>
      </c>
      <c r="J1613" s="15">
        <f t="shared" ca="1" si="176"/>
        <v>0.59488608347403982</v>
      </c>
      <c r="K1613" s="16">
        <f t="shared" ca="1" si="178"/>
        <v>9.439089473611272</v>
      </c>
      <c r="L1613" s="16"/>
      <c r="M1613" s="17">
        <f t="shared" ca="1" si="177"/>
        <v>6.7181489210096368E-3</v>
      </c>
      <c r="N1613" s="18">
        <f t="shared" ca="1" si="179"/>
        <v>-16.902158786380159</v>
      </c>
      <c r="O1613" s="18"/>
      <c r="P1613" s="30">
        <f t="shared" ca="1" si="175"/>
        <v>28.541248259991431</v>
      </c>
      <c r="Q1613" s="19"/>
      <c r="R1613" s="20">
        <f t="shared" ca="1" si="180"/>
        <v>1</v>
      </c>
      <c r="S1613" s="21">
        <f t="shared" ca="1" si="181"/>
        <v>1</v>
      </c>
    </row>
    <row r="1614" spans="9:19" ht="15" x14ac:dyDescent="0.25">
      <c r="I1614" s="14">
        <v>1610</v>
      </c>
      <c r="J1614" s="15">
        <f t="shared" ca="1" si="176"/>
        <v>0.77779342912138938</v>
      </c>
      <c r="K1614" s="16">
        <f t="shared" ca="1" si="178"/>
        <v>13.828459886337228</v>
      </c>
      <c r="L1614" s="16"/>
      <c r="M1614" s="17">
        <f t="shared" ca="1" si="177"/>
        <v>0.67273766349856423</v>
      </c>
      <c r="N1614" s="18">
        <f t="shared" ca="1" si="179"/>
        <v>7.5239309344685079</v>
      </c>
      <c r="O1614" s="18"/>
      <c r="P1614" s="30">
        <f t="shared" ca="1" si="175"/>
        <v>8.5045289518687213</v>
      </c>
      <c r="Q1614" s="19"/>
      <c r="R1614" s="20">
        <f t="shared" ca="1" si="180"/>
        <v>1</v>
      </c>
      <c r="S1614" s="21">
        <f t="shared" ca="1" si="181"/>
        <v>1</v>
      </c>
    </row>
    <row r="1615" spans="9:19" ht="15" x14ac:dyDescent="0.25">
      <c r="I1615" s="14">
        <v>1611</v>
      </c>
      <c r="J1615" s="15">
        <f t="shared" ca="1" si="176"/>
        <v>0.70276573128860553</v>
      </c>
      <c r="K1615" s="16">
        <f t="shared" ca="1" si="178"/>
        <v>11.884141741739144</v>
      </c>
      <c r="L1615" s="16"/>
      <c r="M1615" s="17">
        <f t="shared" ca="1" si="177"/>
        <v>8.2624280278133178E-2</v>
      </c>
      <c r="N1615" s="18">
        <f t="shared" ca="1" si="179"/>
        <v>-7.8297779542718882</v>
      </c>
      <c r="O1615" s="18"/>
      <c r="P1615" s="30">
        <f t="shared" ca="1" si="175"/>
        <v>21.913919696011032</v>
      </c>
      <c r="Q1615" s="19"/>
      <c r="R1615" s="20">
        <f t="shared" ca="1" si="180"/>
        <v>1</v>
      </c>
      <c r="S1615" s="21">
        <f t="shared" ca="1" si="181"/>
        <v>1</v>
      </c>
    </row>
    <row r="1616" spans="9:19" ht="15" x14ac:dyDescent="0.25">
      <c r="I1616" s="14">
        <v>1612</v>
      </c>
      <c r="J1616" s="15">
        <f t="shared" ca="1" si="176"/>
        <v>0.99187154677726186</v>
      </c>
      <c r="K1616" s="16">
        <f t="shared" ca="1" si="178"/>
        <v>27.535746001392887</v>
      </c>
      <c r="L1616" s="16"/>
      <c r="M1616" s="17">
        <f t="shared" ca="1" si="177"/>
        <v>0.72881005140868715</v>
      </c>
      <c r="N1616" s="18">
        <f t="shared" ca="1" si="179"/>
        <v>8.8770841578996738</v>
      </c>
      <c r="O1616" s="18"/>
      <c r="P1616" s="30">
        <f t="shared" ca="1" si="175"/>
        <v>20.858661843493213</v>
      </c>
      <c r="Q1616" s="19"/>
      <c r="R1616" s="20">
        <f t="shared" ca="1" si="180"/>
        <v>1</v>
      </c>
      <c r="S1616" s="21">
        <f t="shared" ca="1" si="181"/>
        <v>1</v>
      </c>
    </row>
    <row r="1617" spans="9:19" ht="15" x14ac:dyDescent="0.25">
      <c r="I1617" s="14">
        <v>1613</v>
      </c>
      <c r="J1617" s="15">
        <f t="shared" ca="1" si="176"/>
        <v>0.54704798118668563</v>
      </c>
      <c r="K1617" s="16">
        <f t="shared" ca="1" si="178"/>
        <v>8.4189865573574121</v>
      </c>
      <c r="L1617" s="16"/>
      <c r="M1617" s="17">
        <f t="shared" ca="1" si="177"/>
        <v>0.6606446996794314</v>
      </c>
      <c r="N1617" s="18">
        <f t="shared" ca="1" si="179"/>
        <v>7.2456405293547803</v>
      </c>
      <c r="O1617" s="18"/>
      <c r="P1617" s="30">
        <f t="shared" ca="1" si="175"/>
        <v>3.3733460280026319</v>
      </c>
      <c r="Q1617" s="19"/>
      <c r="R1617" s="20">
        <f t="shared" ca="1" si="180"/>
        <v>1</v>
      </c>
      <c r="S1617" s="21">
        <f t="shared" ca="1" si="181"/>
        <v>0</v>
      </c>
    </row>
    <row r="1618" spans="9:19" ht="15" x14ac:dyDescent="0.25">
      <c r="I1618" s="14">
        <v>1614</v>
      </c>
      <c r="J1618" s="15">
        <f t="shared" ca="1" si="176"/>
        <v>0.87082442928785875</v>
      </c>
      <c r="K1618" s="16">
        <f t="shared" ca="1" si="178"/>
        <v>16.886742322813159</v>
      </c>
      <c r="L1618" s="16"/>
      <c r="M1618" s="17">
        <f t="shared" ca="1" si="177"/>
        <v>0.95863270711810511</v>
      </c>
      <c r="N1618" s="18">
        <f t="shared" ca="1" si="179"/>
        <v>18.296345249668526</v>
      </c>
      <c r="O1618" s="18"/>
      <c r="P1618" s="30">
        <f t="shared" ca="1" si="175"/>
        <v>0.79039707314463303</v>
      </c>
      <c r="Q1618" s="19"/>
      <c r="R1618" s="20">
        <f t="shared" ca="1" si="180"/>
        <v>1</v>
      </c>
      <c r="S1618" s="21">
        <f t="shared" ca="1" si="181"/>
        <v>0</v>
      </c>
    </row>
    <row r="1619" spans="9:19" ht="15" x14ac:dyDescent="0.25">
      <c r="I1619" s="14">
        <v>1615</v>
      </c>
      <c r="J1619" s="15">
        <f t="shared" ca="1" si="176"/>
        <v>0.91888008358165396</v>
      </c>
      <c r="K1619" s="16">
        <f t="shared" ca="1" si="178"/>
        <v>19.122976348516886</v>
      </c>
      <c r="L1619" s="16"/>
      <c r="M1619" s="17">
        <f t="shared" ca="1" si="177"/>
        <v>0.91803363853517639</v>
      </c>
      <c r="N1619" s="18">
        <f t="shared" ca="1" si="179"/>
        <v>15.42602230596964</v>
      </c>
      <c r="O1619" s="18"/>
      <c r="P1619" s="30">
        <f t="shared" ca="1" si="175"/>
        <v>5.8969540425472458</v>
      </c>
      <c r="Q1619" s="19"/>
      <c r="R1619" s="20">
        <f t="shared" ca="1" si="180"/>
        <v>1</v>
      </c>
      <c r="S1619" s="21">
        <f t="shared" ca="1" si="181"/>
        <v>0</v>
      </c>
    </row>
    <row r="1620" spans="9:19" ht="15" x14ac:dyDescent="0.25">
      <c r="I1620" s="14">
        <v>1616</v>
      </c>
      <c r="J1620" s="15">
        <f t="shared" ca="1" si="176"/>
        <v>0.55997909433215742</v>
      </c>
      <c r="K1620" s="16">
        <f t="shared" ca="1" si="178"/>
        <v>8.692655622553076</v>
      </c>
      <c r="L1620" s="16"/>
      <c r="M1620" s="17">
        <f t="shared" ca="1" si="177"/>
        <v>0.85689891998189627</v>
      </c>
      <c r="N1620" s="18">
        <f t="shared" ca="1" si="179"/>
        <v>12.702896197331377</v>
      </c>
      <c r="O1620" s="18"/>
      <c r="P1620" s="30">
        <f t="shared" ca="1" si="175"/>
        <v>-1.8102405747783008</v>
      </c>
      <c r="Q1620" s="19"/>
      <c r="R1620" s="20">
        <f t="shared" ca="1" si="180"/>
        <v>0</v>
      </c>
      <c r="S1620" s="21">
        <f t="shared" ca="1" si="181"/>
        <v>0</v>
      </c>
    </row>
    <row r="1621" spans="9:19" ht="15" x14ac:dyDescent="0.25">
      <c r="I1621" s="14">
        <v>1617</v>
      </c>
      <c r="J1621" s="15">
        <f t="shared" ca="1" si="176"/>
        <v>0.45436859877092084</v>
      </c>
      <c r="K1621" s="16">
        <f t="shared" ca="1" si="178"/>
        <v>6.4709239207820701</v>
      </c>
      <c r="L1621" s="16"/>
      <c r="M1621" s="17">
        <f t="shared" ca="1" si="177"/>
        <v>0.62051758920903388</v>
      </c>
      <c r="N1621" s="18">
        <f t="shared" ca="1" si="179"/>
        <v>6.3472113484579182</v>
      </c>
      <c r="O1621" s="18"/>
      <c r="P1621" s="30">
        <f t="shared" ca="1" si="175"/>
        <v>2.3237125723241521</v>
      </c>
      <c r="Q1621" s="19"/>
      <c r="R1621" s="20">
        <f t="shared" ca="1" si="180"/>
        <v>1</v>
      </c>
      <c r="S1621" s="21">
        <f t="shared" ca="1" si="181"/>
        <v>0</v>
      </c>
    </row>
    <row r="1622" spans="9:19" ht="15" x14ac:dyDescent="0.25">
      <c r="I1622" s="14">
        <v>1618</v>
      </c>
      <c r="J1622" s="15">
        <f t="shared" ca="1" si="176"/>
        <v>0.41965196311281838</v>
      </c>
      <c r="K1622" s="16">
        <f t="shared" ca="1" si="178"/>
        <v>5.7333879949740219</v>
      </c>
      <c r="L1622" s="16"/>
      <c r="M1622" s="17">
        <f t="shared" ca="1" si="177"/>
        <v>0.44187871121439859</v>
      </c>
      <c r="N1622" s="18">
        <f t="shared" ca="1" si="179"/>
        <v>2.5567385682138397</v>
      </c>
      <c r="O1622" s="18"/>
      <c r="P1622" s="30">
        <f t="shared" ca="1" si="175"/>
        <v>5.3766494267601823</v>
      </c>
      <c r="Q1622" s="19"/>
      <c r="R1622" s="20">
        <f t="shared" ca="1" si="180"/>
        <v>1</v>
      </c>
      <c r="S1622" s="21">
        <f t="shared" ca="1" si="181"/>
        <v>0</v>
      </c>
    </row>
    <row r="1623" spans="9:19" ht="15" x14ac:dyDescent="0.25">
      <c r="I1623" s="14">
        <v>1619</v>
      </c>
      <c r="J1623" s="15">
        <f t="shared" ca="1" si="176"/>
        <v>2.6369238368076364E-2</v>
      </c>
      <c r="K1623" s="16">
        <f t="shared" ca="1" si="178"/>
        <v>-8.776574722744229</v>
      </c>
      <c r="L1623" s="16"/>
      <c r="M1623" s="17">
        <f t="shared" ca="1" si="177"/>
        <v>0.20962388804395027</v>
      </c>
      <c r="N1623" s="18">
        <f t="shared" ca="1" si="179"/>
        <v>-2.977928654696063</v>
      </c>
      <c r="O1623" s="18"/>
      <c r="P1623" s="30">
        <f t="shared" ca="1" si="175"/>
        <v>-3.5986460680481658</v>
      </c>
      <c r="Q1623" s="19"/>
      <c r="R1623" s="20">
        <f t="shared" ca="1" si="180"/>
        <v>0</v>
      </c>
      <c r="S1623" s="21">
        <f t="shared" ca="1" si="181"/>
        <v>0</v>
      </c>
    </row>
    <row r="1624" spans="9:19" ht="15" x14ac:dyDescent="0.25">
      <c r="I1624" s="14">
        <v>1620</v>
      </c>
      <c r="J1624" s="15">
        <f t="shared" ca="1" si="176"/>
        <v>0.53207806179493589</v>
      </c>
      <c r="K1624" s="16">
        <f t="shared" ca="1" si="178"/>
        <v>8.1034662939011977</v>
      </c>
      <c r="L1624" s="16"/>
      <c r="M1624" s="17">
        <f t="shared" ca="1" si="177"/>
        <v>0.28622657931744655</v>
      </c>
      <c r="N1624" s="18">
        <f t="shared" ca="1" si="179"/>
        <v>-0.94246308944422097</v>
      </c>
      <c r="O1624" s="18"/>
      <c r="P1624" s="30">
        <f t="shared" ca="1" si="175"/>
        <v>11.24592938334542</v>
      </c>
      <c r="Q1624" s="19"/>
      <c r="R1624" s="20">
        <f t="shared" ca="1" si="180"/>
        <v>1</v>
      </c>
      <c r="S1624" s="21">
        <f t="shared" ca="1" si="181"/>
        <v>1</v>
      </c>
    </row>
    <row r="1625" spans="9:19" ht="15" x14ac:dyDescent="0.25">
      <c r="I1625" s="14">
        <v>1621</v>
      </c>
      <c r="J1625" s="15">
        <f t="shared" ca="1" si="176"/>
        <v>0.95629552581652766</v>
      </c>
      <c r="K1625" s="16">
        <f t="shared" ca="1" si="178"/>
        <v>21.730417309560099</v>
      </c>
      <c r="L1625" s="16"/>
      <c r="M1625" s="17">
        <f t="shared" ca="1" si="177"/>
        <v>0.27815615370345503</v>
      </c>
      <c r="N1625" s="18">
        <f t="shared" ca="1" si="179"/>
        <v>-1.1423033008651196</v>
      </c>
      <c r="O1625" s="18"/>
      <c r="P1625" s="30">
        <f t="shared" ca="1" si="175"/>
        <v>25.072720610425218</v>
      </c>
      <c r="Q1625" s="19"/>
      <c r="R1625" s="20">
        <f t="shared" ca="1" si="180"/>
        <v>1</v>
      </c>
      <c r="S1625" s="21">
        <f t="shared" ca="1" si="181"/>
        <v>1</v>
      </c>
    </row>
    <row r="1626" spans="9:19" ht="15" x14ac:dyDescent="0.25">
      <c r="I1626" s="14">
        <v>1622</v>
      </c>
      <c r="J1626" s="15">
        <f t="shared" ca="1" si="176"/>
        <v>0.49409887164140931</v>
      </c>
      <c r="K1626" s="16">
        <f t="shared" ca="1" si="178"/>
        <v>7.3062372776425493</v>
      </c>
      <c r="L1626" s="16"/>
      <c r="M1626" s="17">
        <f t="shared" ca="1" si="177"/>
        <v>0.82429951289095149</v>
      </c>
      <c r="N1626" s="18">
        <f t="shared" ca="1" si="179"/>
        <v>11.576628126726497</v>
      </c>
      <c r="O1626" s="18"/>
      <c r="P1626" s="30">
        <f t="shared" ca="1" si="175"/>
        <v>-2.0703908490839478</v>
      </c>
      <c r="Q1626" s="19"/>
      <c r="R1626" s="20">
        <f t="shared" ca="1" si="180"/>
        <v>0</v>
      </c>
      <c r="S1626" s="21">
        <f t="shared" ca="1" si="181"/>
        <v>0</v>
      </c>
    </row>
    <row r="1627" spans="9:19" ht="15" x14ac:dyDescent="0.25">
      <c r="I1627" s="14">
        <v>1623</v>
      </c>
      <c r="J1627" s="15">
        <f t="shared" ca="1" si="176"/>
        <v>0.47742553298251778</v>
      </c>
      <c r="K1627" s="16">
        <f t="shared" ca="1" si="178"/>
        <v>6.9563163192148272</v>
      </c>
      <c r="L1627" s="16"/>
      <c r="M1627" s="17">
        <f t="shared" ca="1" si="177"/>
        <v>0.67936573575937198</v>
      </c>
      <c r="N1627" s="18">
        <f t="shared" ca="1" si="179"/>
        <v>7.6782159102787535</v>
      </c>
      <c r="O1627" s="18"/>
      <c r="P1627" s="30">
        <f t="shared" ca="1" si="175"/>
        <v>1.4781004089360739</v>
      </c>
      <c r="Q1627" s="19"/>
      <c r="R1627" s="20">
        <f t="shared" ca="1" si="180"/>
        <v>1</v>
      </c>
      <c r="S1627" s="21">
        <f t="shared" ca="1" si="181"/>
        <v>0</v>
      </c>
    </row>
    <row r="1628" spans="9:19" ht="15" x14ac:dyDescent="0.25">
      <c r="I1628" s="14">
        <v>1624</v>
      </c>
      <c r="J1628" s="15">
        <f t="shared" ca="1" si="176"/>
        <v>0.70703878885254468</v>
      </c>
      <c r="K1628" s="16">
        <f t="shared" ca="1" si="178"/>
        <v>11.987742580243854</v>
      </c>
      <c r="L1628" s="16"/>
      <c r="M1628" s="17">
        <f t="shared" ca="1" si="177"/>
        <v>0.17722101150439706</v>
      </c>
      <c r="N1628" s="18">
        <f t="shared" ca="1" si="179"/>
        <v>-3.9675355548155125</v>
      </c>
      <c r="O1628" s="18"/>
      <c r="P1628" s="30">
        <f t="shared" ca="1" si="175"/>
        <v>18.155278135059365</v>
      </c>
      <c r="Q1628" s="19"/>
      <c r="R1628" s="20">
        <f t="shared" ca="1" si="180"/>
        <v>1</v>
      </c>
      <c r="S1628" s="21">
        <f t="shared" ca="1" si="181"/>
        <v>1</v>
      </c>
    </row>
    <row r="1629" spans="9:19" ht="15" x14ac:dyDescent="0.25">
      <c r="I1629" s="14">
        <v>1625</v>
      </c>
      <c r="J1629" s="15">
        <f t="shared" ca="1" si="176"/>
        <v>0.95204553079401388</v>
      </c>
      <c r="K1629" s="16">
        <f t="shared" ca="1" si="178"/>
        <v>21.36054953240405</v>
      </c>
      <c r="L1629" s="16"/>
      <c r="M1629" s="17">
        <f t="shared" ca="1" si="177"/>
        <v>0.98946165201248037</v>
      </c>
      <c r="N1629" s="18">
        <f t="shared" ca="1" si="179"/>
        <v>23.07846518354086</v>
      </c>
      <c r="O1629" s="18"/>
      <c r="P1629" s="30">
        <f t="shared" ca="1" si="175"/>
        <v>0.48208434886319029</v>
      </c>
      <c r="Q1629" s="19"/>
      <c r="R1629" s="20">
        <f t="shared" ca="1" si="180"/>
        <v>1</v>
      </c>
      <c r="S1629" s="21">
        <f t="shared" ca="1" si="181"/>
        <v>0</v>
      </c>
    </row>
    <row r="1630" spans="9:19" ht="15" x14ac:dyDescent="0.25">
      <c r="I1630" s="14">
        <v>1626</v>
      </c>
      <c r="J1630" s="15">
        <f t="shared" ca="1" si="176"/>
        <v>0.68110878930640317</v>
      </c>
      <c r="K1630" s="16">
        <f t="shared" ca="1" si="178"/>
        <v>11.369008796964344</v>
      </c>
      <c r="L1630" s="16"/>
      <c r="M1630" s="17">
        <f t="shared" ca="1" si="177"/>
        <v>0.44975025719960959</v>
      </c>
      <c r="N1630" s="18">
        <f t="shared" ca="1" si="179"/>
        <v>2.7233624206717391</v>
      </c>
      <c r="O1630" s="18"/>
      <c r="P1630" s="30">
        <f t="shared" ca="1" si="175"/>
        <v>10.845646376292606</v>
      </c>
      <c r="Q1630" s="19"/>
      <c r="R1630" s="20">
        <f t="shared" ca="1" si="180"/>
        <v>1</v>
      </c>
      <c r="S1630" s="21">
        <f t="shared" ca="1" si="181"/>
        <v>1</v>
      </c>
    </row>
    <row r="1631" spans="9:19" ht="15" x14ac:dyDescent="0.25">
      <c r="I1631" s="14">
        <v>1627</v>
      </c>
      <c r="J1631" s="15">
        <f t="shared" ca="1" si="176"/>
        <v>0.50034793556767376</v>
      </c>
      <c r="K1631" s="16">
        <f t="shared" ca="1" si="178"/>
        <v>7.4372968906151842</v>
      </c>
      <c r="L1631" s="16"/>
      <c r="M1631" s="17">
        <f t="shared" ca="1" si="177"/>
        <v>0.67372254304654255</v>
      </c>
      <c r="N1631" s="18">
        <f t="shared" ca="1" si="179"/>
        <v>7.5467748285779575</v>
      </c>
      <c r="O1631" s="18"/>
      <c r="P1631" s="30">
        <f t="shared" ca="1" si="175"/>
        <v>2.0905220620372269</v>
      </c>
      <c r="Q1631" s="19"/>
      <c r="R1631" s="20">
        <f t="shared" ca="1" si="180"/>
        <v>1</v>
      </c>
      <c r="S1631" s="21">
        <f t="shared" ca="1" si="181"/>
        <v>0</v>
      </c>
    </row>
    <row r="1632" spans="9:19" ht="15" x14ac:dyDescent="0.25">
      <c r="I1632" s="14">
        <v>1628</v>
      </c>
      <c r="J1632" s="15">
        <f t="shared" ca="1" si="176"/>
        <v>0.26608165396766548</v>
      </c>
      <c r="K1632" s="16">
        <f t="shared" ca="1" si="178"/>
        <v>2.203325354644516</v>
      </c>
      <c r="L1632" s="16"/>
      <c r="M1632" s="17">
        <f t="shared" ca="1" si="177"/>
        <v>0.9286464582938917</v>
      </c>
      <c r="N1632" s="18">
        <f t="shared" ca="1" si="179"/>
        <v>16.043630580707219</v>
      </c>
      <c r="O1632" s="18"/>
      <c r="P1632" s="30">
        <f t="shared" ca="1" si="175"/>
        <v>-11.640305226062704</v>
      </c>
      <c r="Q1632" s="19"/>
      <c r="R1632" s="20">
        <f t="shared" ca="1" si="180"/>
        <v>0</v>
      </c>
      <c r="S1632" s="21">
        <f t="shared" ca="1" si="181"/>
        <v>0</v>
      </c>
    </row>
    <row r="1633" spans="9:19" ht="15" x14ac:dyDescent="0.25">
      <c r="I1633" s="14">
        <v>1629</v>
      </c>
      <c r="J1633" s="15">
        <f t="shared" ca="1" si="176"/>
        <v>0.96747388538486367</v>
      </c>
      <c r="K1633" s="16">
        <f t="shared" ca="1" si="178"/>
        <v>22.865532632540184</v>
      </c>
      <c r="L1633" s="16"/>
      <c r="M1633" s="17">
        <f t="shared" ca="1" si="177"/>
        <v>0.73278599322572624</v>
      </c>
      <c r="N1633" s="18">
        <f t="shared" ca="1" si="179"/>
        <v>8.9778411261676982</v>
      </c>
      <c r="O1633" s="18"/>
      <c r="P1633" s="30">
        <f t="shared" ca="1" si="175"/>
        <v>16.087691506372487</v>
      </c>
      <c r="Q1633" s="19"/>
      <c r="R1633" s="20">
        <f t="shared" ca="1" si="180"/>
        <v>1</v>
      </c>
      <c r="S1633" s="21">
        <f t="shared" ca="1" si="181"/>
        <v>1</v>
      </c>
    </row>
    <row r="1634" spans="9:19" ht="15" x14ac:dyDescent="0.25">
      <c r="I1634" s="14">
        <v>1630</v>
      </c>
      <c r="J1634" s="15">
        <f t="shared" ca="1" si="176"/>
        <v>0.44846904278919064</v>
      </c>
      <c r="K1634" s="16">
        <f t="shared" ca="1" si="178"/>
        <v>6.3462721236387516</v>
      </c>
      <c r="L1634" s="16"/>
      <c r="M1634" s="17">
        <f t="shared" ca="1" si="177"/>
        <v>0.20612564255907861</v>
      </c>
      <c r="N1634" s="18">
        <f t="shared" ca="1" si="179"/>
        <v>-3.0800959459493296</v>
      </c>
      <c r="O1634" s="18"/>
      <c r="P1634" s="30">
        <f t="shared" ca="1" si="175"/>
        <v>11.626368069588082</v>
      </c>
      <c r="Q1634" s="19"/>
      <c r="R1634" s="20">
        <f t="shared" ca="1" si="180"/>
        <v>1</v>
      </c>
      <c r="S1634" s="21">
        <f t="shared" ca="1" si="181"/>
        <v>1</v>
      </c>
    </row>
    <row r="1635" spans="9:19" ht="15" x14ac:dyDescent="0.25">
      <c r="I1635" s="14">
        <v>1631</v>
      </c>
      <c r="J1635" s="15">
        <f t="shared" ca="1" si="176"/>
        <v>0.13108040702026624</v>
      </c>
      <c r="K1635" s="16">
        <f t="shared" ca="1" si="178"/>
        <v>-1.9514565202801499</v>
      </c>
      <c r="L1635" s="16"/>
      <c r="M1635" s="17">
        <f t="shared" ca="1" si="177"/>
        <v>0.54241431938614282</v>
      </c>
      <c r="N1635" s="18">
        <f t="shared" ca="1" si="179"/>
        <v>4.6711936693380327</v>
      </c>
      <c r="O1635" s="18"/>
      <c r="P1635" s="30">
        <f t="shared" ca="1" si="175"/>
        <v>-4.4226501896181825</v>
      </c>
      <c r="Q1635" s="19"/>
      <c r="R1635" s="20">
        <f t="shared" ca="1" si="180"/>
        <v>0</v>
      </c>
      <c r="S1635" s="21">
        <f t="shared" ca="1" si="181"/>
        <v>0</v>
      </c>
    </row>
    <row r="1636" spans="9:19" ht="15" x14ac:dyDescent="0.25">
      <c r="I1636" s="14">
        <v>1632</v>
      </c>
      <c r="J1636" s="15">
        <f t="shared" ca="1" si="176"/>
        <v>0.99559847767003384</v>
      </c>
      <c r="K1636" s="16">
        <f t="shared" ca="1" si="178"/>
        <v>29.347227462941881</v>
      </c>
      <c r="L1636" s="16"/>
      <c r="M1636" s="17">
        <f t="shared" ca="1" si="177"/>
        <v>0.57940517783621781</v>
      </c>
      <c r="N1636" s="18">
        <f t="shared" ca="1" si="179"/>
        <v>5.456432555243377</v>
      </c>
      <c r="O1636" s="18"/>
      <c r="P1636" s="30">
        <f t="shared" ca="1" si="175"/>
        <v>26.090794907698502</v>
      </c>
      <c r="Q1636" s="19"/>
      <c r="R1636" s="20">
        <f t="shared" ca="1" si="180"/>
        <v>1</v>
      </c>
      <c r="S1636" s="21">
        <f t="shared" ca="1" si="181"/>
        <v>1</v>
      </c>
    </row>
    <row r="1637" spans="9:19" ht="15" x14ac:dyDescent="0.25">
      <c r="I1637" s="14">
        <v>1633</v>
      </c>
      <c r="J1637" s="15">
        <f t="shared" ca="1" si="176"/>
        <v>0.7468228118817859</v>
      </c>
      <c r="K1637" s="16">
        <f t="shared" ca="1" si="178"/>
        <v>12.989814745548761</v>
      </c>
      <c r="L1637" s="16"/>
      <c r="M1637" s="17">
        <f t="shared" ca="1" si="177"/>
        <v>0.62098481582414444</v>
      </c>
      <c r="N1637" s="18">
        <f t="shared" ca="1" si="179"/>
        <v>6.3574842491115904</v>
      </c>
      <c r="O1637" s="18"/>
      <c r="P1637" s="30">
        <f t="shared" ca="1" si="175"/>
        <v>8.8323304964371712</v>
      </c>
      <c r="Q1637" s="19"/>
      <c r="R1637" s="20">
        <f t="shared" ca="1" si="180"/>
        <v>1</v>
      </c>
      <c r="S1637" s="21">
        <f t="shared" ca="1" si="181"/>
        <v>1</v>
      </c>
    </row>
    <row r="1638" spans="9:19" ht="15" x14ac:dyDescent="0.25">
      <c r="I1638" s="14">
        <v>1634</v>
      </c>
      <c r="J1638" s="15">
        <f t="shared" ca="1" si="176"/>
        <v>0.28535441565270014</v>
      </c>
      <c r="K1638" s="16">
        <f t="shared" ca="1" si="178"/>
        <v>2.6860717626112134</v>
      </c>
      <c r="L1638" s="16"/>
      <c r="M1638" s="17">
        <f t="shared" ca="1" si="177"/>
        <v>0.67726082709304158</v>
      </c>
      <c r="N1638" s="18">
        <f t="shared" ca="1" si="179"/>
        <v>7.6290776026684384</v>
      </c>
      <c r="O1638" s="18"/>
      <c r="P1638" s="30">
        <f t="shared" ca="1" si="175"/>
        <v>-2.7430058400572248</v>
      </c>
      <c r="Q1638" s="19"/>
      <c r="R1638" s="20">
        <f t="shared" ca="1" si="180"/>
        <v>0</v>
      </c>
      <c r="S1638" s="21">
        <f t="shared" ca="1" si="181"/>
        <v>0</v>
      </c>
    </row>
    <row r="1639" spans="9:19" ht="15" x14ac:dyDescent="0.25">
      <c r="I1639" s="14">
        <v>1635</v>
      </c>
      <c r="J1639" s="15">
        <f t="shared" ca="1" si="176"/>
        <v>0.20458945348730062</v>
      </c>
      <c r="K1639" s="16">
        <f t="shared" ca="1" si="178"/>
        <v>0.52471483146169628</v>
      </c>
      <c r="L1639" s="16"/>
      <c r="M1639" s="17">
        <f t="shared" ca="1" si="177"/>
        <v>0.31819261032893154</v>
      </c>
      <c r="N1639" s="18">
        <f t="shared" ca="1" si="179"/>
        <v>-0.17538449074700591</v>
      </c>
      <c r="O1639" s="18"/>
      <c r="P1639" s="30">
        <f t="shared" ca="1" si="175"/>
        <v>2.9000993222087024</v>
      </c>
      <c r="Q1639" s="19"/>
      <c r="R1639" s="20">
        <f t="shared" ca="1" si="180"/>
        <v>1</v>
      </c>
      <c r="S1639" s="21">
        <f t="shared" ca="1" si="181"/>
        <v>0</v>
      </c>
    </row>
    <row r="1640" spans="9:19" ht="15" x14ac:dyDescent="0.25">
      <c r="I1640" s="14">
        <v>1636</v>
      </c>
      <c r="J1640" s="15">
        <f t="shared" ca="1" si="176"/>
        <v>0.41626579662405394</v>
      </c>
      <c r="K1640" s="16">
        <f t="shared" ca="1" si="178"/>
        <v>5.6608335730747701</v>
      </c>
      <c r="L1640" s="16"/>
      <c r="M1640" s="17">
        <f t="shared" ca="1" si="177"/>
        <v>0.88054681657596845</v>
      </c>
      <c r="N1640" s="18">
        <f t="shared" ca="1" si="179"/>
        <v>13.633551991097296</v>
      </c>
      <c r="O1640" s="18"/>
      <c r="P1640" s="30">
        <f t="shared" ca="1" si="175"/>
        <v>-5.7727184180225253</v>
      </c>
      <c r="Q1640" s="19"/>
      <c r="R1640" s="20">
        <f t="shared" ca="1" si="180"/>
        <v>0</v>
      </c>
      <c r="S1640" s="21">
        <f t="shared" ca="1" si="181"/>
        <v>0</v>
      </c>
    </row>
    <row r="1641" spans="9:19" ht="15" x14ac:dyDescent="0.25">
      <c r="I1641" s="14">
        <v>1637</v>
      </c>
      <c r="J1641" s="15">
        <f t="shared" ca="1" si="176"/>
        <v>0.25582867293747591</v>
      </c>
      <c r="K1641" s="16">
        <f t="shared" ca="1" si="178"/>
        <v>1.9393413644153608</v>
      </c>
      <c r="L1641" s="16"/>
      <c r="M1641" s="17">
        <f t="shared" ca="1" si="177"/>
        <v>0.47394784767165354</v>
      </c>
      <c r="N1641" s="18">
        <f t="shared" ca="1" si="179"/>
        <v>3.2332464787429664</v>
      </c>
      <c r="O1641" s="18"/>
      <c r="P1641" s="30">
        <f t="shared" ca="1" si="175"/>
        <v>0.90609488567239449</v>
      </c>
      <c r="Q1641" s="19"/>
      <c r="R1641" s="20">
        <f t="shared" ca="1" si="180"/>
        <v>1</v>
      </c>
      <c r="S1641" s="21">
        <f t="shared" ca="1" si="181"/>
        <v>0</v>
      </c>
    </row>
    <row r="1642" spans="9:19" ht="15" x14ac:dyDescent="0.25">
      <c r="I1642" s="14">
        <v>1638</v>
      </c>
      <c r="J1642" s="15">
        <f t="shared" ca="1" si="176"/>
        <v>0.82360385617650855</v>
      </c>
      <c r="K1642" s="16">
        <f t="shared" ca="1" si="178"/>
        <v>15.204134517273511</v>
      </c>
      <c r="L1642" s="16"/>
      <c r="M1642" s="17">
        <f t="shared" ca="1" si="177"/>
        <v>1.1366539943515996E-2</v>
      </c>
      <c r="N1642" s="18">
        <f t="shared" ca="1" si="179"/>
        <v>-15.278202427272866</v>
      </c>
      <c r="O1642" s="18"/>
      <c r="P1642" s="30">
        <f t="shared" ca="1" si="175"/>
        <v>32.682336944546378</v>
      </c>
      <c r="Q1642" s="19"/>
      <c r="R1642" s="20">
        <f t="shared" ca="1" si="180"/>
        <v>1</v>
      </c>
      <c r="S1642" s="21">
        <f t="shared" ca="1" si="181"/>
        <v>1</v>
      </c>
    </row>
    <row r="1643" spans="9:19" ht="15" x14ac:dyDescent="0.25">
      <c r="I1643" s="14">
        <v>1639</v>
      </c>
      <c r="J1643" s="15">
        <f t="shared" ca="1" si="176"/>
        <v>0.53030114709045928</v>
      </c>
      <c r="K1643" s="16">
        <f t="shared" ca="1" si="178"/>
        <v>8.0660865892071634</v>
      </c>
      <c r="L1643" s="16"/>
      <c r="M1643" s="17">
        <f t="shared" ca="1" si="177"/>
        <v>0.29659064405676561</v>
      </c>
      <c r="N1643" s="18">
        <f t="shared" ca="1" si="179"/>
        <v>-0.68970249690588936</v>
      </c>
      <c r="O1643" s="18"/>
      <c r="P1643" s="30">
        <f t="shared" ca="1" si="175"/>
        <v>10.955789086113054</v>
      </c>
      <c r="Q1643" s="19"/>
      <c r="R1643" s="20">
        <f t="shared" ca="1" si="180"/>
        <v>1</v>
      </c>
      <c r="S1643" s="21">
        <f t="shared" ca="1" si="181"/>
        <v>1</v>
      </c>
    </row>
    <row r="1644" spans="9:19" ht="15" x14ac:dyDescent="0.25">
      <c r="I1644" s="14">
        <v>1640</v>
      </c>
      <c r="J1644" s="15">
        <f t="shared" ca="1" si="176"/>
        <v>0.61765512255591615</v>
      </c>
      <c r="K1644" s="16">
        <f t="shared" ca="1" si="178"/>
        <v>9.9343581364667095</v>
      </c>
      <c r="L1644" s="16"/>
      <c r="M1644" s="17">
        <f t="shared" ca="1" si="177"/>
        <v>9.7884846628802258E-2</v>
      </c>
      <c r="N1644" s="18">
        <f t="shared" ca="1" si="179"/>
        <v>-7.0438555601613828</v>
      </c>
      <c r="O1644" s="18"/>
      <c r="P1644" s="30">
        <f t="shared" ca="1" si="175"/>
        <v>19.178213696628092</v>
      </c>
      <c r="Q1644" s="19"/>
      <c r="R1644" s="20">
        <f t="shared" ca="1" si="180"/>
        <v>1</v>
      </c>
      <c r="S1644" s="21">
        <f t="shared" ca="1" si="181"/>
        <v>1</v>
      </c>
    </row>
    <row r="1645" spans="9:19" ht="15" x14ac:dyDescent="0.25">
      <c r="I1645" s="14">
        <v>1641</v>
      </c>
      <c r="J1645" s="15">
        <f t="shared" ca="1" si="176"/>
        <v>0.10144173529113198</v>
      </c>
      <c r="K1645" s="16">
        <f t="shared" ca="1" si="178"/>
        <v>-3.2238557918729356</v>
      </c>
      <c r="L1645" s="16"/>
      <c r="M1645" s="17">
        <f t="shared" ca="1" si="177"/>
        <v>0.93772726065460643</v>
      </c>
      <c r="N1645" s="18">
        <f t="shared" ca="1" si="179"/>
        <v>16.630855865071943</v>
      </c>
      <c r="O1645" s="18"/>
      <c r="P1645" s="30">
        <f t="shared" ca="1" si="175"/>
        <v>-17.65471165694488</v>
      </c>
      <c r="Q1645" s="19"/>
      <c r="R1645" s="20">
        <f t="shared" ca="1" si="180"/>
        <v>0</v>
      </c>
      <c r="S1645" s="21">
        <f t="shared" ca="1" si="181"/>
        <v>0</v>
      </c>
    </row>
    <row r="1646" spans="9:19" ht="15" x14ac:dyDescent="0.25">
      <c r="I1646" s="14">
        <v>1642</v>
      </c>
      <c r="J1646" s="15">
        <f t="shared" ca="1" si="176"/>
        <v>5.2401574925401539E-2</v>
      </c>
      <c r="K1646" s="16">
        <f t="shared" ca="1" si="178"/>
        <v>-6.1406333782926534</v>
      </c>
      <c r="L1646" s="16"/>
      <c r="M1646" s="17">
        <f t="shared" ca="1" si="177"/>
        <v>0.23948671607849359</v>
      </c>
      <c r="N1646" s="18">
        <f t="shared" ca="1" si="179"/>
        <v>-2.1431734028739706</v>
      </c>
      <c r="O1646" s="18"/>
      <c r="P1646" s="30">
        <f t="shared" ca="1" si="175"/>
        <v>-1.7974599754186826</v>
      </c>
      <c r="Q1646" s="19"/>
      <c r="R1646" s="20">
        <f t="shared" ca="1" si="180"/>
        <v>0</v>
      </c>
      <c r="S1646" s="21">
        <f t="shared" ca="1" si="181"/>
        <v>0</v>
      </c>
    </row>
    <row r="1647" spans="9:19" ht="15" x14ac:dyDescent="0.25">
      <c r="I1647" s="14">
        <v>1643</v>
      </c>
      <c r="J1647" s="15">
        <f t="shared" ca="1" si="176"/>
        <v>0.58086408716237692</v>
      </c>
      <c r="K1647" s="16">
        <f t="shared" ca="1" si="178"/>
        <v>9.1376608943930204</v>
      </c>
      <c r="L1647" s="16"/>
      <c r="M1647" s="17">
        <f t="shared" ca="1" si="177"/>
        <v>0.89315018880746988</v>
      </c>
      <c r="N1647" s="18">
        <f t="shared" ca="1" si="179"/>
        <v>14.183504363612734</v>
      </c>
      <c r="O1647" s="18"/>
      <c r="P1647" s="30">
        <f t="shared" ca="1" si="175"/>
        <v>-2.8458434692197132</v>
      </c>
      <c r="Q1647" s="19"/>
      <c r="R1647" s="20">
        <f t="shared" ca="1" si="180"/>
        <v>0</v>
      </c>
      <c r="S1647" s="21">
        <f t="shared" ca="1" si="181"/>
        <v>0</v>
      </c>
    </row>
    <row r="1648" spans="9:19" ht="15" x14ac:dyDescent="0.25">
      <c r="I1648" s="14">
        <v>1644</v>
      </c>
      <c r="J1648" s="15">
        <f t="shared" ca="1" si="176"/>
        <v>0.40470128995371191</v>
      </c>
      <c r="K1648" s="16">
        <f t="shared" ca="1" si="178"/>
        <v>5.4120026701275252</v>
      </c>
      <c r="L1648" s="16"/>
      <c r="M1648" s="17">
        <f t="shared" ca="1" si="177"/>
        <v>0.19799518843239972</v>
      </c>
      <c r="N1648" s="18">
        <f t="shared" ca="1" si="179"/>
        <v>-3.321603578789925</v>
      </c>
      <c r="O1648" s="18"/>
      <c r="P1648" s="30">
        <f t="shared" ca="1" si="175"/>
        <v>10.933606248917449</v>
      </c>
      <c r="Q1648" s="19"/>
      <c r="R1648" s="20">
        <f t="shared" ca="1" si="180"/>
        <v>1</v>
      </c>
      <c r="S1648" s="21">
        <f t="shared" ca="1" si="181"/>
        <v>1</v>
      </c>
    </row>
    <row r="1649" spans="9:19" ht="15" x14ac:dyDescent="0.25">
      <c r="I1649" s="14">
        <v>1645</v>
      </c>
      <c r="J1649" s="15">
        <f t="shared" ca="1" si="176"/>
        <v>0.99643791966138295</v>
      </c>
      <c r="K1649" s="16">
        <f t="shared" ca="1" si="178"/>
        <v>29.944387634204094</v>
      </c>
      <c r="L1649" s="16"/>
      <c r="M1649" s="17">
        <f t="shared" ca="1" si="177"/>
        <v>0.58126469505934741</v>
      </c>
      <c r="N1649" s="18">
        <f t="shared" ca="1" si="179"/>
        <v>5.4962401586375949</v>
      </c>
      <c r="O1649" s="18"/>
      <c r="P1649" s="30">
        <f t="shared" ca="1" si="175"/>
        <v>26.6481474755665</v>
      </c>
      <c r="Q1649" s="19"/>
      <c r="R1649" s="20">
        <f t="shared" ca="1" si="180"/>
        <v>1</v>
      </c>
      <c r="S1649" s="21">
        <f t="shared" ca="1" si="181"/>
        <v>1</v>
      </c>
    </row>
    <row r="1650" spans="9:19" ht="15" x14ac:dyDescent="0.25">
      <c r="I1650" s="14">
        <v>1646</v>
      </c>
      <c r="J1650" s="15">
        <f t="shared" ca="1" si="176"/>
        <v>0.73619686492685854</v>
      </c>
      <c r="K1650" s="16">
        <f t="shared" ca="1" si="178"/>
        <v>12.714882577333075</v>
      </c>
      <c r="L1650" s="16"/>
      <c r="M1650" s="17">
        <f t="shared" ca="1" si="177"/>
        <v>0.90194579172342315</v>
      </c>
      <c r="N1650" s="18">
        <f t="shared" ca="1" si="179"/>
        <v>14.595659437880647</v>
      </c>
      <c r="O1650" s="18"/>
      <c r="P1650" s="30">
        <f t="shared" ca="1" si="175"/>
        <v>0.31922313945242831</v>
      </c>
      <c r="Q1650" s="19"/>
      <c r="R1650" s="20">
        <f t="shared" ca="1" si="180"/>
        <v>1</v>
      </c>
      <c r="S1650" s="21">
        <f t="shared" ca="1" si="181"/>
        <v>0</v>
      </c>
    </row>
    <row r="1651" spans="9:19" ht="15" x14ac:dyDescent="0.25">
      <c r="I1651" s="14">
        <v>1647</v>
      </c>
      <c r="J1651" s="15">
        <f t="shared" ca="1" si="176"/>
        <v>0.51910099164711732</v>
      </c>
      <c r="K1651" s="16">
        <f t="shared" ca="1" si="178"/>
        <v>7.8307383450437449</v>
      </c>
      <c r="L1651" s="16"/>
      <c r="M1651" s="17">
        <f t="shared" ca="1" si="177"/>
        <v>0.94674624158248577</v>
      </c>
      <c r="N1651" s="18">
        <f t="shared" ca="1" si="179"/>
        <v>17.284460840476541</v>
      </c>
      <c r="O1651" s="18"/>
      <c r="P1651" s="30">
        <f t="shared" ca="1" si="175"/>
        <v>-7.2537224954327959</v>
      </c>
      <c r="Q1651" s="19"/>
      <c r="R1651" s="20">
        <f t="shared" ca="1" si="180"/>
        <v>0</v>
      </c>
      <c r="S1651" s="21">
        <f t="shared" ca="1" si="181"/>
        <v>0</v>
      </c>
    </row>
    <row r="1652" spans="9:19" ht="15" x14ac:dyDescent="0.25">
      <c r="I1652" s="14">
        <v>1648</v>
      </c>
      <c r="J1652" s="15">
        <f t="shared" ca="1" si="176"/>
        <v>0.99964550726660673</v>
      </c>
      <c r="K1652" s="16">
        <f t="shared" ca="1" si="178"/>
        <v>35.759983173648465</v>
      </c>
      <c r="L1652" s="16"/>
      <c r="M1652" s="17">
        <f t="shared" ca="1" si="177"/>
        <v>0.32259631881381978</v>
      </c>
      <c r="N1652" s="18">
        <f t="shared" ca="1" si="179"/>
        <v>-7.240826281769186E-2</v>
      </c>
      <c r="O1652" s="18"/>
      <c r="P1652" s="30">
        <f t="shared" ca="1" si="175"/>
        <v>38.032391436466156</v>
      </c>
      <c r="Q1652" s="19"/>
      <c r="R1652" s="20">
        <f t="shared" ca="1" si="180"/>
        <v>1</v>
      </c>
      <c r="S1652" s="21">
        <f t="shared" ca="1" si="181"/>
        <v>1</v>
      </c>
    </row>
    <row r="1653" spans="9:19" ht="15" x14ac:dyDescent="0.25">
      <c r="I1653" s="14">
        <v>1649</v>
      </c>
      <c r="J1653" s="15">
        <f t="shared" ca="1" si="176"/>
        <v>0.52392195949492903</v>
      </c>
      <c r="K1653" s="16">
        <f t="shared" ca="1" si="178"/>
        <v>7.9319913274041518</v>
      </c>
      <c r="L1653" s="16"/>
      <c r="M1653" s="17">
        <f t="shared" ca="1" si="177"/>
        <v>0.25284390485190744</v>
      </c>
      <c r="N1653" s="18">
        <f t="shared" ca="1" si="179"/>
        <v>-1.7885342883666491</v>
      </c>
      <c r="O1653" s="18"/>
      <c r="P1653" s="30">
        <f t="shared" ca="1" si="175"/>
        <v>11.920525615770799</v>
      </c>
      <c r="Q1653" s="19"/>
      <c r="R1653" s="20">
        <f t="shared" ca="1" si="180"/>
        <v>1</v>
      </c>
      <c r="S1653" s="21">
        <f t="shared" ca="1" si="181"/>
        <v>1</v>
      </c>
    </row>
    <row r="1654" spans="9:19" ht="15" x14ac:dyDescent="0.25">
      <c r="I1654" s="14">
        <v>1650</v>
      </c>
      <c r="J1654" s="15">
        <f t="shared" ca="1" si="176"/>
        <v>0.90012782466832353</v>
      </c>
      <c r="K1654" s="16">
        <f t="shared" ca="1" si="178"/>
        <v>18.158326349852281</v>
      </c>
      <c r="L1654" s="16"/>
      <c r="M1654" s="17">
        <f t="shared" ca="1" si="177"/>
        <v>0.62223357133282464</v>
      </c>
      <c r="N1654" s="18">
        <f t="shared" ca="1" si="179"/>
        <v>6.3849597367124105</v>
      </c>
      <c r="O1654" s="18"/>
      <c r="P1654" s="30">
        <f t="shared" ca="1" si="175"/>
        <v>13.97336661313987</v>
      </c>
      <c r="Q1654" s="19"/>
      <c r="R1654" s="20">
        <f t="shared" ca="1" si="180"/>
        <v>1</v>
      </c>
      <c r="S1654" s="21">
        <f t="shared" ca="1" si="181"/>
        <v>1</v>
      </c>
    </row>
    <row r="1655" spans="9:19" ht="15" x14ac:dyDescent="0.25">
      <c r="I1655" s="14">
        <v>1651</v>
      </c>
      <c r="J1655" s="15">
        <f t="shared" ca="1" si="176"/>
        <v>5.9182542202032451E-2</v>
      </c>
      <c r="K1655" s="16">
        <f t="shared" ca="1" si="178"/>
        <v>-5.6358922497513682</v>
      </c>
      <c r="L1655" s="16"/>
      <c r="M1655" s="17">
        <f t="shared" ca="1" si="177"/>
        <v>4.473821547705481E-2</v>
      </c>
      <c r="N1655" s="18">
        <f t="shared" ca="1" si="179"/>
        <v>-10.427876315536276</v>
      </c>
      <c r="O1655" s="18"/>
      <c r="P1655" s="30">
        <f t="shared" ca="1" si="175"/>
        <v>6.9919840657849077</v>
      </c>
      <c r="Q1655" s="19"/>
      <c r="R1655" s="20">
        <f t="shared" ca="1" si="180"/>
        <v>1</v>
      </c>
      <c r="S1655" s="21">
        <f t="shared" ca="1" si="181"/>
        <v>0</v>
      </c>
    </row>
    <row r="1656" spans="9:19" ht="15" x14ac:dyDescent="0.25">
      <c r="I1656" s="14">
        <v>1652</v>
      </c>
      <c r="J1656" s="15">
        <f t="shared" ca="1" si="176"/>
        <v>0.58732065393013355</v>
      </c>
      <c r="K1656" s="16">
        <f t="shared" ca="1" si="178"/>
        <v>9.2761577577979821</v>
      </c>
      <c r="L1656" s="16"/>
      <c r="M1656" s="17">
        <f t="shared" ca="1" si="177"/>
        <v>0.26894716005891706</v>
      </c>
      <c r="N1656" s="18">
        <f t="shared" ca="1" si="179"/>
        <v>-1.37382829469506</v>
      </c>
      <c r="O1656" s="18"/>
      <c r="P1656" s="30">
        <f t="shared" ca="1" si="175"/>
        <v>12.84998605249304</v>
      </c>
      <c r="Q1656" s="19"/>
      <c r="R1656" s="20">
        <f t="shared" ca="1" si="180"/>
        <v>1</v>
      </c>
      <c r="S1656" s="21">
        <f t="shared" ca="1" si="181"/>
        <v>1</v>
      </c>
    </row>
    <row r="1657" spans="9:19" ht="15" x14ac:dyDescent="0.25">
      <c r="I1657" s="14">
        <v>1653</v>
      </c>
      <c r="J1657" s="15">
        <f t="shared" ca="1" si="176"/>
        <v>1.8023909356597034E-2</v>
      </c>
      <c r="K1657" s="16">
        <f t="shared" ca="1" si="178"/>
        <v>-10.109637312205599</v>
      </c>
      <c r="L1657" s="16"/>
      <c r="M1657" s="17">
        <f t="shared" ca="1" si="177"/>
        <v>2.5305555434917748E-2</v>
      </c>
      <c r="N1657" s="18">
        <f t="shared" ca="1" si="179"/>
        <v>-12.574716336923156</v>
      </c>
      <c r="O1657" s="18"/>
      <c r="P1657" s="30">
        <f t="shared" ca="1" si="175"/>
        <v>4.6650790247175573</v>
      </c>
      <c r="Q1657" s="19"/>
      <c r="R1657" s="20">
        <f t="shared" ca="1" si="180"/>
        <v>1</v>
      </c>
      <c r="S1657" s="21">
        <f t="shared" ca="1" si="181"/>
        <v>0</v>
      </c>
    </row>
    <row r="1658" spans="9:19" ht="15" x14ac:dyDescent="0.25">
      <c r="I1658" s="14">
        <v>1654</v>
      </c>
      <c r="J1658" s="15">
        <f t="shared" ca="1" si="176"/>
        <v>0.89891249036542176</v>
      </c>
      <c r="K1658" s="16">
        <f t="shared" ca="1" si="178"/>
        <v>18.100588849296816</v>
      </c>
      <c r="L1658" s="16"/>
      <c r="M1658" s="17">
        <f t="shared" ca="1" si="177"/>
        <v>0.9296234069159337</v>
      </c>
      <c r="N1658" s="18">
        <f t="shared" ca="1" si="179"/>
        <v>16.103935468064087</v>
      </c>
      <c r="O1658" s="18"/>
      <c r="P1658" s="30">
        <f t="shared" ca="1" si="175"/>
        <v>4.1966533812327294</v>
      </c>
      <c r="Q1658" s="19"/>
      <c r="R1658" s="20">
        <f t="shared" ca="1" si="180"/>
        <v>1</v>
      </c>
      <c r="S1658" s="21">
        <f t="shared" ca="1" si="181"/>
        <v>0</v>
      </c>
    </row>
    <row r="1659" spans="9:19" ht="15" x14ac:dyDescent="0.25">
      <c r="I1659" s="14">
        <v>1655</v>
      </c>
      <c r="J1659" s="15">
        <f t="shared" ca="1" si="176"/>
        <v>0.1376689607051349</v>
      </c>
      <c r="K1659" s="16">
        <f t="shared" ca="1" si="178"/>
        <v>-1.6967243362049729</v>
      </c>
      <c r="L1659" s="16"/>
      <c r="M1659" s="17">
        <f t="shared" ca="1" si="177"/>
        <v>2.8781519297383817E-2</v>
      </c>
      <c r="N1659" s="18">
        <f t="shared" ca="1" si="179"/>
        <v>-12.108265371184164</v>
      </c>
      <c r="O1659" s="18"/>
      <c r="P1659" s="30">
        <f t="shared" ca="1" si="175"/>
        <v>12.61154103497919</v>
      </c>
      <c r="Q1659" s="19"/>
      <c r="R1659" s="20">
        <f t="shared" ca="1" si="180"/>
        <v>1</v>
      </c>
      <c r="S1659" s="21">
        <f t="shared" ca="1" si="181"/>
        <v>1</v>
      </c>
    </row>
    <row r="1660" spans="9:19" ht="15" x14ac:dyDescent="0.25">
      <c r="I1660" s="14">
        <v>1656</v>
      </c>
      <c r="J1660" s="15">
        <f t="shared" ca="1" si="176"/>
        <v>0.35458410264422757</v>
      </c>
      <c r="K1660" s="16">
        <f t="shared" ca="1" si="178"/>
        <v>4.3094802449440737</v>
      </c>
      <c r="L1660" s="16"/>
      <c r="M1660" s="17">
        <f t="shared" ca="1" si="177"/>
        <v>0.39541397032401637</v>
      </c>
      <c r="N1660" s="18">
        <f t="shared" ca="1" si="179"/>
        <v>1.5608794197867022</v>
      </c>
      <c r="O1660" s="18"/>
      <c r="P1660" s="30">
        <f t="shared" ca="1" si="175"/>
        <v>4.9486008251573717</v>
      </c>
      <c r="Q1660" s="19"/>
      <c r="R1660" s="20">
        <f t="shared" ca="1" si="180"/>
        <v>1</v>
      </c>
      <c r="S1660" s="21">
        <f t="shared" ca="1" si="181"/>
        <v>0</v>
      </c>
    </row>
    <row r="1661" spans="9:19" ht="15" x14ac:dyDescent="0.25">
      <c r="I1661" s="14">
        <v>1657</v>
      </c>
      <c r="J1661" s="15">
        <f t="shared" ca="1" si="176"/>
        <v>0.3689264837941798</v>
      </c>
      <c r="K1661" s="16">
        <f t="shared" ca="1" si="178"/>
        <v>4.6297162597935193</v>
      </c>
      <c r="L1661" s="16"/>
      <c r="M1661" s="17">
        <f t="shared" ca="1" si="177"/>
        <v>0.89553480574945832</v>
      </c>
      <c r="N1661" s="18">
        <f t="shared" ca="1" si="179"/>
        <v>14.292733850643636</v>
      </c>
      <c r="O1661" s="18"/>
      <c r="P1661" s="30">
        <f t="shared" ca="1" si="175"/>
        <v>-7.4630175908501171</v>
      </c>
      <c r="Q1661" s="19"/>
      <c r="R1661" s="20">
        <f t="shared" ca="1" si="180"/>
        <v>0</v>
      </c>
      <c r="S1661" s="21">
        <f t="shared" ca="1" si="181"/>
        <v>0</v>
      </c>
    </row>
    <row r="1662" spans="9:19" ht="15" x14ac:dyDescent="0.25">
      <c r="I1662" s="14">
        <v>1658</v>
      </c>
      <c r="J1662" s="15">
        <f t="shared" ca="1" si="176"/>
        <v>0.82189370961611274</v>
      </c>
      <c r="K1662" s="16">
        <f t="shared" ca="1" si="178"/>
        <v>15.149075395673211</v>
      </c>
      <c r="L1662" s="16"/>
      <c r="M1662" s="17">
        <f t="shared" ca="1" si="177"/>
        <v>0.3477721017790284</v>
      </c>
      <c r="N1662" s="18">
        <f t="shared" ca="1" si="179"/>
        <v>0.50579504122629348</v>
      </c>
      <c r="O1662" s="18"/>
      <c r="P1662" s="30">
        <f t="shared" ca="1" si="175"/>
        <v>16.843280354446918</v>
      </c>
      <c r="Q1662" s="19"/>
      <c r="R1662" s="20">
        <f t="shared" ca="1" si="180"/>
        <v>1</v>
      </c>
      <c r="S1662" s="21">
        <f t="shared" ca="1" si="181"/>
        <v>1</v>
      </c>
    </row>
    <row r="1663" spans="9:19" ht="15" x14ac:dyDescent="0.25">
      <c r="I1663" s="14">
        <v>1659</v>
      </c>
      <c r="J1663" s="15">
        <f t="shared" ca="1" si="176"/>
        <v>0.20696133614587875</v>
      </c>
      <c r="K1663" s="16">
        <f t="shared" ca="1" si="178"/>
        <v>0.59440331642794764</v>
      </c>
      <c r="L1663" s="16"/>
      <c r="M1663" s="17">
        <f t="shared" ca="1" si="177"/>
        <v>0.74034938048992271</v>
      </c>
      <c r="N1663" s="18">
        <f t="shared" ca="1" si="179"/>
        <v>9.1716288034530358</v>
      </c>
      <c r="O1663" s="18"/>
      <c r="P1663" s="30">
        <f t="shared" ca="1" si="175"/>
        <v>-6.3772254870250888</v>
      </c>
      <c r="Q1663" s="19"/>
      <c r="R1663" s="20">
        <f t="shared" ca="1" si="180"/>
        <v>0</v>
      </c>
      <c r="S1663" s="21">
        <f t="shared" ca="1" si="181"/>
        <v>0</v>
      </c>
    </row>
    <row r="1664" spans="9:19" ht="15" x14ac:dyDescent="0.25">
      <c r="I1664" s="14">
        <v>1660</v>
      </c>
      <c r="J1664" s="15">
        <f t="shared" ca="1" si="176"/>
        <v>0.60014467820258088</v>
      </c>
      <c r="K1664" s="16">
        <f t="shared" ca="1" si="178"/>
        <v>9.5527872275858989</v>
      </c>
      <c r="L1664" s="16"/>
      <c r="M1664" s="17">
        <f t="shared" ca="1" si="177"/>
        <v>0.60849138991356566</v>
      </c>
      <c r="N1664" s="18">
        <f t="shared" ca="1" si="179"/>
        <v>6.0840715760970081</v>
      </c>
      <c r="O1664" s="18"/>
      <c r="P1664" s="30">
        <f t="shared" ca="1" si="175"/>
        <v>5.668715651488891</v>
      </c>
      <c r="Q1664" s="19"/>
      <c r="R1664" s="20">
        <f t="shared" ca="1" si="180"/>
        <v>1</v>
      </c>
      <c r="S1664" s="21">
        <f t="shared" ca="1" si="181"/>
        <v>0</v>
      </c>
    </row>
    <row r="1665" spans="9:19" ht="15" x14ac:dyDescent="0.25">
      <c r="I1665" s="14">
        <v>1661</v>
      </c>
      <c r="J1665" s="15">
        <f t="shared" ca="1" si="176"/>
        <v>6.4538516137929602E-2</v>
      </c>
      <c r="K1665" s="16">
        <f t="shared" ca="1" si="178"/>
        <v>-5.2684208841742439</v>
      </c>
      <c r="L1665" s="16"/>
      <c r="M1665" s="17">
        <f t="shared" ca="1" si="177"/>
        <v>0.4625677937734568</v>
      </c>
      <c r="N1665" s="18">
        <f t="shared" ca="1" si="179"/>
        <v>2.9938179546905803</v>
      </c>
      <c r="O1665" s="18"/>
      <c r="P1665" s="30">
        <f t="shared" ca="1" si="175"/>
        <v>-6.0622388388648245</v>
      </c>
      <c r="Q1665" s="19"/>
      <c r="R1665" s="20">
        <f t="shared" ca="1" si="180"/>
        <v>0</v>
      </c>
      <c r="S1665" s="21">
        <f t="shared" ca="1" si="181"/>
        <v>0</v>
      </c>
    </row>
    <row r="1666" spans="9:19" ht="15" x14ac:dyDescent="0.25">
      <c r="I1666" s="14">
        <v>1662</v>
      </c>
      <c r="J1666" s="15">
        <f t="shared" ca="1" si="176"/>
        <v>1.0069764846781015E-2</v>
      </c>
      <c r="K1666" s="16">
        <f t="shared" ca="1" si="178"/>
        <v>-12.011788651670184</v>
      </c>
      <c r="L1666" s="16"/>
      <c r="M1666" s="17">
        <f t="shared" ca="1" si="177"/>
        <v>0.38612472323232461</v>
      </c>
      <c r="N1666" s="18">
        <f t="shared" ca="1" si="179"/>
        <v>1.3584232432564511</v>
      </c>
      <c r="O1666" s="18"/>
      <c r="P1666" s="30">
        <f t="shared" ca="1" si="175"/>
        <v>-11.170211894926634</v>
      </c>
      <c r="Q1666" s="19"/>
      <c r="R1666" s="20">
        <f t="shared" ca="1" si="180"/>
        <v>0</v>
      </c>
      <c r="S1666" s="21">
        <f t="shared" ca="1" si="181"/>
        <v>0</v>
      </c>
    </row>
    <row r="1667" spans="9:19" ht="15" x14ac:dyDescent="0.25">
      <c r="I1667" s="14">
        <v>1663</v>
      </c>
      <c r="J1667" s="15">
        <f t="shared" ca="1" si="176"/>
        <v>0.80168682166033389</v>
      </c>
      <c r="K1667" s="16">
        <f t="shared" ca="1" si="178"/>
        <v>14.522047284329041</v>
      </c>
      <c r="L1667" s="16"/>
      <c r="M1667" s="17">
        <f t="shared" ca="1" si="177"/>
        <v>0.53692896960107195</v>
      </c>
      <c r="N1667" s="18">
        <f t="shared" ca="1" si="179"/>
        <v>4.5555821197524846</v>
      </c>
      <c r="O1667" s="18"/>
      <c r="P1667" s="30">
        <f t="shared" ca="1" si="175"/>
        <v>12.166465164576557</v>
      </c>
      <c r="Q1667" s="19"/>
      <c r="R1667" s="20">
        <f t="shared" ca="1" si="180"/>
        <v>1</v>
      </c>
      <c r="S1667" s="21">
        <f t="shared" ca="1" si="181"/>
        <v>1</v>
      </c>
    </row>
    <row r="1668" spans="9:19" ht="15" x14ac:dyDescent="0.25">
      <c r="I1668" s="14">
        <v>1664</v>
      </c>
      <c r="J1668" s="15">
        <f t="shared" ca="1" si="176"/>
        <v>0.20103556089835917</v>
      </c>
      <c r="K1668" s="16">
        <f t="shared" ca="1" si="178"/>
        <v>0.41939107155233391</v>
      </c>
      <c r="L1668" s="16"/>
      <c r="M1668" s="17">
        <f t="shared" ca="1" si="177"/>
        <v>0.32042157558855466</v>
      </c>
      <c r="N1668" s="18">
        <f t="shared" ca="1" si="179"/>
        <v>-0.12318850728190833</v>
      </c>
      <c r="O1668" s="18"/>
      <c r="P1668" s="30">
        <f t="shared" ca="1" si="175"/>
        <v>2.7425795788342424</v>
      </c>
      <c r="Q1668" s="19"/>
      <c r="R1668" s="20">
        <f t="shared" ca="1" si="180"/>
        <v>1</v>
      </c>
      <c r="S1668" s="21">
        <f t="shared" ca="1" si="181"/>
        <v>0</v>
      </c>
    </row>
    <row r="1669" spans="9:19" ht="15" x14ac:dyDescent="0.25">
      <c r="I1669" s="14">
        <v>1665</v>
      </c>
      <c r="J1669" s="15">
        <f t="shared" ca="1" si="176"/>
        <v>0.12235106205562174</v>
      </c>
      <c r="K1669" s="16">
        <f t="shared" ca="1" si="178"/>
        <v>-2.3029832919030095</v>
      </c>
      <c r="L1669" s="16"/>
      <c r="M1669" s="17">
        <f t="shared" ca="1" si="177"/>
        <v>0.78863538640567099</v>
      </c>
      <c r="N1669" s="18">
        <f t="shared" ca="1" si="179"/>
        <v>10.487464225917462</v>
      </c>
      <c r="O1669" s="18"/>
      <c r="P1669" s="30">
        <f t="shared" ref="P1669:P1732" ca="1" si="182">K1669-N1669+homefield_adv_simulation</f>
        <v>-10.590447517820472</v>
      </c>
      <c r="Q1669" s="19"/>
      <c r="R1669" s="20">
        <f t="shared" ca="1" si="180"/>
        <v>0</v>
      </c>
      <c r="S1669" s="21">
        <f t="shared" ca="1" si="181"/>
        <v>0</v>
      </c>
    </row>
    <row r="1670" spans="9:19" ht="15" x14ac:dyDescent="0.25">
      <c r="I1670" s="14">
        <v>1666</v>
      </c>
      <c r="J1670" s="15">
        <f t="shared" ca="1" si="176"/>
        <v>7.4032795987667321E-2</v>
      </c>
      <c r="K1670" s="16">
        <f t="shared" ca="1" si="178"/>
        <v>-4.6714342048162365</v>
      </c>
      <c r="L1670" s="16"/>
      <c r="M1670" s="17">
        <f t="shared" ca="1" si="177"/>
        <v>0.5468384548653189</v>
      </c>
      <c r="N1670" s="18">
        <f t="shared" ca="1" si="179"/>
        <v>4.7645617115907903</v>
      </c>
      <c r="O1670" s="18"/>
      <c r="P1670" s="30">
        <f t="shared" ca="1" si="182"/>
        <v>-7.2359959164070267</v>
      </c>
      <c r="Q1670" s="19"/>
      <c r="R1670" s="20">
        <f t="shared" ca="1" si="180"/>
        <v>0</v>
      </c>
      <c r="S1670" s="21">
        <f t="shared" ca="1" si="181"/>
        <v>0</v>
      </c>
    </row>
    <row r="1671" spans="9:19" ht="15" x14ac:dyDescent="0.25">
      <c r="I1671" s="14">
        <v>1667</v>
      </c>
      <c r="J1671" s="15">
        <f t="shared" ca="1" si="176"/>
        <v>0.38962260231928603</v>
      </c>
      <c r="K1671" s="16">
        <f t="shared" ca="1" si="178"/>
        <v>5.0848185395305459</v>
      </c>
      <c r="L1671" s="16"/>
      <c r="M1671" s="17">
        <f t="shared" ca="1" si="177"/>
        <v>0.9643298198321012</v>
      </c>
      <c r="N1671" s="18">
        <f t="shared" ca="1" si="179"/>
        <v>18.867530358614651</v>
      </c>
      <c r="O1671" s="18"/>
      <c r="P1671" s="30">
        <f t="shared" ca="1" si="182"/>
        <v>-11.582711819084107</v>
      </c>
      <c r="Q1671" s="19"/>
      <c r="R1671" s="20">
        <f t="shared" ca="1" si="180"/>
        <v>0</v>
      </c>
      <c r="S1671" s="21">
        <f t="shared" ca="1" si="181"/>
        <v>0</v>
      </c>
    </row>
    <row r="1672" spans="9:19" ht="15" x14ac:dyDescent="0.25">
      <c r="I1672" s="14">
        <v>1668</v>
      </c>
      <c r="J1672" s="15">
        <f t="shared" ca="1" si="176"/>
        <v>0.14987291458409635</v>
      </c>
      <c r="K1672" s="16">
        <f t="shared" ca="1" si="178"/>
        <v>-1.24598545568643</v>
      </c>
      <c r="L1672" s="16"/>
      <c r="M1672" s="17">
        <f t="shared" ca="1" si="177"/>
        <v>0.20844228651090291</v>
      </c>
      <c r="N1672" s="18">
        <f t="shared" ca="1" si="179"/>
        <v>-3.0123243354319653</v>
      </c>
      <c r="O1672" s="18"/>
      <c r="P1672" s="30">
        <f t="shared" ca="1" si="182"/>
        <v>3.9663388797455355</v>
      </c>
      <c r="Q1672" s="19"/>
      <c r="R1672" s="20">
        <f t="shared" ca="1" si="180"/>
        <v>1</v>
      </c>
      <c r="S1672" s="21">
        <f t="shared" ca="1" si="181"/>
        <v>0</v>
      </c>
    </row>
    <row r="1673" spans="9:19" ht="15" x14ac:dyDescent="0.25">
      <c r="I1673" s="14">
        <v>1669</v>
      </c>
      <c r="J1673" s="15">
        <f t="shared" ca="1" si="176"/>
        <v>0.25983729853886584</v>
      </c>
      <c r="K1673" s="16">
        <f t="shared" ca="1" si="178"/>
        <v>2.0431887997631701</v>
      </c>
      <c r="L1673" s="16"/>
      <c r="M1673" s="17">
        <f t="shared" ca="1" si="177"/>
        <v>0.12385187958268729</v>
      </c>
      <c r="N1673" s="18">
        <f t="shared" ca="1" si="179"/>
        <v>-5.8913276033516873</v>
      </c>
      <c r="O1673" s="18"/>
      <c r="P1673" s="30">
        <f t="shared" ca="1" si="182"/>
        <v>10.134516403114858</v>
      </c>
      <c r="Q1673" s="19"/>
      <c r="R1673" s="20">
        <f t="shared" ca="1" si="180"/>
        <v>1</v>
      </c>
      <c r="S1673" s="21">
        <f t="shared" ca="1" si="181"/>
        <v>1</v>
      </c>
    </row>
    <row r="1674" spans="9:19" ht="15" x14ac:dyDescent="0.25">
      <c r="I1674" s="14">
        <v>1670</v>
      </c>
      <c r="J1674" s="15">
        <f t="shared" ref="J1674:J1737" ca="1" si="183">RAND()</f>
        <v>0.98844421056077725</v>
      </c>
      <c r="K1674" s="16">
        <f t="shared" ca="1" si="178"/>
        <v>26.435444887345017</v>
      </c>
      <c r="L1674" s="16"/>
      <c r="M1674" s="17">
        <f t="shared" ref="M1674:M1737" ca="1" si="184">RAND()</f>
        <v>0.35796936823336412</v>
      </c>
      <c r="N1674" s="18">
        <f t="shared" ca="1" si="179"/>
        <v>0.7354619664693467</v>
      </c>
      <c r="O1674" s="18"/>
      <c r="P1674" s="30">
        <f t="shared" ca="1" si="182"/>
        <v>27.899982920875669</v>
      </c>
      <c r="Q1674" s="19"/>
      <c r="R1674" s="20">
        <f t="shared" ca="1" si="180"/>
        <v>1</v>
      </c>
      <c r="S1674" s="21">
        <f t="shared" ca="1" si="181"/>
        <v>1</v>
      </c>
    </row>
    <row r="1675" spans="9:19" ht="15" x14ac:dyDescent="0.25">
      <c r="I1675" s="14">
        <v>1671</v>
      </c>
      <c r="J1675" s="15">
        <f t="shared" ca="1" si="183"/>
        <v>0.50692054552667232</v>
      </c>
      <c r="K1675" s="16">
        <f t="shared" ref="K1675:K1738" ca="1" si="185">NORMINV(J1675,mean_HomeTeam_Sim,sd_HomeTeam_Sim)</f>
        <v>7.5751446617813389</v>
      </c>
      <c r="L1675" s="16"/>
      <c r="M1675" s="17">
        <f t="shared" ca="1" si="184"/>
        <v>0.71172749122278756</v>
      </c>
      <c r="N1675" s="18">
        <f t="shared" ref="N1675:N1738" ca="1" si="186">NORMINV(M1675,mean_AwayTeam_Sim,sd_AwayTeam_Sim)</f>
        <v>8.4522313532561739</v>
      </c>
      <c r="O1675" s="18"/>
      <c r="P1675" s="30">
        <f t="shared" ca="1" si="182"/>
        <v>1.3229133085251652</v>
      </c>
      <c r="Q1675" s="19"/>
      <c r="R1675" s="20">
        <f t="shared" ref="R1675:R1738" ca="1" si="187">IF(P1675&gt;0,1,0)</f>
        <v>1</v>
      </c>
      <c r="S1675" s="21">
        <f t="shared" ref="S1675:S1738" ca="1" si="188">IF(P1675&gt;game_spread,1,0)</f>
        <v>0</v>
      </c>
    </row>
    <row r="1676" spans="9:19" ht="15" x14ac:dyDescent="0.25">
      <c r="I1676" s="14">
        <v>1672</v>
      </c>
      <c r="J1676" s="15">
        <f t="shared" ca="1" si="183"/>
        <v>0.69054986584018829</v>
      </c>
      <c r="K1676" s="16">
        <f t="shared" ca="1" si="185"/>
        <v>11.591626921750738</v>
      </c>
      <c r="L1676" s="16"/>
      <c r="M1676" s="17">
        <f t="shared" ca="1" si="184"/>
        <v>0.44115408224003083</v>
      </c>
      <c r="N1676" s="18">
        <f t="shared" ca="1" si="186"/>
        <v>2.5413763094151469</v>
      </c>
      <c r="O1676" s="18"/>
      <c r="P1676" s="30">
        <f t="shared" ca="1" si="182"/>
        <v>11.250250612335591</v>
      </c>
      <c r="Q1676" s="19"/>
      <c r="R1676" s="20">
        <f t="shared" ca="1" si="187"/>
        <v>1</v>
      </c>
      <c r="S1676" s="21">
        <f t="shared" ca="1" si="188"/>
        <v>1</v>
      </c>
    </row>
    <row r="1677" spans="9:19" ht="15" x14ac:dyDescent="0.25">
      <c r="I1677" s="14">
        <v>1673</v>
      </c>
      <c r="J1677" s="15">
        <f t="shared" ca="1" si="183"/>
        <v>0.34365956056307934</v>
      </c>
      <c r="K1677" s="16">
        <f t="shared" ca="1" si="185"/>
        <v>4.0624778778885435</v>
      </c>
      <c r="L1677" s="16"/>
      <c r="M1677" s="17">
        <f t="shared" ca="1" si="184"/>
        <v>7.6776041593632161E-2</v>
      </c>
      <c r="N1677" s="18">
        <f t="shared" ca="1" si="186"/>
        <v>-8.1599458983935254</v>
      </c>
      <c r="O1677" s="18"/>
      <c r="P1677" s="30">
        <f t="shared" ca="1" si="182"/>
        <v>14.42242377628207</v>
      </c>
      <c r="Q1677" s="19"/>
      <c r="R1677" s="20">
        <f t="shared" ca="1" si="187"/>
        <v>1</v>
      </c>
      <c r="S1677" s="21">
        <f t="shared" ca="1" si="188"/>
        <v>1</v>
      </c>
    </row>
    <row r="1678" spans="9:19" ht="15" x14ac:dyDescent="0.25">
      <c r="I1678" s="14">
        <v>1674</v>
      </c>
      <c r="J1678" s="15">
        <f t="shared" ca="1" si="183"/>
        <v>0.47135301246412586</v>
      </c>
      <c r="K1678" s="16">
        <f t="shared" ca="1" si="185"/>
        <v>6.8286993786844201</v>
      </c>
      <c r="L1678" s="16"/>
      <c r="M1678" s="17">
        <f t="shared" ca="1" si="184"/>
        <v>7.6333250677950715E-2</v>
      </c>
      <c r="N1678" s="18">
        <f t="shared" ca="1" si="186"/>
        <v>-8.1857112064342807</v>
      </c>
      <c r="O1678" s="18"/>
      <c r="P1678" s="30">
        <f t="shared" ca="1" si="182"/>
        <v>17.214410585118699</v>
      </c>
      <c r="Q1678" s="19"/>
      <c r="R1678" s="20">
        <f t="shared" ca="1" si="187"/>
        <v>1</v>
      </c>
      <c r="S1678" s="21">
        <f t="shared" ca="1" si="188"/>
        <v>1</v>
      </c>
    </row>
    <row r="1679" spans="9:19" ht="15" x14ac:dyDescent="0.25">
      <c r="I1679" s="14">
        <v>1675</v>
      </c>
      <c r="J1679" s="15">
        <f t="shared" ca="1" si="183"/>
        <v>0.13610544739948316</v>
      </c>
      <c r="K1679" s="16">
        <f t="shared" ca="1" si="185"/>
        <v>-1.7564043604455684</v>
      </c>
      <c r="L1679" s="16"/>
      <c r="M1679" s="17">
        <f t="shared" ca="1" si="184"/>
        <v>0.92714944650682996</v>
      </c>
      <c r="N1679" s="18">
        <f t="shared" ca="1" si="186"/>
        <v>15.952441050223117</v>
      </c>
      <c r="O1679" s="18"/>
      <c r="P1679" s="30">
        <f t="shared" ca="1" si="182"/>
        <v>-15.508845410668687</v>
      </c>
      <c r="Q1679" s="19"/>
      <c r="R1679" s="20">
        <f t="shared" ca="1" si="187"/>
        <v>0</v>
      </c>
      <c r="S1679" s="21">
        <f t="shared" ca="1" si="188"/>
        <v>0</v>
      </c>
    </row>
    <row r="1680" spans="9:19" ht="15" x14ac:dyDescent="0.25">
      <c r="I1680" s="14">
        <v>1676</v>
      </c>
      <c r="J1680" s="15">
        <f t="shared" ca="1" si="183"/>
        <v>0.49251764638259388</v>
      </c>
      <c r="K1680" s="16">
        <f t="shared" ca="1" si="185"/>
        <v>7.2730712022510211</v>
      </c>
      <c r="L1680" s="16"/>
      <c r="M1680" s="17">
        <f t="shared" ca="1" si="184"/>
        <v>0.9563517915671631</v>
      </c>
      <c r="N1680" s="18">
        <f t="shared" ca="1" si="186"/>
        <v>18.08550469823976</v>
      </c>
      <c r="O1680" s="18"/>
      <c r="P1680" s="30">
        <f t="shared" ca="1" si="182"/>
        <v>-8.6124334959887392</v>
      </c>
      <c r="Q1680" s="19"/>
      <c r="R1680" s="20">
        <f t="shared" ca="1" si="187"/>
        <v>0</v>
      </c>
      <c r="S1680" s="21">
        <f t="shared" ca="1" si="188"/>
        <v>0</v>
      </c>
    </row>
    <row r="1681" spans="9:19" ht="15" x14ac:dyDescent="0.25">
      <c r="I1681" s="14">
        <v>1677</v>
      </c>
      <c r="J1681" s="15">
        <f t="shared" ca="1" si="183"/>
        <v>0.85182046695030755</v>
      </c>
      <c r="K1681" s="16">
        <f t="shared" ca="1" si="185"/>
        <v>16.167015390401623</v>
      </c>
      <c r="L1681" s="16"/>
      <c r="M1681" s="17">
        <f t="shared" ca="1" si="184"/>
        <v>0.9720237415985058</v>
      </c>
      <c r="N1681" s="18">
        <f t="shared" ca="1" si="186"/>
        <v>19.77196404636495</v>
      </c>
      <c r="O1681" s="18"/>
      <c r="P1681" s="30">
        <f t="shared" ca="1" si="182"/>
        <v>-1.4049486559633264</v>
      </c>
      <c r="Q1681" s="19"/>
      <c r="R1681" s="20">
        <f t="shared" ca="1" si="187"/>
        <v>0</v>
      </c>
      <c r="S1681" s="21">
        <f t="shared" ca="1" si="188"/>
        <v>0</v>
      </c>
    </row>
    <row r="1682" spans="9:19" ht="15" x14ac:dyDescent="0.25">
      <c r="I1682" s="14">
        <v>1678</v>
      </c>
      <c r="J1682" s="15">
        <f t="shared" ca="1" si="183"/>
        <v>9.6343861215084203E-2</v>
      </c>
      <c r="K1682" s="16">
        <f t="shared" ca="1" si="185"/>
        <v>-3.4689124527493131</v>
      </c>
      <c r="L1682" s="16"/>
      <c r="M1682" s="17">
        <f t="shared" ca="1" si="184"/>
        <v>4.2065090315061227E-2</v>
      </c>
      <c r="N1682" s="18">
        <f t="shared" ca="1" si="186"/>
        <v>-10.670865154990903</v>
      </c>
      <c r="O1682" s="18"/>
      <c r="P1682" s="30">
        <f t="shared" ca="1" si="182"/>
        <v>9.4019527022415907</v>
      </c>
      <c r="Q1682" s="19"/>
      <c r="R1682" s="20">
        <f t="shared" ca="1" si="187"/>
        <v>1</v>
      </c>
      <c r="S1682" s="21">
        <f t="shared" ca="1" si="188"/>
        <v>1</v>
      </c>
    </row>
    <row r="1683" spans="9:19" ht="15" x14ac:dyDescent="0.25">
      <c r="I1683" s="14">
        <v>1679</v>
      </c>
      <c r="J1683" s="15">
        <f t="shared" ca="1" si="183"/>
        <v>0.29630068464739301</v>
      </c>
      <c r="K1683" s="16">
        <f t="shared" ca="1" si="185"/>
        <v>2.9532821740285371</v>
      </c>
      <c r="L1683" s="16"/>
      <c r="M1683" s="17">
        <f t="shared" ca="1" si="184"/>
        <v>0.59954893260557207</v>
      </c>
      <c r="N1683" s="18">
        <f t="shared" ca="1" si="186"/>
        <v>5.8898871062822753</v>
      </c>
      <c r="O1683" s="18"/>
      <c r="P1683" s="30">
        <f t="shared" ca="1" si="182"/>
        <v>-0.73660493225373802</v>
      </c>
      <c r="Q1683" s="19"/>
      <c r="R1683" s="20">
        <f t="shared" ca="1" si="187"/>
        <v>0</v>
      </c>
      <c r="S1683" s="21">
        <f t="shared" ca="1" si="188"/>
        <v>0</v>
      </c>
    </row>
    <row r="1684" spans="9:19" ht="15" x14ac:dyDescent="0.25">
      <c r="I1684" s="14">
        <v>1680</v>
      </c>
      <c r="J1684" s="15">
        <f t="shared" ca="1" si="183"/>
        <v>0.40673157478973287</v>
      </c>
      <c r="K1684" s="16">
        <f t="shared" ca="1" si="185"/>
        <v>5.4558109677241342</v>
      </c>
      <c r="L1684" s="16"/>
      <c r="M1684" s="17">
        <f t="shared" ca="1" si="184"/>
        <v>0.67082976945317041</v>
      </c>
      <c r="N1684" s="18">
        <f t="shared" ca="1" si="186"/>
        <v>7.4797571782248253</v>
      </c>
      <c r="O1684" s="18"/>
      <c r="P1684" s="30">
        <f t="shared" ca="1" si="182"/>
        <v>0.17605378949930905</v>
      </c>
      <c r="Q1684" s="19"/>
      <c r="R1684" s="20">
        <f t="shared" ca="1" si="187"/>
        <v>1</v>
      </c>
      <c r="S1684" s="21">
        <f t="shared" ca="1" si="188"/>
        <v>0</v>
      </c>
    </row>
    <row r="1685" spans="9:19" ht="15" x14ac:dyDescent="0.25">
      <c r="I1685" s="14">
        <v>1681</v>
      </c>
      <c r="J1685" s="15">
        <f t="shared" ca="1" si="183"/>
        <v>0.39783003208738343</v>
      </c>
      <c r="K1685" s="16">
        <f t="shared" ca="1" si="185"/>
        <v>5.2633197094270736</v>
      </c>
      <c r="L1685" s="16"/>
      <c r="M1685" s="17">
        <f t="shared" ca="1" si="184"/>
        <v>0.21432434473517215</v>
      </c>
      <c r="N1685" s="18">
        <f t="shared" ca="1" si="186"/>
        <v>-2.8422155545423546</v>
      </c>
      <c r="O1685" s="18"/>
      <c r="P1685" s="30">
        <f t="shared" ca="1" si="182"/>
        <v>10.305535263969428</v>
      </c>
      <c r="Q1685" s="19"/>
      <c r="R1685" s="20">
        <f t="shared" ca="1" si="187"/>
        <v>1</v>
      </c>
      <c r="S1685" s="21">
        <f t="shared" ca="1" si="188"/>
        <v>1</v>
      </c>
    </row>
    <row r="1686" spans="9:19" ht="15" x14ac:dyDescent="0.25">
      <c r="I1686" s="14">
        <v>1682</v>
      </c>
      <c r="J1686" s="15">
        <f t="shared" ca="1" si="183"/>
        <v>0.29388286267682462</v>
      </c>
      <c r="K1686" s="16">
        <f t="shared" ca="1" si="185"/>
        <v>2.8946616211562306</v>
      </c>
      <c r="L1686" s="16"/>
      <c r="M1686" s="17">
        <f t="shared" ca="1" si="184"/>
        <v>0.56999610815031065</v>
      </c>
      <c r="N1686" s="18">
        <f t="shared" ca="1" si="186"/>
        <v>5.2555692347928602</v>
      </c>
      <c r="O1686" s="18"/>
      <c r="P1686" s="30">
        <f t="shared" ca="1" si="182"/>
        <v>-0.16090761363662942</v>
      </c>
      <c r="Q1686" s="19"/>
      <c r="R1686" s="20">
        <f t="shared" ca="1" si="187"/>
        <v>0</v>
      </c>
      <c r="S1686" s="21">
        <f t="shared" ca="1" si="188"/>
        <v>0</v>
      </c>
    </row>
    <row r="1687" spans="9:19" ht="15" x14ac:dyDescent="0.25">
      <c r="I1687" s="14">
        <v>1683</v>
      </c>
      <c r="J1687" s="15">
        <f t="shared" ca="1" si="183"/>
        <v>0.57462853422423055</v>
      </c>
      <c r="K1687" s="16">
        <f t="shared" ca="1" si="185"/>
        <v>9.0043480535044207</v>
      </c>
      <c r="L1687" s="16"/>
      <c r="M1687" s="17">
        <f t="shared" ca="1" si="184"/>
        <v>2.5706062282665143E-2</v>
      </c>
      <c r="N1687" s="18">
        <f t="shared" ca="1" si="186"/>
        <v>-12.518335803221685</v>
      </c>
      <c r="O1687" s="18"/>
      <c r="P1687" s="30">
        <f t="shared" ca="1" si="182"/>
        <v>23.722683856726103</v>
      </c>
      <c r="Q1687" s="19"/>
      <c r="R1687" s="20">
        <f t="shared" ca="1" si="187"/>
        <v>1</v>
      </c>
      <c r="S1687" s="21">
        <f t="shared" ca="1" si="188"/>
        <v>1</v>
      </c>
    </row>
    <row r="1688" spans="9:19" ht="15" x14ac:dyDescent="0.25">
      <c r="I1688" s="14">
        <v>1684</v>
      </c>
      <c r="J1688" s="15">
        <f t="shared" ca="1" si="183"/>
        <v>0.98537397518954395</v>
      </c>
      <c r="K1688" s="16">
        <f t="shared" ca="1" si="185"/>
        <v>25.669799473100067</v>
      </c>
      <c r="L1688" s="16"/>
      <c r="M1688" s="17">
        <f t="shared" ca="1" si="184"/>
        <v>0.83999000268105051</v>
      </c>
      <c r="N1688" s="18">
        <f t="shared" ca="1" si="186"/>
        <v>12.099887825346679</v>
      </c>
      <c r="O1688" s="18"/>
      <c r="P1688" s="30">
        <f t="shared" ca="1" si="182"/>
        <v>15.769911647753389</v>
      </c>
      <c r="Q1688" s="19"/>
      <c r="R1688" s="20">
        <f t="shared" ca="1" si="187"/>
        <v>1</v>
      </c>
      <c r="S1688" s="21">
        <f t="shared" ca="1" si="188"/>
        <v>1</v>
      </c>
    </row>
    <row r="1689" spans="9:19" ht="15" x14ac:dyDescent="0.25">
      <c r="I1689" s="14">
        <v>1685</v>
      </c>
      <c r="J1689" s="15">
        <f t="shared" ca="1" si="183"/>
        <v>0.46453085752702827</v>
      </c>
      <c r="K1689" s="16">
        <f t="shared" ca="1" si="185"/>
        <v>6.6851599707489111</v>
      </c>
      <c r="L1689" s="16"/>
      <c r="M1689" s="17">
        <f t="shared" ca="1" si="184"/>
        <v>0.154049643569099</v>
      </c>
      <c r="N1689" s="18">
        <f t="shared" ca="1" si="186"/>
        <v>-4.7473930422957817</v>
      </c>
      <c r="O1689" s="18"/>
      <c r="P1689" s="30">
        <f t="shared" ca="1" si="182"/>
        <v>13.632553013044692</v>
      </c>
      <c r="Q1689" s="19"/>
      <c r="R1689" s="20">
        <f t="shared" ca="1" si="187"/>
        <v>1</v>
      </c>
      <c r="S1689" s="21">
        <f t="shared" ca="1" si="188"/>
        <v>1</v>
      </c>
    </row>
    <row r="1690" spans="9:19" ht="15" x14ac:dyDescent="0.25">
      <c r="I1690" s="14">
        <v>1686</v>
      </c>
      <c r="J1690" s="15">
        <f t="shared" ca="1" si="183"/>
        <v>7.0371140620558381E-2</v>
      </c>
      <c r="K1690" s="16">
        <f t="shared" ca="1" si="185"/>
        <v>-4.8942738367946355</v>
      </c>
      <c r="L1690" s="16"/>
      <c r="M1690" s="17">
        <f t="shared" ca="1" si="184"/>
        <v>0.97508784393871006</v>
      </c>
      <c r="N1690" s="18">
        <f t="shared" ca="1" si="186"/>
        <v>20.19082889980784</v>
      </c>
      <c r="O1690" s="18"/>
      <c r="P1690" s="30">
        <f t="shared" ca="1" si="182"/>
        <v>-22.885102736602477</v>
      </c>
      <c r="Q1690" s="19"/>
      <c r="R1690" s="20">
        <f t="shared" ca="1" si="187"/>
        <v>0</v>
      </c>
      <c r="S1690" s="21">
        <f t="shared" ca="1" si="188"/>
        <v>0</v>
      </c>
    </row>
    <row r="1691" spans="9:19" ht="15" x14ac:dyDescent="0.25">
      <c r="I1691" s="14">
        <v>1687</v>
      </c>
      <c r="J1691" s="15">
        <f t="shared" ca="1" si="183"/>
        <v>0.12912044377091281</v>
      </c>
      <c r="K1691" s="16">
        <f t="shared" ca="1" si="185"/>
        <v>-2.0289325448271658</v>
      </c>
      <c r="L1691" s="16"/>
      <c r="M1691" s="17">
        <f t="shared" ca="1" si="184"/>
        <v>0.11012523378643646</v>
      </c>
      <c r="N1691" s="18">
        <f t="shared" ca="1" si="186"/>
        <v>-6.4763005196668377</v>
      </c>
      <c r="O1691" s="18"/>
      <c r="P1691" s="30">
        <f t="shared" ca="1" si="182"/>
        <v>6.6473679748396721</v>
      </c>
      <c r="Q1691" s="19"/>
      <c r="R1691" s="20">
        <f t="shared" ca="1" si="187"/>
        <v>1</v>
      </c>
      <c r="S1691" s="21">
        <f t="shared" ca="1" si="188"/>
        <v>0</v>
      </c>
    </row>
    <row r="1692" spans="9:19" ht="15" x14ac:dyDescent="0.25">
      <c r="I1692" s="14">
        <v>1688</v>
      </c>
      <c r="J1692" s="15">
        <f t="shared" ca="1" si="183"/>
        <v>0.51717958974934486</v>
      </c>
      <c r="K1692" s="16">
        <f t="shared" ca="1" si="185"/>
        <v>7.7904010402138244</v>
      </c>
      <c r="L1692" s="16"/>
      <c r="M1692" s="17">
        <f t="shared" ca="1" si="184"/>
        <v>0.83235956254944377</v>
      </c>
      <c r="N1692" s="18">
        <f t="shared" ca="1" si="186"/>
        <v>11.841482723077972</v>
      </c>
      <c r="O1692" s="18"/>
      <c r="P1692" s="30">
        <f t="shared" ca="1" si="182"/>
        <v>-1.8510816828641472</v>
      </c>
      <c r="Q1692" s="19"/>
      <c r="R1692" s="20">
        <f t="shared" ca="1" si="187"/>
        <v>0</v>
      </c>
      <c r="S1692" s="21">
        <f t="shared" ca="1" si="188"/>
        <v>0</v>
      </c>
    </row>
    <row r="1693" spans="9:19" ht="15" x14ac:dyDescent="0.25">
      <c r="I1693" s="14">
        <v>1689</v>
      </c>
      <c r="J1693" s="15">
        <f t="shared" ca="1" si="183"/>
        <v>0.99623583802693205</v>
      </c>
      <c r="K1693" s="16">
        <f t="shared" ca="1" si="185"/>
        <v>29.789930672882075</v>
      </c>
      <c r="L1693" s="16"/>
      <c r="M1693" s="17">
        <f t="shared" ca="1" si="184"/>
        <v>0.16252102423436909</v>
      </c>
      <c r="N1693" s="18">
        <f t="shared" ca="1" si="186"/>
        <v>-4.4539848399160782</v>
      </c>
      <c r="O1693" s="18"/>
      <c r="P1693" s="30">
        <f t="shared" ca="1" si="182"/>
        <v>36.443915512798156</v>
      </c>
      <c r="Q1693" s="19"/>
      <c r="R1693" s="20">
        <f t="shared" ca="1" si="187"/>
        <v>1</v>
      </c>
      <c r="S1693" s="21">
        <f t="shared" ca="1" si="188"/>
        <v>1</v>
      </c>
    </row>
    <row r="1694" spans="9:19" ht="15" x14ac:dyDescent="0.25">
      <c r="I1694" s="14">
        <v>1690</v>
      </c>
      <c r="J1694" s="15">
        <f t="shared" ca="1" si="183"/>
        <v>9.3860436567506422E-2</v>
      </c>
      <c r="K1694" s="16">
        <f t="shared" ca="1" si="185"/>
        <v>-3.591752331498661</v>
      </c>
      <c r="L1694" s="16"/>
      <c r="M1694" s="17">
        <f t="shared" ca="1" si="184"/>
        <v>0.57374801576893153</v>
      </c>
      <c r="N1694" s="18">
        <f t="shared" ca="1" si="186"/>
        <v>5.3355559762697027</v>
      </c>
      <c r="O1694" s="18"/>
      <c r="P1694" s="30">
        <f t="shared" ca="1" si="182"/>
        <v>-6.7273083077683635</v>
      </c>
      <c r="Q1694" s="19"/>
      <c r="R1694" s="20">
        <f t="shared" ca="1" si="187"/>
        <v>0</v>
      </c>
      <c r="S1694" s="21">
        <f t="shared" ca="1" si="188"/>
        <v>0</v>
      </c>
    </row>
    <row r="1695" spans="9:19" ht="15" x14ac:dyDescent="0.25">
      <c r="I1695" s="14">
        <v>1691</v>
      </c>
      <c r="J1695" s="15">
        <f t="shared" ca="1" si="183"/>
        <v>0.62195313532046015</v>
      </c>
      <c r="K1695" s="16">
        <f t="shared" ca="1" si="185"/>
        <v>10.028787064772967</v>
      </c>
      <c r="L1695" s="16"/>
      <c r="M1695" s="17">
        <f t="shared" ca="1" si="184"/>
        <v>0.74356710114897873</v>
      </c>
      <c r="N1695" s="18">
        <f t="shared" ca="1" si="186"/>
        <v>9.2549517115813309</v>
      </c>
      <c r="O1695" s="18"/>
      <c r="P1695" s="30">
        <f t="shared" ca="1" si="182"/>
        <v>2.9738353531916362</v>
      </c>
      <c r="Q1695" s="19"/>
      <c r="R1695" s="20">
        <f t="shared" ca="1" si="187"/>
        <v>1</v>
      </c>
      <c r="S1695" s="21">
        <f t="shared" ca="1" si="188"/>
        <v>0</v>
      </c>
    </row>
    <row r="1696" spans="9:19" ht="15" x14ac:dyDescent="0.25">
      <c r="I1696" s="14">
        <v>1692</v>
      </c>
      <c r="J1696" s="15">
        <f t="shared" ca="1" si="183"/>
        <v>0.19227718466424704</v>
      </c>
      <c r="K1696" s="16">
        <f t="shared" ca="1" si="185"/>
        <v>0.15494512249044945</v>
      </c>
      <c r="L1696" s="16"/>
      <c r="M1696" s="17">
        <f t="shared" ca="1" si="184"/>
        <v>0.41858232833524289</v>
      </c>
      <c r="N1696" s="18">
        <f t="shared" ca="1" si="186"/>
        <v>2.0604832776773545</v>
      </c>
      <c r="O1696" s="18"/>
      <c r="P1696" s="30">
        <f t="shared" ca="1" si="182"/>
        <v>0.29446184481309512</v>
      </c>
      <c r="Q1696" s="19"/>
      <c r="R1696" s="20">
        <f t="shared" ca="1" si="187"/>
        <v>1</v>
      </c>
      <c r="S1696" s="21">
        <f t="shared" ca="1" si="188"/>
        <v>0</v>
      </c>
    </row>
    <row r="1697" spans="9:19" ht="15" x14ac:dyDescent="0.25">
      <c r="I1697" s="14">
        <v>1693</v>
      </c>
      <c r="J1697" s="15">
        <f t="shared" ca="1" si="183"/>
        <v>0.54581236895078544</v>
      </c>
      <c r="K1697" s="16">
        <f t="shared" ca="1" si="185"/>
        <v>8.3928964441730081</v>
      </c>
      <c r="L1697" s="16"/>
      <c r="M1697" s="17">
        <f t="shared" ca="1" si="184"/>
        <v>0.46313351382253787</v>
      </c>
      <c r="N1697" s="18">
        <f t="shared" ca="1" si="186"/>
        <v>3.0057339127281377</v>
      </c>
      <c r="O1697" s="18"/>
      <c r="P1697" s="30">
        <f t="shared" ca="1" si="182"/>
        <v>7.5871625314448705</v>
      </c>
      <c r="Q1697" s="19"/>
      <c r="R1697" s="20">
        <f t="shared" ca="1" si="187"/>
        <v>1</v>
      </c>
      <c r="S1697" s="21">
        <f t="shared" ca="1" si="188"/>
        <v>1</v>
      </c>
    </row>
    <row r="1698" spans="9:19" ht="15" x14ac:dyDescent="0.25">
      <c r="I1698" s="14">
        <v>1694</v>
      </c>
      <c r="J1698" s="15">
        <f t="shared" ca="1" si="183"/>
        <v>5.9511352706264731E-2</v>
      </c>
      <c r="K1698" s="16">
        <f t="shared" ca="1" si="185"/>
        <v>-5.6125993143196364</v>
      </c>
      <c r="L1698" s="16"/>
      <c r="M1698" s="17">
        <f t="shared" ca="1" si="184"/>
        <v>0.16152408544321295</v>
      </c>
      <c r="N1698" s="18">
        <f t="shared" ca="1" si="186"/>
        <v>-4.4879860846640831</v>
      </c>
      <c r="O1698" s="18"/>
      <c r="P1698" s="30">
        <f t="shared" ca="1" si="182"/>
        <v>1.0753867703444469</v>
      </c>
      <c r="Q1698" s="19"/>
      <c r="R1698" s="20">
        <f t="shared" ca="1" si="187"/>
        <v>1</v>
      </c>
      <c r="S1698" s="21">
        <f t="shared" ca="1" si="188"/>
        <v>0</v>
      </c>
    </row>
    <row r="1699" spans="9:19" ht="15" x14ac:dyDescent="0.25">
      <c r="I1699" s="14">
        <v>1695</v>
      </c>
      <c r="J1699" s="15">
        <f t="shared" ca="1" si="183"/>
        <v>0.2257223643119457</v>
      </c>
      <c r="K1699" s="16">
        <f t="shared" ca="1" si="185"/>
        <v>1.1298778035914046</v>
      </c>
      <c r="L1699" s="16"/>
      <c r="M1699" s="17">
        <f t="shared" ca="1" si="184"/>
        <v>0.94966406331700948</v>
      </c>
      <c r="N1699" s="18">
        <f t="shared" ca="1" si="186"/>
        <v>17.514653531663484</v>
      </c>
      <c r="O1699" s="18"/>
      <c r="P1699" s="30">
        <f t="shared" ca="1" si="182"/>
        <v>-14.184775728072079</v>
      </c>
      <c r="Q1699" s="19"/>
      <c r="R1699" s="20">
        <f t="shared" ca="1" si="187"/>
        <v>0</v>
      </c>
      <c r="S1699" s="21">
        <f t="shared" ca="1" si="188"/>
        <v>0</v>
      </c>
    </row>
    <row r="1700" spans="9:19" ht="15" x14ac:dyDescent="0.25">
      <c r="I1700" s="14">
        <v>1696</v>
      </c>
      <c r="J1700" s="15">
        <f t="shared" ca="1" si="183"/>
        <v>0.13713572185505463</v>
      </c>
      <c r="K1700" s="16">
        <f t="shared" ca="1" si="185"/>
        <v>-1.7170260186470045</v>
      </c>
      <c r="L1700" s="16"/>
      <c r="M1700" s="17">
        <f t="shared" ca="1" si="184"/>
        <v>0.73095902198499219</v>
      </c>
      <c r="N1700" s="18">
        <f t="shared" ca="1" si="186"/>
        <v>8.9314498951893597</v>
      </c>
      <c r="O1700" s="18"/>
      <c r="P1700" s="30">
        <f t="shared" ca="1" si="182"/>
        <v>-8.448475913836365</v>
      </c>
      <c r="Q1700" s="19"/>
      <c r="R1700" s="20">
        <f t="shared" ca="1" si="187"/>
        <v>0</v>
      </c>
      <c r="S1700" s="21">
        <f t="shared" ca="1" si="188"/>
        <v>0</v>
      </c>
    </row>
    <row r="1701" spans="9:19" ht="15" x14ac:dyDescent="0.25">
      <c r="I1701" s="14">
        <v>1697</v>
      </c>
      <c r="J1701" s="15">
        <f t="shared" ca="1" si="183"/>
        <v>8.0450429880820407E-2</v>
      </c>
      <c r="K1701" s="16">
        <f t="shared" ca="1" si="185"/>
        <v>-4.3003766762330304</v>
      </c>
      <c r="L1701" s="16"/>
      <c r="M1701" s="17">
        <f t="shared" ca="1" si="184"/>
        <v>0.32006615362097168</v>
      </c>
      <c r="N1701" s="18">
        <f t="shared" ca="1" si="186"/>
        <v>-0.13150124571387511</v>
      </c>
      <c r="O1701" s="18"/>
      <c r="P1701" s="30">
        <f t="shared" ca="1" si="182"/>
        <v>-1.9688754305191551</v>
      </c>
      <c r="Q1701" s="19"/>
      <c r="R1701" s="20">
        <f t="shared" ca="1" si="187"/>
        <v>0</v>
      </c>
      <c r="S1701" s="21">
        <f t="shared" ca="1" si="188"/>
        <v>0</v>
      </c>
    </row>
    <row r="1702" spans="9:19" ht="15" x14ac:dyDescent="0.25">
      <c r="I1702" s="14">
        <v>1698</v>
      </c>
      <c r="J1702" s="15">
        <f t="shared" ca="1" si="183"/>
        <v>0.5933130688518975</v>
      </c>
      <c r="K1702" s="16">
        <f t="shared" ca="1" si="185"/>
        <v>9.4051517404767164</v>
      </c>
      <c r="L1702" s="16"/>
      <c r="M1702" s="17">
        <f t="shared" ca="1" si="184"/>
        <v>0.63801370589067463</v>
      </c>
      <c r="N1702" s="18">
        <f t="shared" ca="1" si="186"/>
        <v>6.7347028505082456</v>
      </c>
      <c r="O1702" s="18"/>
      <c r="P1702" s="30">
        <f t="shared" ca="1" si="182"/>
        <v>4.870448889968471</v>
      </c>
      <c r="Q1702" s="19"/>
      <c r="R1702" s="20">
        <f t="shared" ca="1" si="187"/>
        <v>1</v>
      </c>
      <c r="S1702" s="21">
        <f t="shared" ca="1" si="188"/>
        <v>0</v>
      </c>
    </row>
    <row r="1703" spans="9:19" ht="15" x14ac:dyDescent="0.25">
      <c r="I1703" s="14">
        <v>1699</v>
      </c>
      <c r="J1703" s="15">
        <f t="shared" ca="1" si="183"/>
        <v>9.3513333460668924E-2</v>
      </c>
      <c r="K1703" s="16">
        <f t="shared" ca="1" si="185"/>
        <v>-3.609111609396475</v>
      </c>
      <c r="L1703" s="16"/>
      <c r="M1703" s="17">
        <f t="shared" ca="1" si="184"/>
        <v>0.75936907559265987</v>
      </c>
      <c r="N1703" s="18">
        <f t="shared" ca="1" si="186"/>
        <v>9.6723831459622325</v>
      </c>
      <c r="O1703" s="18"/>
      <c r="P1703" s="30">
        <f t="shared" ca="1" si="182"/>
        <v>-11.081494755358708</v>
      </c>
      <c r="Q1703" s="19"/>
      <c r="R1703" s="20">
        <f t="shared" ca="1" si="187"/>
        <v>0</v>
      </c>
      <c r="S1703" s="21">
        <f t="shared" ca="1" si="188"/>
        <v>0</v>
      </c>
    </row>
    <row r="1704" spans="9:19" ht="15" x14ac:dyDescent="0.25">
      <c r="I1704" s="14">
        <v>1700</v>
      </c>
      <c r="J1704" s="15">
        <f t="shared" ca="1" si="183"/>
        <v>0.80111632798650767</v>
      </c>
      <c r="K1704" s="16">
        <f t="shared" ca="1" si="185"/>
        <v>14.504925844877345</v>
      </c>
      <c r="L1704" s="16"/>
      <c r="M1704" s="17">
        <f t="shared" ca="1" si="184"/>
        <v>0.21007529823029392</v>
      </c>
      <c r="N1704" s="18">
        <f t="shared" ca="1" si="186"/>
        <v>-2.9648185112968264</v>
      </c>
      <c r="O1704" s="18"/>
      <c r="P1704" s="30">
        <f t="shared" ca="1" si="182"/>
        <v>19.669744356174171</v>
      </c>
      <c r="Q1704" s="19"/>
      <c r="R1704" s="20">
        <f t="shared" ca="1" si="187"/>
        <v>1</v>
      </c>
      <c r="S1704" s="21">
        <f t="shared" ca="1" si="188"/>
        <v>1</v>
      </c>
    </row>
    <row r="1705" spans="9:19" ht="15" x14ac:dyDescent="0.25">
      <c r="I1705" s="14">
        <v>1701</v>
      </c>
      <c r="J1705" s="15">
        <f t="shared" ca="1" si="183"/>
        <v>0.19328127928405636</v>
      </c>
      <c r="K1705" s="16">
        <f t="shared" ca="1" si="185"/>
        <v>0.1856286410703385</v>
      </c>
      <c r="L1705" s="16"/>
      <c r="M1705" s="17">
        <f t="shared" ca="1" si="184"/>
        <v>0.30673289024656536</v>
      </c>
      <c r="N1705" s="18">
        <f t="shared" ca="1" si="186"/>
        <v>-0.44624165375697711</v>
      </c>
      <c r="O1705" s="18"/>
      <c r="P1705" s="30">
        <f t="shared" ca="1" si="182"/>
        <v>2.8318702948273158</v>
      </c>
      <c r="Q1705" s="19"/>
      <c r="R1705" s="20">
        <f t="shared" ca="1" si="187"/>
        <v>1</v>
      </c>
      <c r="S1705" s="21">
        <f t="shared" ca="1" si="188"/>
        <v>0</v>
      </c>
    </row>
    <row r="1706" spans="9:19" ht="15" x14ac:dyDescent="0.25">
      <c r="I1706" s="14">
        <v>1702</v>
      </c>
      <c r="J1706" s="15">
        <f t="shared" ca="1" si="183"/>
        <v>8.4469985152362037E-2</v>
      </c>
      <c r="K1706" s="16">
        <f t="shared" ca="1" si="185"/>
        <v>-4.079244860456221</v>
      </c>
      <c r="L1706" s="16"/>
      <c r="M1706" s="17">
        <f t="shared" ca="1" si="184"/>
        <v>0.59051341233596844</v>
      </c>
      <c r="N1706" s="18">
        <f t="shared" ca="1" si="186"/>
        <v>5.6948291733121588</v>
      </c>
      <c r="O1706" s="18"/>
      <c r="P1706" s="30">
        <f t="shared" ca="1" si="182"/>
        <v>-7.5740740337683787</v>
      </c>
      <c r="Q1706" s="19"/>
      <c r="R1706" s="20">
        <f t="shared" ca="1" si="187"/>
        <v>0</v>
      </c>
      <c r="S1706" s="21">
        <f t="shared" ca="1" si="188"/>
        <v>0</v>
      </c>
    </row>
    <row r="1707" spans="9:19" ht="15" x14ac:dyDescent="0.25">
      <c r="I1707" s="14">
        <v>1703</v>
      </c>
      <c r="J1707" s="15">
        <f t="shared" ca="1" si="183"/>
        <v>0.68964835323935747</v>
      </c>
      <c r="K1707" s="16">
        <f t="shared" ca="1" si="185"/>
        <v>11.570244301967278</v>
      </c>
      <c r="L1707" s="16"/>
      <c r="M1707" s="17">
        <f t="shared" ca="1" si="184"/>
        <v>0.20627667480877621</v>
      </c>
      <c r="N1707" s="18">
        <f t="shared" ca="1" si="186"/>
        <v>-3.0756639212036205</v>
      </c>
      <c r="O1707" s="18"/>
      <c r="P1707" s="30">
        <f t="shared" ca="1" si="182"/>
        <v>16.845908223170898</v>
      </c>
      <c r="Q1707" s="19"/>
      <c r="R1707" s="20">
        <f t="shared" ca="1" si="187"/>
        <v>1</v>
      </c>
      <c r="S1707" s="21">
        <f t="shared" ca="1" si="188"/>
        <v>1</v>
      </c>
    </row>
    <row r="1708" spans="9:19" ht="15" x14ac:dyDescent="0.25">
      <c r="I1708" s="14">
        <v>1704</v>
      </c>
      <c r="J1708" s="15">
        <f t="shared" ca="1" si="183"/>
        <v>0.6404712025055157</v>
      </c>
      <c r="K1708" s="16">
        <f t="shared" ca="1" si="185"/>
        <v>10.439621578939029</v>
      </c>
      <c r="L1708" s="16"/>
      <c r="M1708" s="17">
        <f t="shared" ca="1" si="184"/>
        <v>0.71251508704188404</v>
      </c>
      <c r="N1708" s="18">
        <f t="shared" ca="1" si="186"/>
        <v>8.4715484038784084</v>
      </c>
      <c r="O1708" s="18"/>
      <c r="P1708" s="30">
        <f t="shared" ca="1" si="182"/>
        <v>4.1680731750606208</v>
      </c>
      <c r="Q1708" s="19"/>
      <c r="R1708" s="20">
        <f t="shared" ca="1" si="187"/>
        <v>1</v>
      </c>
      <c r="S1708" s="21">
        <f t="shared" ca="1" si="188"/>
        <v>0</v>
      </c>
    </row>
    <row r="1709" spans="9:19" ht="15" x14ac:dyDescent="0.25">
      <c r="I1709" s="14">
        <v>1705</v>
      </c>
      <c r="J1709" s="15">
        <f t="shared" ca="1" si="183"/>
        <v>0.88094536694953873</v>
      </c>
      <c r="K1709" s="16">
        <f t="shared" ca="1" si="185"/>
        <v>17.300294674722618</v>
      </c>
      <c r="L1709" s="16"/>
      <c r="M1709" s="17">
        <f t="shared" ca="1" si="184"/>
        <v>0.70102609744510513</v>
      </c>
      <c r="N1709" s="18">
        <f t="shared" ca="1" si="186"/>
        <v>8.1921598283126222</v>
      </c>
      <c r="O1709" s="18"/>
      <c r="P1709" s="30">
        <f t="shared" ca="1" si="182"/>
        <v>11.308134846409995</v>
      </c>
      <c r="Q1709" s="19"/>
      <c r="R1709" s="20">
        <f t="shared" ca="1" si="187"/>
        <v>1</v>
      </c>
      <c r="S1709" s="21">
        <f t="shared" ca="1" si="188"/>
        <v>1</v>
      </c>
    </row>
    <row r="1710" spans="9:19" ht="15" x14ac:dyDescent="0.25">
      <c r="I1710" s="14">
        <v>1706</v>
      </c>
      <c r="J1710" s="15">
        <f t="shared" ca="1" si="183"/>
        <v>0.78950641747743433</v>
      </c>
      <c r="K1710" s="16">
        <f t="shared" ca="1" si="185"/>
        <v>14.162685196938749</v>
      </c>
      <c r="L1710" s="16"/>
      <c r="M1710" s="17">
        <f t="shared" ca="1" si="184"/>
        <v>0.76558306333282322</v>
      </c>
      <c r="N1710" s="18">
        <f t="shared" ca="1" si="186"/>
        <v>9.8405788375231715</v>
      </c>
      <c r="O1710" s="18"/>
      <c r="P1710" s="30">
        <f t="shared" ca="1" si="182"/>
        <v>6.5221063594155781</v>
      </c>
      <c r="Q1710" s="19"/>
      <c r="R1710" s="20">
        <f t="shared" ca="1" si="187"/>
        <v>1</v>
      </c>
      <c r="S1710" s="21">
        <f t="shared" ca="1" si="188"/>
        <v>0</v>
      </c>
    </row>
    <row r="1711" spans="9:19" ht="15" x14ac:dyDescent="0.25">
      <c r="I1711" s="14">
        <v>1707</v>
      </c>
      <c r="J1711" s="15">
        <f t="shared" ca="1" si="183"/>
        <v>0.10751814892565847</v>
      </c>
      <c r="K1711" s="16">
        <f t="shared" ca="1" si="185"/>
        <v>-2.9432068216945257</v>
      </c>
      <c r="L1711" s="16"/>
      <c r="M1711" s="17">
        <f t="shared" ca="1" si="184"/>
        <v>0.74348233841419897</v>
      </c>
      <c r="N1711" s="18">
        <f t="shared" ca="1" si="186"/>
        <v>9.2527498380447124</v>
      </c>
      <c r="O1711" s="18"/>
      <c r="P1711" s="30">
        <f t="shared" ca="1" si="182"/>
        <v>-9.9959566597392389</v>
      </c>
      <c r="Q1711" s="19"/>
      <c r="R1711" s="20">
        <f t="shared" ca="1" si="187"/>
        <v>0</v>
      </c>
      <c r="S1711" s="21">
        <f t="shared" ca="1" si="188"/>
        <v>0</v>
      </c>
    </row>
    <row r="1712" spans="9:19" ht="15" x14ac:dyDescent="0.25">
      <c r="I1712" s="14">
        <v>1708</v>
      </c>
      <c r="J1712" s="15">
        <f t="shared" ca="1" si="183"/>
        <v>0.95905318956823238</v>
      </c>
      <c r="K1712" s="16">
        <f t="shared" ca="1" si="185"/>
        <v>21.986235987803237</v>
      </c>
      <c r="L1712" s="16"/>
      <c r="M1712" s="17">
        <f t="shared" ca="1" si="184"/>
        <v>0.31142938799938902</v>
      </c>
      <c r="N1712" s="18">
        <f t="shared" ca="1" si="186"/>
        <v>-0.33471721140872202</v>
      </c>
      <c r="O1712" s="18"/>
      <c r="P1712" s="30">
        <f t="shared" ca="1" si="182"/>
        <v>24.520953199211959</v>
      </c>
      <c r="Q1712" s="19"/>
      <c r="R1712" s="20">
        <f t="shared" ca="1" si="187"/>
        <v>1</v>
      </c>
      <c r="S1712" s="21">
        <f t="shared" ca="1" si="188"/>
        <v>1</v>
      </c>
    </row>
    <row r="1713" spans="9:19" ht="15" x14ac:dyDescent="0.25">
      <c r="I1713" s="14">
        <v>1709</v>
      </c>
      <c r="J1713" s="15">
        <f t="shared" ca="1" si="183"/>
        <v>8.0332198656645537E-2</v>
      </c>
      <c r="K1713" s="16">
        <f t="shared" ca="1" si="185"/>
        <v>-4.3070059692865481</v>
      </c>
      <c r="L1713" s="16"/>
      <c r="M1713" s="17">
        <f t="shared" ca="1" si="184"/>
        <v>0.27688982803972562</v>
      </c>
      <c r="N1713" s="18">
        <f t="shared" ca="1" si="186"/>
        <v>-1.1739136331036244</v>
      </c>
      <c r="O1713" s="18"/>
      <c r="P1713" s="30">
        <f t="shared" ca="1" si="182"/>
        <v>-0.93309233618292353</v>
      </c>
      <c r="Q1713" s="19"/>
      <c r="R1713" s="20">
        <f t="shared" ca="1" si="187"/>
        <v>0</v>
      </c>
      <c r="S1713" s="21">
        <f t="shared" ca="1" si="188"/>
        <v>0</v>
      </c>
    </row>
    <row r="1714" spans="9:19" ht="15" x14ac:dyDescent="0.25">
      <c r="I1714" s="14">
        <v>1710</v>
      </c>
      <c r="J1714" s="15">
        <f t="shared" ca="1" si="183"/>
        <v>0.88252455342608827</v>
      </c>
      <c r="K1714" s="16">
        <f t="shared" ca="1" si="185"/>
        <v>17.367026645711363</v>
      </c>
      <c r="L1714" s="16"/>
      <c r="M1714" s="17">
        <f t="shared" ca="1" si="184"/>
        <v>0.85685718358662732</v>
      </c>
      <c r="N1714" s="18">
        <f t="shared" ca="1" si="186"/>
        <v>12.701350606187981</v>
      </c>
      <c r="O1714" s="18"/>
      <c r="P1714" s="30">
        <f t="shared" ca="1" si="182"/>
        <v>6.8656760395233816</v>
      </c>
      <c r="Q1714" s="19"/>
      <c r="R1714" s="20">
        <f t="shared" ca="1" si="187"/>
        <v>1</v>
      </c>
      <c r="S1714" s="21">
        <f t="shared" ca="1" si="188"/>
        <v>0</v>
      </c>
    </row>
    <row r="1715" spans="9:19" ht="15" x14ac:dyDescent="0.25">
      <c r="I1715" s="14">
        <v>1711</v>
      </c>
      <c r="J1715" s="15">
        <f t="shared" ca="1" si="183"/>
        <v>0.78889962312191941</v>
      </c>
      <c r="K1715" s="16">
        <f t="shared" ca="1" si="185"/>
        <v>14.145108831837113</v>
      </c>
      <c r="L1715" s="16"/>
      <c r="M1715" s="17">
        <f t="shared" ca="1" si="184"/>
        <v>0.57583400798137685</v>
      </c>
      <c r="N1715" s="18">
        <f t="shared" ca="1" si="186"/>
        <v>5.3800882518608439</v>
      </c>
      <c r="O1715" s="18"/>
      <c r="P1715" s="30">
        <f t="shared" ca="1" si="182"/>
        <v>10.965020579976269</v>
      </c>
      <c r="Q1715" s="19"/>
      <c r="R1715" s="20">
        <f t="shared" ca="1" si="187"/>
        <v>1</v>
      </c>
      <c r="S1715" s="21">
        <f t="shared" ca="1" si="188"/>
        <v>1</v>
      </c>
    </row>
    <row r="1716" spans="9:19" ht="15" x14ac:dyDescent="0.25">
      <c r="I1716" s="14">
        <v>1712</v>
      </c>
      <c r="J1716" s="15">
        <f t="shared" ca="1" si="183"/>
        <v>0.70696277374121241</v>
      </c>
      <c r="K1716" s="16">
        <f t="shared" ca="1" si="185"/>
        <v>11.985893512600327</v>
      </c>
      <c r="L1716" s="16"/>
      <c r="M1716" s="17">
        <f t="shared" ca="1" si="184"/>
        <v>0.82009511427746762</v>
      </c>
      <c r="N1716" s="18">
        <f t="shared" ca="1" si="186"/>
        <v>11.441527000065001</v>
      </c>
      <c r="O1716" s="18"/>
      <c r="P1716" s="30">
        <f t="shared" ca="1" si="182"/>
        <v>2.7443665125353265</v>
      </c>
      <c r="Q1716" s="19"/>
      <c r="R1716" s="20">
        <f t="shared" ca="1" si="187"/>
        <v>1</v>
      </c>
      <c r="S1716" s="21">
        <f t="shared" ca="1" si="188"/>
        <v>0</v>
      </c>
    </row>
    <row r="1717" spans="9:19" ht="15" x14ac:dyDescent="0.25">
      <c r="I1717" s="14">
        <v>1713</v>
      </c>
      <c r="J1717" s="15">
        <f t="shared" ca="1" si="183"/>
        <v>0.11999992391525571</v>
      </c>
      <c r="K1717" s="16">
        <f t="shared" ca="1" si="185"/>
        <v>-2.4006479884818148</v>
      </c>
      <c r="L1717" s="16"/>
      <c r="M1717" s="17">
        <f t="shared" ca="1" si="184"/>
        <v>0.24019454005711516</v>
      </c>
      <c r="N1717" s="18">
        <f t="shared" ca="1" si="186"/>
        <v>-2.12411666569104</v>
      </c>
      <c r="O1717" s="18"/>
      <c r="P1717" s="30">
        <f t="shared" ca="1" si="182"/>
        <v>1.9234686772092253</v>
      </c>
      <c r="Q1717" s="19"/>
      <c r="R1717" s="20">
        <f t="shared" ca="1" si="187"/>
        <v>1</v>
      </c>
      <c r="S1717" s="21">
        <f t="shared" ca="1" si="188"/>
        <v>0</v>
      </c>
    </row>
    <row r="1718" spans="9:19" ht="15" x14ac:dyDescent="0.25">
      <c r="I1718" s="14">
        <v>1714</v>
      </c>
      <c r="J1718" s="15">
        <f t="shared" ca="1" si="183"/>
        <v>0.48248216788252263</v>
      </c>
      <c r="K1718" s="16">
        <f t="shared" ca="1" si="185"/>
        <v>7.0624986404820316</v>
      </c>
      <c r="L1718" s="16"/>
      <c r="M1718" s="17">
        <f t="shared" ca="1" si="184"/>
        <v>0.21102232640177887</v>
      </c>
      <c r="N1718" s="18">
        <f t="shared" ca="1" si="186"/>
        <v>-2.937367975008268</v>
      </c>
      <c r="O1718" s="18"/>
      <c r="P1718" s="30">
        <f t="shared" ca="1" si="182"/>
        <v>12.199866615490301</v>
      </c>
      <c r="Q1718" s="19"/>
      <c r="R1718" s="20">
        <f t="shared" ca="1" si="187"/>
        <v>1</v>
      </c>
      <c r="S1718" s="21">
        <f t="shared" ca="1" si="188"/>
        <v>1</v>
      </c>
    </row>
    <row r="1719" spans="9:19" ht="15" x14ac:dyDescent="0.25">
      <c r="I1719" s="14">
        <v>1715</v>
      </c>
      <c r="J1719" s="15">
        <f t="shared" ca="1" si="183"/>
        <v>0.60993653866343445</v>
      </c>
      <c r="K1719" s="16">
        <f t="shared" ca="1" si="185"/>
        <v>9.7655668871715733</v>
      </c>
      <c r="L1719" s="16"/>
      <c r="M1719" s="17">
        <f t="shared" ca="1" si="184"/>
        <v>0.36134142098346855</v>
      </c>
      <c r="N1719" s="18">
        <f t="shared" ca="1" si="186"/>
        <v>0.81089830588209999</v>
      </c>
      <c r="O1719" s="18"/>
      <c r="P1719" s="30">
        <f t="shared" ca="1" si="182"/>
        <v>11.154668581289474</v>
      </c>
      <c r="Q1719" s="19"/>
      <c r="R1719" s="20">
        <f t="shared" ca="1" si="187"/>
        <v>1</v>
      </c>
      <c r="S1719" s="21">
        <f t="shared" ca="1" si="188"/>
        <v>1</v>
      </c>
    </row>
    <row r="1720" spans="9:19" ht="15" x14ac:dyDescent="0.25">
      <c r="I1720" s="14">
        <v>1716</v>
      </c>
      <c r="J1720" s="15">
        <f t="shared" ca="1" si="183"/>
        <v>0.34657440498165326</v>
      </c>
      <c r="K1720" s="16">
        <f t="shared" ca="1" si="185"/>
        <v>4.1286607788007803</v>
      </c>
      <c r="L1720" s="16"/>
      <c r="M1720" s="17">
        <f t="shared" ca="1" si="184"/>
        <v>0.16631817579981145</v>
      </c>
      <c r="N1720" s="18">
        <f t="shared" ca="1" si="186"/>
        <v>-4.3257071088293557</v>
      </c>
      <c r="O1720" s="18"/>
      <c r="P1720" s="30">
        <f t="shared" ca="1" si="182"/>
        <v>10.654367887630137</v>
      </c>
      <c r="Q1720" s="19"/>
      <c r="R1720" s="20">
        <f t="shared" ca="1" si="187"/>
        <v>1</v>
      </c>
      <c r="S1720" s="21">
        <f t="shared" ca="1" si="188"/>
        <v>1</v>
      </c>
    </row>
    <row r="1721" spans="9:19" ht="15" x14ac:dyDescent="0.25">
      <c r="I1721" s="14">
        <v>1717</v>
      </c>
      <c r="J1721" s="15">
        <f t="shared" ca="1" si="183"/>
        <v>0.4064433404113087</v>
      </c>
      <c r="K1721" s="16">
        <f t="shared" ca="1" si="185"/>
        <v>5.4495949385001179</v>
      </c>
      <c r="L1721" s="16"/>
      <c r="M1721" s="17">
        <f t="shared" ca="1" si="184"/>
        <v>0.96684428351116025</v>
      </c>
      <c r="N1721" s="18">
        <f t="shared" ca="1" si="186"/>
        <v>19.143693732373308</v>
      </c>
      <c r="O1721" s="18"/>
      <c r="P1721" s="30">
        <f t="shared" ca="1" si="182"/>
        <v>-11.494098793873189</v>
      </c>
      <c r="Q1721" s="19"/>
      <c r="R1721" s="20">
        <f t="shared" ca="1" si="187"/>
        <v>0</v>
      </c>
      <c r="S1721" s="21">
        <f t="shared" ca="1" si="188"/>
        <v>0</v>
      </c>
    </row>
    <row r="1722" spans="9:19" ht="15" x14ac:dyDescent="0.25">
      <c r="I1722" s="14">
        <v>1718</v>
      </c>
      <c r="J1722" s="15">
        <f t="shared" ca="1" si="183"/>
        <v>0.13712747974263795</v>
      </c>
      <c r="K1722" s="16">
        <f t="shared" ca="1" si="185"/>
        <v>-1.7173402383822758</v>
      </c>
      <c r="L1722" s="16"/>
      <c r="M1722" s="17">
        <f t="shared" ca="1" si="184"/>
        <v>5.2661175211348943E-2</v>
      </c>
      <c r="N1722" s="18">
        <f t="shared" ca="1" si="186"/>
        <v>-9.7703853970028334</v>
      </c>
      <c r="O1722" s="18"/>
      <c r="P1722" s="30">
        <f t="shared" ca="1" si="182"/>
        <v>10.253045158620559</v>
      </c>
      <c r="Q1722" s="19"/>
      <c r="R1722" s="20">
        <f t="shared" ca="1" si="187"/>
        <v>1</v>
      </c>
      <c r="S1722" s="21">
        <f t="shared" ca="1" si="188"/>
        <v>1</v>
      </c>
    </row>
    <row r="1723" spans="9:19" ht="15" x14ac:dyDescent="0.25">
      <c r="I1723" s="14">
        <v>1719</v>
      </c>
      <c r="J1723" s="15">
        <f t="shared" ca="1" si="183"/>
        <v>0.39781758949735424</v>
      </c>
      <c r="K1723" s="16">
        <f t="shared" ca="1" si="185"/>
        <v>5.2630498644147723</v>
      </c>
      <c r="L1723" s="16"/>
      <c r="M1723" s="17">
        <f t="shared" ca="1" si="184"/>
        <v>0.8566749997741544</v>
      </c>
      <c r="N1723" s="18">
        <f t="shared" ca="1" si="186"/>
        <v>12.694607498237628</v>
      </c>
      <c r="O1723" s="18"/>
      <c r="P1723" s="30">
        <f t="shared" ca="1" si="182"/>
        <v>-5.231557633822856</v>
      </c>
      <c r="Q1723" s="19"/>
      <c r="R1723" s="20">
        <f t="shared" ca="1" si="187"/>
        <v>0</v>
      </c>
      <c r="S1723" s="21">
        <f t="shared" ca="1" si="188"/>
        <v>0</v>
      </c>
    </row>
    <row r="1724" spans="9:19" ht="15" x14ac:dyDescent="0.25">
      <c r="I1724" s="14">
        <v>1720</v>
      </c>
      <c r="J1724" s="15">
        <f t="shared" ca="1" si="183"/>
        <v>0.28422103168328106</v>
      </c>
      <c r="K1724" s="16">
        <f t="shared" ca="1" si="185"/>
        <v>2.6581308663423115</v>
      </c>
      <c r="L1724" s="16"/>
      <c r="M1724" s="17">
        <f t="shared" ca="1" si="184"/>
        <v>0.3407952523159502</v>
      </c>
      <c r="N1724" s="18">
        <f t="shared" ca="1" si="186"/>
        <v>0.34723652559587581</v>
      </c>
      <c r="O1724" s="18"/>
      <c r="P1724" s="30">
        <f t="shared" ca="1" si="182"/>
        <v>4.5108943407464359</v>
      </c>
      <c r="Q1724" s="19"/>
      <c r="R1724" s="20">
        <f t="shared" ca="1" si="187"/>
        <v>1</v>
      </c>
      <c r="S1724" s="21">
        <f t="shared" ca="1" si="188"/>
        <v>0</v>
      </c>
    </row>
    <row r="1725" spans="9:19" ht="15" x14ac:dyDescent="0.25">
      <c r="I1725" s="14">
        <v>1721</v>
      </c>
      <c r="J1725" s="15">
        <f t="shared" ca="1" si="183"/>
        <v>0.69574030879541515</v>
      </c>
      <c r="K1725" s="16">
        <f t="shared" ca="1" si="185"/>
        <v>11.715272953514361</v>
      </c>
      <c r="L1725" s="16"/>
      <c r="M1725" s="17">
        <f t="shared" ca="1" si="184"/>
        <v>0.55537743192498168</v>
      </c>
      <c r="N1725" s="18">
        <f t="shared" ca="1" si="186"/>
        <v>4.9451281052664324</v>
      </c>
      <c r="O1725" s="18"/>
      <c r="P1725" s="30">
        <f t="shared" ca="1" si="182"/>
        <v>8.97014484824793</v>
      </c>
      <c r="Q1725" s="19"/>
      <c r="R1725" s="20">
        <f t="shared" ca="1" si="187"/>
        <v>1</v>
      </c>
      <c r="S1725" s="21">
        <f t="shared" ca="1" si="188"/>
        <v>1</v>
      </c>
    </row>
    <row r="1726" spans="9:19" ht="15" x14ac:dyDescent="0.25">
      <c r="I1726" s="14">
        <v>1722</v>
      </c>
      <c r="J1726" s="15">
        <f t="shared" ca="1" si="183"/>
        <v>0.61606491445829248</v>
      </c>
      <c r="K1726" s="16">
        <f t="shared" ca="1" si="185"/>
        <v>9.8995020073062037</v>
      </c>
      <c r="L1726" s="16"/>
      <c r="M1726" s="17">
        <f t="shared" ca="1" si="184"/>
        <v>0.49843783117468377</v>
      </c>
      <c r="N1726" s="18">
        <f t="shared" ca="1" si="186"/>
        <v>3.7472381791757341</v>
      </c>
      <c r="O1726" s="18"/>
      <c r="P1726" s="30">
        <f t="shared" ca="1" si="182"/>
        <v>8.3522638281304697</v>
      </c>
      <c r="Q1726" s="19"/>
      <c r="R1726" s="20">
        <f t="shared" ca="1" si="187"/>
        <v>1</v>
      </c>
      <c r="S1726" s="21">
        <f t="shared" ca="1" si="188"/>
        <v>1</v>
      </c>
    </row>
    <row r="1727" spans="9:19" ht="15" x14ac:dyDescent="0.25">
      <c r="I1727" s="14">
        <v>1723</v>
      </c>
      <c r="J1727" s="15">
        <f t="shared" ca="1" si="183"/>
        <v>0.37826221132116089</v>
      </c>
      <c r="K1727" s="16">
        <f t="shared" ca="1" si="185"/>
        <v>4.8359519660507537</v>
      </c>
      <c r="L1727" s="16"/>
      <c r="M1727" s="17">
        <f t="shared" ca="1" si="184"/>
        <v>0.56139456878219129</v>
      </c>
      <c r="N1727" s="18">
        <f t="shared" ca="1" si="186"/>
        <v>5.0726890733471794</v>
      </c>
      <c r="O1727" s="18"/>
      <c r="P1727" s="30">
        <f t="shared" ca="1" si="182"/>
        <v>1.9632628927035745</v>
      </c>
      <c r="Q1727" s="19"/>
      <c r="R1727" s="20">
        <f t="shared" ca="1" si="187"/>
        <v>1</v>
      </c>
      <c r="S1727" s="21">
        <f t="shared" ca="1" si="188"/>
        <v>0</v>
      </c>
    </row>
    <row r="1728" spans="9:19" ht="15" x14ac:dyDescent="0.25">
      <c r="I1728" s="14">
        <v>1724</v>
      </c>
      <c r="J1728" s="15">
        <f t="shared" ca="1" si="183"/>
        <v>0.56865525453609478</v>
      </c>
      <c r="K1728" s="16">
        <f t="shared" ca="1" si="185"/>
        <v>8.8770166988951171</v>
      </c>
      <c r="L1728" s="16"/>
      <c r="M1728" s="17">
        <f t="shared" ca="1" si="184"/>
        <v>0.10438485597738634</v>
      </c>
      <c r="N1728" s="18">
        <f t="shared" ca="1" si="186"/>
        <v>-6.7364450939601053</v>
      </c>
      <c r="O1728" s="18"/>
      <c r="P1728" s="30">
        <f t="shared" ca="1" si="182"/>
        <v>17.813461792855222</v>
      </c>
      <c r="Q1728" s="19"/>
      <c r="R1728" s="20">
        <f t="shared" ca="1" si="187"/>
        <v>1</v>
      </c>
      <c r="S1728" s="21">
        <f t="shared" ca="1" si="188"/>
        <v>1</v>
      </c>
    </row>
    <row r="1729" spans="9:19" ht="15" x14ac:dyDescent="0.25">
      <c r="I1729" s="14">
        <v>1725</v>
      </c>
      <c r="J1729" s="15">
        <f t="shared" ca="1" si="183"/>
        <v>0.35478823310898988</v>
      </c>
      <c r="K1729" s="16">
        <f t="shared" ca="1" si="185"/>
        <v>4.3140691551077497</v>
      </c>
      <c r="L1729" s="16"/>
      <c r="M1729" s="17">
        <f t="shared" ca="1" si="184"/>
        <v>0.21714438165505801</v>
      </c>
      <c r="N1729" s="18">
        <f t="shared" ca="1" si="186"/>
        <v>-2.7616252662533363</v>
      </c>
      <c r="O1729" s="18"/>
      <c r="P1729" s="30">
        <f t="shared" ca="1" si="182"/>
        <v>9.2756944213610861</v>
      </c>
      <c r="Q1729" s="19"/>
      <c r="R1729" s="20">
        <f t="shared" ca="1" si="187"/>
        <v>1</v>
      </c>
      <c r="S1729" s="21">
        <f t="shared" ca="1" si="188"/>
        <v>1</v>
      </c>
    </row>
    <row r="1730" spans="9:19" ht="15" x14ac:dyDescent="0.25">
      <c r="I1730" s="14">
        <v>1726</v>
      </c>
      <c r="J1730" s="15">
        <f t="shared" ca="1" si="183"/>
        <v>1.3952096615705845E-3</v>
      </c>
      <c r="K1730" s="16">
        <f t="shared" ca="1" si="185"/>
        <v>-17.585544128247825</v>
      </c>
      <c r="L1730" s="16"/>
      <c r="M1730" s="17">
        <f t="shared" ca="1" si="184"/>
        <v>0.56184890208926008</v>
      </c>
      <c r="N1730" s="18">
        <f t="shared" ca="1" si="186"/>
        <v>5.0823326036930725</v>
      </c>
      <c r="O1730" s="18"/>
      <c r="P1730" s="30">
        <f t="shared" ca="1" si="182"/>
        <v>-20.467876731940898</v>
      </c>
      <c r="Q1730" s="19"/>
      <c r="R1730" s="20">
        <f t="shared" ca="1" si="187"/>
        <v>0</v>
      </c>
      <c r="S1730" s="21">
        <f t="shared" ca="1" si="188"/>
        <v>0</v>
      </c>
    </row>
    <row r="1731" spans="9:19" ht="15" x14ac:dyDescent="0.25">
      <c r="I1731" s="14">
        <v>1727</v>
      </c>
      <c r="J1731" s="15">
        <f t="shared" ca="1" si="183"/>
        <v>0.72831642996553769</v>
      </c>
      <c r="K1731" s="16">
        <f t="shared" ca="1" si="185"/>
        <v>12.51462669452054</v>
      </c>
      <c r="L1731" s="16"/>
      <c r="M1731" s="17">
        <f t="shared" ca="1" si="184"/>
        <v>0.85860073910628076</v>
      </c>
      <c r="N1731" s="18">
        <f t="shared" ca="1" si="186"/>
        <v>12.766179697219258</v>
      </c>
      <c r="O1731" s="18"/>
      <c r="P1731" s="30">
        <f t="shared" ca="1" si="182"/>
        <v>1.948446997301283</v>
      </c>
      <c r="Q1731" s="19"/>
      <c r="R1731" s="20">
        <f t="shared" ca="1" si="187"/>
        <v>1</v>
      </c>
      <c r="S1731" s="21">
        <f t="shared" ca="1" si="188"/>
        <v>0</v>
      </c>
    </row>
    <row r="1732" spans="9:19" ht="15" x14ac:dyDescent="0.25">
      <c r="I1732" s="14">
        <v>1728</v>
      </c>
      <c r="J1732" s="15">
        <f t="shared" ca="1" si="183"/>
        <v>0.44913768844797142</v>
      </c>
      <c r="K1732" s="16">
        <f t="shared" ca="1" si="185"/>
        <v>6.3604115233006508</v>
      </c>
      <c r="L1732" s="16"/>
      <c r="M1732" s="17">
        <f t="shared" ca="1" si="184"/>
        <v>0.63900086101862019</v>
      </c>
      <c r="N1732" s="18">
        <f t="shared" ca="1" si="186"/>
        <v>6.7567477997686902</v>
      </c>
      <c r="O1732" s="18"/>
      <c r="P1732" s="30">
        <f t="shared" ca="1" si="182"/>
        <v>1.8036637235319608</v>
      </c>
      <c r="Q1732" s="19"/>
      <c r="R1732" s="20">
        <f t="shared" ca="1" si="187"/>
        <v>1</v>
      </c>
      <c r="S1732" s="21">
        <f t="shared" ca="1" si="188"/>
        <v>0</v>
      </c>
    </row>
    <row r="1733" spans="9:19" ht="15" x14ac:dyDescent="0.25">
      <c r="I1733" s="14">
        <v>1729</v>
      </c>
      <c r="J1733" s="15">
        <f t="shared" ca="1" si="183"/>
        <v>0.36664532097181723</v>
      </c>
      <c r="K1733" s="16">
        <f t="shared" ca="1" si="185"/>
        <v>4.5790681543328038</v>
      </c>
      <c r="L1733" s="16"/>
      <c r="M1733" s="17">
        <f t="shared" ca="1" si="184"/>
        <v>0.56050147852167131</v>
      </c>
      <c r="N1733" s="18">
        <f t="shared" ca="1" si="186"/>
        <v>5.053737623747045</v>
      </c>
      <c r="O1733" s="18"/>
      <c r="P1733" s="30">
        <f t="shared" ref="P1733:P1796" ca="1" si="189">K1733-N1733+homefield_adv_simulation</f>
        <v>1.7253305305857589</v>
      </c>
      <c r="Q1733" s="19"/>
      <c r="R1733" s="20">
        <f t="shared" ca="1" si="187"/>
        <v>1</v>
      </c>
      <c r="S1733" s="21">
        <f t="shared" ca="1" si="188"/>
        <v>0</v>
      </c>
    </row>
    <row r="1734" spans="9:19" ht="15" x14ac:dyDescent="0.25">
      <c r="I1734" s="14">
        <v>1730</v>
      </c>
      <c r="J1734" s="15">
        <f t="shared" ca="1" si="183"/>
        <v>0.67336508420597851</v>
      </c>
      <c r="K1734" s="16">
        <f t="shared" ca="1" si="185"/>
        <v>11.188480473428193</v>
      </c>
      <c r="L1734" s="16"/>
      <c r="M1734" s="17">
        <f t="shared" ca="1" si="184"/>
        <v>0.67626464238035511</v>
      </c>
      <c r="N1734" s="18">
        <f t="shared" ca="1" si="186"/>
        <v>7.6058683514648298</v>
      </c>
      <c r="O1734" s="18"/>
      <c r="P1734" s="30">
        <f t="shared" ca="1" si="189"/>
        <v>5.7826121219633633</v>
      </c>
      <c r="Q1734" s="19"/>
      <c r="R1734" s="20">
        <f t="shared" ca="1" si="187"/>
        <v>1</v>
      </c>
      <c r="S1734" s="21">
        <f t="shared" ca="1" si="188"/>
        <v>0</v>
      </c>
    </row>
    <row r="1735" spans="9:19" ht="15" x14ac:dyDescent="0.25">
      <c r="I1735" s="14">
        <v>1731</v>
      </c>
      <c r="J1735" s="15">
        <f t="shared" ca="1" si="183"/>
        <v>0.23394057044343453</v>
      </c>
      <c r="K1735" s="16">
        <f t="shared" ca="1" si="185"/>
        <v>1.356426453911129</v>
      </c>
      <c r="L1735" s="16"/>
      <c r="M1735" s="17">
        <f t="shared" ca="1" si="184"/>
        <v>6.5290417982508231E-2</v>
      </c>
      <c r="N1735" s="18">
        <f t="shared" ca="1" si="186"/>
        <v>-8.8687549499992038</v>
      </c>
      <c r="O1735" s="18"/>
      <c r="P1735" s="30">
        <f t="shared" ca="1" si="189"/>
        <v>12.425181403910333</v>
      </c>
      <c r="Q1735" s="19"/>
      <c r="R1735" s="20">
        <f t="shared" ca="1" si="187"/>
        <v>1</v>
      </c>
      <c r="S1735" s="21">
        <f t="shared" ca="1" si="188"/>
        <v>1</v>
      </c>
    </row>
    <row r="1736" spans="9:19" ht="15" x14ac:dyDescent="0.25">
      <c r="I1736" s="14">
        <v>1732</v>
      </c>
      <c r="J1736" s="15">
        <f t="shared" ca="1" si="183"/>
        <v>0.51358485644134622</v>
      </c>
      <c r="K1736" s="16">
        <f t="shared" ca="1" si="185"/>
        <v>7.7149561041703762</v>
      </c>
      <c r="L1736" s="16"/>
      <c r="M1736" s="17">
        <f t="shared" ca="1" si="184"/>
        <v>0.40030018178238536</v>
      </c>
      <c r="N1736" s="18">
        <f t="shared" ca="1" si="186"/>
        <v>1.666846131138938</v>
      </c>
      <c r="O1736" s="18"/>
      <c r="P1736" s="30">
        <f t="shared" ca="1" si="189"/>
        <v>8.2481099730314398</v>
      </c>
      <c r="Q1736" s="19"/>
      <c r="R1736" s="20">
        <f t="shared" ca="1" si="187"/>
        <v>1</v>
      </c>
      <c r="S1736" s="21">
        <f t="shared" ca="1" si="188"/>
        <v>1</v>
      </c>
    </row>
    <row r="1737" spans="9:19" ht="15" x14ac:dyDescent="0.25">
      <c r="I1737" s="14">
        <v>1733</v>
      </c>
      <c r="J1737" s="15">
        <f t="shared" ca="1" si="183"/>
        <v>0.92223706365250213</v>
      </c>
      <c r="K1737" s="16">
        <f t="shared" ca="1" si="185"/>
        <v>19.312923898529373</v>
      </c>
      <c r="L1737" s="16"/>
      <c r="M1737" s="17">
        <f t="shared" ca="1" si="184"/>
        <v>0.15792612923765315</v>
      </c>
      <c r="N1737" s="18">
        <f t="shared" ca="1" si="186"/>
        <v>-4.6118492436701253</v>
      </c>
      <c r="O1737" s="18"/>
      <c r="P1737" s="30">
        <f t="shared" ca="1" si="189"/>
        <v>26.124773142199498</v>
      </c>
      <c r="Q1737" s="19"/>
      <c r="R1737" s="20">
        <f t="shared" ca="1" si="187"/>
        <v>1</v>
      </c>
      <c r="S1737" s="21">
        <f t="shared" ca="1" si="188"/>
        <v>1</v>
      </c>
    </row>
    <row r="1738" spans="9:19" ht="15" x14ac:dyDescent="0.25">
      <c r="I1738" s="14">
        <v>1734</v>
      </c>
      <c r="J1738" s="15">
        <f t="shared" ref="J1738:J1801" ca="1" si="190">RAND()</f>
        <v>0.84584773284814252</v>
      </c>
      <c r="K1738" s="16">
        <f t="shared" ca="1" si="185"/>
        <v>15.953775910380664</v>
      </c>
      <c r="L1738" s="16"/>
      <c r="M1738" s="17">
        <f t="shared" ref="M1738:M1801" ca="1" si="191">RAND()</f>
        <v>0.44037975839092713</v>
      </c>
      <c r="N1738" s="18">
        <f t="shared" ca="1" si="186"/>
        <v>2.5249558927967684</v>
      </c>
      <c r="O1738" s="18"/>
      <c r="P1738" s="30">
        <f t="shared" ca="1" si="189"/>
        <v>15.628820017583894</v>
      </c>
      <c r="Q1738" s="19"/>
      <c r="R1738" s="20">
        <f t="shared" ca="1" si="187"/>
        <v>1</v>
      </c>
      <c r="S1738" s="21">
        <f t="shared" ca="1" si="188"/>
        <v>1</v>
      </c>
    </row>
    <row r="1739" spans="9:19" ht="15" x14ac:dyDescent="0.25">
      <c r="I1739" s="14">
        <v>1735</v>
      </c>
      <c r="J1739" s="15">
        <f t="shared" ca="1" si="190"/>
        <v>0.1067044519020458</v>
      </c>
      <c r="K1739" s="16">
        <f t="shared" ref="K1739:K1802" ca="1" si="192">NORMINV(J1739,mean_HomeTeam_Sim,sd_HomeTeam_Sim)</f>
        <v>-2.9801119778958487</v>
      </c>
      <c r="L1739" s="16"/>
      <c r="M1739" s="17">
        <f t="shared" ca="1" si="191"/>
        <v>4.2446816357962991E-2</v>
      </c>
      <c r="N1739" s="18">
        <f t="shared" ref="N1739:N1802" ca="1" si="193">NORMINV(M1739,mean_AwayTeam_Sim,sd_AwayTeam_Sim)</f>
        <v>-10.635415951975578</v>
      </c>
      <c r="O1739" s="18"/>
      <c r="P1739" s="30">
        <f t="shared" ca="1" si="189"/>
        <v>9.8553039740797281</v>
      </c>
      <c r="Q1739" s="19"/>
      <c r="R1739" s="20">
        <f t="shared" ref="R1739:R1802" ca="1" si="194">IF(P1739&gt;0,1,0)</f>
        <v>1</v>
      </c>
      <c r="S1739" s="21">
        <f t="shared" ref="S1739:S1802" ca="1" si="195">IF(P1739&gt;game_spread,1,0)</f>
        <v>1</v>
      </c>
    </row>
    <row r="1740" spans="9:19" ht="15" x14ac:dyDescent="0.25">
      <c r="I1740" s="14">
        <v>1736</v>
      </c>
      <c r="J1740" s="15">
        <f t="shared" ca="1" si="190"/>
        <v>0.67044083214821815</v>
      </c>
      <c r="K1740" s="16">
        <f t="shared" ca="1" si="192"/>
        <v>11.120764736130182</v>
      </c>
      <c r="L1740" s="16"/>
      <c r="M1740" s="17">
        <f t="shared" ca="1" si="191"/>
        <v>0.33732540626721108</v>
      </c>
      <c r="N1740" s="18">
        <f t="shared" ca="1" si="193"/>
        <v>0.26792162921665241</v>
      </c>
      <c r="O1740" s="18"/>
      <c r="P1740" s="30">
        <f t="shared" ca="1" si="189"/>
        <v>13.052843106913528</v>
      </c>
      <c r="Q1740" s="19"/>
      <c r="R1740" s="20">
        <f t="shared" ca="1" si="194"/>
        <v>1</v>
      </c>
      <c r="S1740" s="21">
        <f t="shared" ca="1" si="195"/>
        <v>1</v>
      </c>
    </row>
    <row r="1741" spans="9:19" ht="15" x14ac:dyDescent="0.25">
      <c r="I1741" s="14">
        <v>1737</v>
      </c>
      <c r="J1741" s="15">
        <f t="shared" ca="1" si="190"/>
        <v>0.1612681690463994</v>
      </c>
      <c r="K1741" s="16">
        <f t="shared" ca="1" si="192"/>
        <v>-0.84673632709326796</v>
      </c>
      <c r="L1741" s="16"/>
      <c r="M1741" s="17">
        <f t="shared" ca="1" si="191"/>
        <v>0.97126931456135013</v>
      </c>
      <c r="N1741" s="18">
        <f t="shared" ca="1" si="193"/>
        <v>19.674739729807364</v>
      </c>
      <c r="O1741" s="18"/>
      <c r="P1741" s="30">
        <f t="shared" ca="1" si="189"/>
        <v>-18.321476056900632</v>
      </c>
      <c r="Q1741" s="19"/>
      <c r="R1741" s="20">
        <f t="shared" ca="1" si="194"/>
        <v>0</v>
      </c>
      <c r="S1741" s="21">
        <f t="shared" ca="1" si="195"/>
        <v>0</v>
      </c>
    </row>
    <row r="1742" spans="9:19" ht="15" x14ac:dyDescent="0.25">
      <c r="I1742" s="14">
        <v>1738</v>
      </c>
      <c r="J1742" s="15">
        <f t="shared" ca="1" si="190"/>
        <v>0.67609315313284735</v>
      </c>
      <c r="K1742" s="16">
        <f t="shared" ca="1" si="192"/>
        <v>11.251875944513531</v>
      </c>
      <c r="L1742" s="16"/>
      <c r="M1742" s="17">
        <f t="shared" ca="1" si="191"/>
        <v>0.88102814612788072</v>
      </c>
      <c r="N1742" s="18">
        <f t="shared" ca="1" si="193"/>
        <v>13.653777101925447</v>
      </c>
      <c r="O1742" s="18"/>
      <c r="P1742" s="30">
        <f t="shared" ca="1" si="189"/>
        <v>-0.20190115741191672</v>
      </c>
      <c r="Q1742" s="19"/>
      <c r="R1742" s="20">
        <f t="shared" ca="1" si="194"/>
        <v>0</v>
      </c>
      <c r="S1742" s="21">
        <f t="shared" ca="1" si="195"/>
        <v>0</v>
      </c>
    </row>
    <row r="1743" spans="9:19" ht="15" x14ac:dyDescent="0.25">
      <c r="I1743" s="14">
        <v>1739</v>
      </c>
      <c r="J1743" s="15">
        <f t="shared" ca="1" si="190"/>
        <v>0.92704908890022697</v>
      </c>
      <c r="K1743" s="16">
        <f t="shared" ca="1" si="192"/>
        <v>19.596379358638277</v>
      </c>
      <c r="L1743" s="16"/>
      <c r="M1743" s="17">
        <f t="shared" ca="1" si="191"/>
        <v>1.1014967321400504E-2</v>
      </c>
      <c r="N1743" s="18">
        <f t="shared" ca="1" si="193"/>
        <v>-15.378271000861847</v>
      </c>
      <c r="O1743" s="18"/>
      <c r="P1743" s="30">
        <f t="shared" ca="1" si="189"/>
        <v>37.174650359500127</v>
      </c>
      <c r="Q1743" s="19"/>
      <c r="R1743" s="20">
        <f t="shared" ca="1" si="194"/>
        <v>1</v>
      </c>
      <c r="S1743" s="21">
        <f t="shared" ca="1" si="195"/>
        <v>1</v>
      </c>
    </row>
    <row r="1744" spans="9:19" ht="15" x14ac:dyDescent="0.25">
      <c r="I1744" s="14">
        <v>1740</v>
      </c>
      <c r="J1744" s="15">
        <f t="shared" ca="1" si="190"/>
        <v>0.57040766546669774</v>
      </c>
      <c r="K1744" s="16">
        <f t="shared" ca="1" si="192"/>
        <v>8.9143364913326497</v>
      </c>
      <c r="L1744" s="16"/>
      <c r="M1744" s="17">
        <f t="shared" ca="1" si="191"/>
        <v>0.11167870201563435</v>
      </c>
      <c r="N1744" s="18">
        <f t="shared" ca="1" si="193"/>
        <v>-6.4075820353618784</v>
      </c>
      <c r="O1744" s="18"/>
      <c r="P1744" s="30">
        <f t="shared" ca="1" si="189"/>
        <v>17.521918526694527</v>
      </c>
      <c r="Q1744" s="19"/>
      <c r="R1744" s="20">
        <f t="shared" ca="1" si="194"/>
        <v>1</v>
      </c>
      <c r="S1744" s="21">
        <f t="shared" ca="1" si="195"/>
        <v>1</v>
      </c>
    </row>
    <row r="1745" spans="9:19" ht="15" x14ac:dyDescent="0.25">
      <c r="I1745" s="14">
        <v>1741</v>
      </c>
      <c r="J1745" s="15">
        <f t="shared" ca="1" si="190"/>
        <v>0.31344055630230627</v>
      </c>
      <c r="K1745" s="16">
        <f t="shared" ca="1" si="192"/>
        <v>3.3628167736914918</v>
      </c>
      <c r="L1745" s="16"/>
      <c r="M1745" s="17">
        <f t="shared" ca="1" si="191"/>
        <v>0.52393930277731759</v>
      </c>
      <c r="N1745" s="18">
        <f t="shared" ca="1" si="193"/>
        <v>4.282355705727106</v>
      </c>
      <c r="O1745" s="18"/>
      <c r="P1745" s="30">
        <f t="shared" ca="1" si="189"/>
        <v>1.280461067964386</v>
      </c>
      <c r="Q1745" s="19"/>
      <c r="R1745" s="20">
        <f t="shared" ca="1" si="194"/>
        <v>1</v>
      </c>
      <c r="S1745" s="21">
        <f t="shared" ca="1" si="195"/>
        <v>0</v>
      </c>
    </row>
    <row r="1746" spans="9:19" ht="15" x14ac:dyDescent="0.25">
      <c r="I1746" s="14">
        <v>1742</v>
      </c>
      <c r="J1746" s="15">
        <f t="shared" ca="1" si="190"/>
        <v>0.93928916451489675</v>
      </c>
      <c r="K1746" s="16">
        <f t="shared" ca="1" si="192"/>
        <v>20.388473529069273</v>
      </c>
      <c r="L1746" s="16"/>
      <c r="M1746" s="17">
        <f t="shared" ca="1" si="191"/>
        <v>0.56305623652944126</v>
      </c>
      <c r="N1746" s="18">
        <f t="shared" ca="1" si="193"/>
        <v>5.1079675356199807</v>
      </c>
      <c r="O1746" s="18"/>
      <c r="P1746" s="30">
        <f t="shared" ca="1" si="189"/>
        <v>17.480505993449292</v>
      </c>
      <c r="Q1746" s="19"/>
      <c r="R1746" s="20">
        <f t="shared" ca="1" si="194"/>
        <v>1</v>
      </c>
      <c r="S1746" s="21">
        <f t="shared" ca="1" si="195"/>
        <v>1</v>
      </c>
    </row>
    <row r="1747" spans="9:19" ht="15" x14ac:dyDescent="0.25">
      <c r="I1747" s="14">
        <v>1743</v>
      </c>
      <c r="J1747" s="15">
        <f t="shared" ca="1" si="190"/>
        <v>0.84231831285240355</v>
      </c>
      <c r="K1747" s="16">
        <f t="shared" ca="1" si="192"/>
        <v>15.830331192520681</v>
      </c>
      <c r="L1747" s="16"/>
      <c r="M1747" s="17">
        <f t="shared" ca="1" si="191"/>
        <v>0.32820329748868882</v>
      </c>
      <c r="N1747" s="18">
        <f t="shared" ca="1" si="193"/>
        <v>5.7868242861114361E-2</v>
      </c>
      <c r="O1747" s="18"/>
      <c r="P1747" s="30">
        <f t="shared" ca="1" si="189"/>
        <v>17.972462949659565</v>
      </c>
      <c r="Q1747" s="19"/>
      <c r="R1747" s="20">
        <f t="shared" ca="1" si="194"/>
        <v>1</v>
      </c>
      <c r="S1747" s="21">
        <f t="shared" ca="1" si="195"/>
        <v>1</v>
      </c>
    </row>
    <row r="1748" spans="9:19" ht="15" x14ac:dyDescent="0.25">
      <c r="I1748" s="14">
        <v>1744</v>
      </c>
      <c r="J1748" s="15">
        <f t="shared" ca="1" si="190"/>
        <v>0.95066169398249212</v>
      </c>
      <c r="K1748" s="16">
        <f t="shared" ca="1" si="192"/>
        <v>21.245796545061339</v>
      </c>
      <c r="L1748" s="16"/>
      <c r="M1748" s="17">
        <f t="shared" ca="1" si="191"/>
        <v>0.7006148857398673</v>
      </c>
      <c r="N1748" s="18">
        <f t="shared" ca="1" si="193"/>
        <v>8.1822524660834972</v>
      </c>
      <c r="O1748" s="18"/>
      <c r="P1748" s="30">
        <f t="shared" ca="1" si="189"/>
        <v>15.263544078977841</v>
      </c>
      <c r="Q1748" s="19"/>
      <c r="R1748" s="20">
        <f t="shared" ca="1" si="194"/>
        <v>1</v>
      </c>
      <c r="S1748" s="21">
        <f t="shared" ca="1" si="195"/>
        <v>1</v>
      </c>
    </row>
    <row r="1749" spans="9:19" ht="15" x14ac:dyDescent="0.25">
      <c r="I1749" s="14">
        <v>1745</v>
      </c>
      <c r="J1749" s="15">
        <f t="shared" ca="1" si="190"/>
        <v>0.5019706983054909</v>
      </c>
      <c r="K1749" s="16">
        <f t="shared" ca="1" si="192"/>
        <v>7.471329567790292</v>
      </c>
      <c r="L1749" s="16"/>
      <c r="M1749" s="17">
        <f t="shared" ca="1" si="191"/>
        <v>0.36802052788626727</v>
      </c>
      <c r="N1749" s="18">
        <f t="shared" ca="1" si="193"/>
        <v>0.95961392663346379</v>
      </c>
      <c r="O1749" s="18"/>
      <c r="P1749" s="30">
        <f t="shared" ca="1" si="189"/>
        <v>8.7117156411568288</v>
      </c>
      <c r="Q1749" s="19"/>
      <c r="R1749" s="20">
        <f t="shared" ca="1" si="194"/>
        <v>1</v>
      </c>
      <c r="S1749" s="21">
        <f t="shared" ca="1" si="195"/>
        <v>1</v>
      </c>
    </row>
    <row r="1750" spans="9:19" ht="15" x14ac:dyDescent="0.25">
      <c r="I1750" s="14">
        <v>1746</v>
      </c>
      <c r="J1750" s="15">
        <f t="shared" ca="1" si="190"/>
        <v>0.33540503750341499</v>
      </c>
      <c r="K1750" s="16">
        <f t="shared" ca="1" si="192"/>
        <v>3.8738895977551087</v>
      </c>
      <c r="L1750" s="16"/>
      <c r="M1750" s="17">
        <f t="shared" ca="1" si="191"/>
        <v>0.78923279027673032</v>
      </c>
      <c r="N1750" s="18">
        <f t="shared" ca="1" si="193"/>
        <v>10.504755655632268</v>
      </c>
      <c r="O1750" s="18"/>
      <c r="P1750" s="30">
        <f t="shared" ca="1" si="189"/>
        <v>-4.430866057877159</v>
      </c>
      <c r="Q1750" s="19"/>
      <c r="R1750" s="20">
        <f t="shared" ca="1" si="194"/>
        <v>0</v>
      </c>
      <c r="S1750" s="21">
        <f t="shared" ca="1" si="195"/>
        <v>0</v>
      </c>
    </row>
    <row r="1751" spans="9:19" ht="15" x14ac:dyDescent="0.25">
      <c r="I1751" s="14">
        <v>1747</v>
      </c>
      <c r="J1751" s="15">
        <f t="shared" ca="1" si="190"/>
        <v>0.72313505595804872</v>
      </c>
      <c r="K1751" s="16">
        <f t="shared" ca="1" si="192"/>
        <v>12.384535501079924</v>
      </c>
      <c r="L1751" s="16"/>
      <c r="M1751" s="17">
        <f t="shared" ca="1" si="191"/>
        <v>0.95585839209869872</v>
      </c>
      <c r="N1751" s="18">
        <f t="shared" ca="1" si="193"/>
        <v>18.041071866972832</v>
      </c>
      <c r="O1751" s="18"/>
      <c r="P1751" s="30">
        <f t="shared" ca="1" si="189"/>
        <v>-3.4565363658929078</v>
      </c>
      <c r="Q1751" s="19"/>
      <c r="R1751" s="20">
        <f t="shared" ca="1" si="194"/>
        <v>0</v>
      </c>
      <c r="S1751" s="21">
        <f t="shared" ca="1" si="195"/>
        <v>0</v>
      </c>
    </row>
    <row r="1752" spans="9:19" ht="15" x14ac:dyDescent="0.25">
      <c r="I1752" s="14">
        <v>1748</v>
      </c>
      <c r="J1752" s="15">
        <f t="shared" ca="1" si="190"/>
        <v>0.52442242731961863</v>
      </c>
      <c r="K1752" s="16">
        <f t="shared" ca="1" si="192"/>
        <v>7.9425064252921365</v>
      </c>
      <c r="L1752" s="16"/>
      <c r="M1752" s="17">
        <f t="shared" ca="1" si="191"/>
        <v>0.88431873704344732</v>
      </c>
      <c r="N1752" s="18">
        <f t="shared" ca="1" si="193"/>
        <v>13.793619176067393</v>
      </c>
      <c r="O1752" s="18"/>
      <c r="P1752" s="30">
        <f t="shared" ca="1" si="189"/>
        <v>-3.6511127507752565</v>
      </c>
      <c r="Q1752" s="19"/>
      <c r="R1752" s="20">
        <f t="shared" ca="1" si="194"/>
        <v>0</v>
      </c>
      <c r="S1752" s="21">
        <f t="shared" ca="1" si="195"/>
        <v>0</v>
      </c>
    </row>
    <row r="1753" spans="9:19" ht="15" x14ac:dyDescent="0.25">
      <c r="I1753" s="14">
        <v>1749</v>
      </c>
      <c r="J1753" s="15">
        <f t="shared" ca="1" si="190"/>
        <v>0.96424769320589454</v>
      </c>
      <c r="K1753" s="16">
        <f t="shared" ca="1" si="192"/>
        <v>22.508783412411635</v>
      </c>
      <c r="L1753" s="16"/>
      <c r="M1753" s="17">
        <f t="shared" ca="1" si="191"/>
        <v>0.8487367414422381</v>
      </c>
      <c r="N1753" s="18">
        <f t="shared" ca="1" si="193"/>
        <v>12.40622005693781</v>
      </c>
      <c r="O1753" s="18"/>
      <c r="P1753" s="30">
        <f t="shared" ca="1" si="189"/>
        <v>12.302563355473826</v>
      </c>
      <c r="Q1753" s="19"/>
      <c r="R1753" s="20">
        <f t="shared" ca="1" si="194"/>
        <v>1</v>
      </c>
      <c r="S1753" s="21">
        <f t="shared" ca="1" si="195"/>
        <v>1</v>
      </c>
    </row>
    <row r="1754" spans="9:19" ht="15" x14ac:dyDescent="0.25">
      <c r="I1754" s="14">
        <v>1750</v>
      </c>
      <c r="J1754" s="15">
        <f t="shared" ca="1" si="190"/>
        <v>0.47018179808187033</v>
      </c>
      <c r="K1754" s="16">
        <f t="shared" ca="1" si="192"/>
        <v>6.8040705634037959</v>
      </c>
      <c r="L1754" s="16"/>
      <c r="M1754" s="17">
        <f t="shared" ca="1" si="191"/>
        <v>0.77465684957470671</v>
      </c>
      <c r="N1754" s="18">
        <f t="shared" ca="1" si="193"/>
        <v>10.090686892787119</v>
      </c>
      <c r="O1754" s="18"/>
      <c r="P1754" s="30">
        <f t="shared" ca="1" si="189"/>
        <v>-1.0866163293833226</v>
      </c>
      <c r="Q1754" s="19"/>
      <c r="R1754" s="20">
        <f t="shared" ca="1" si="194"/>
        <v>0</v>
      </c>
      <c r="S1754" s="21">
        <f t="shared" ca="1" si="195"/>
        <v>0</v>
      </c>
    </row>
    <row r="1755" spans="9:19" ht="15" x14ac:dyDescent="0.25">
      <c r="I1755" s="14">
        <v>1751</v>
      </c>
      <c r="J1755" s="15">
        <f t="shared" ca="1" si="190"/>
        <v>0.14121376479146952</v>
      </c>
      <c r="K1755" s="16">
        <f t="shared" ca="1" si="192"/>
        <v>-1.5631086277054678</v>
      </c>
      <c r="L1755" s="16"/>
      <c r="M1755" s="17">
        <f t="shared" ca="1" si="191"/>
        <v>6.859005064440804E-2</v>
      </c>
      <c r="N1755" s="18">
        <f t="shared" ca="1" si="193"/>
        <v>-8.6559009561846807</v>
      </c>
      <c r="O1755" s="18"/>
      <c r="P1755" s="30">
        <f t="shared" ca="1" si="189"/>
        <v>9.2927923284792122</v>
      </c>
      <c r="Q1755" s="19"/>
      <c r="R1755" s="20">
        <f t="shared" ca="1" si="194"/>
        <v>1</v>
      </c>
      <c r="S1755" s="21">
        <f t="shared" ca="1" si="195"/>
        <v>1</v>
      </c>
    </row>
    <row r="1756" spans="9:19" ht="15" x14ac:dyDescent="0.25">
      <c r="I1756" s="14">
        <v>1752</v>
      </c>
      <c r="J1756" s="15">
        <f t="shared" ca="1" si="190"/>
        <v>4.4242258173564752E-2</v>
      </c>
      <c r="K1756" s="16">
        <f t="shared" ca="1" si="192"/>
        <v>-6.8220570845947162</v>
      </c>
      <c r="L1756" s="16"/>
      <c r="M1756" s="17">
        <f t="shared" ca="1" si="191"/>
        <v>0.30704173425984826</v>
      </c>
      <c r="N1756" s="18">
        <f t="shared" ca="1" si="193"/>
        <v>-0.43888485660061161</v>
      </c>
      <c r="O1756" s="18"/>
      <c r="P1756" s="30">
        <f t="shared" ca="1" si="189"/>
        <v>-4.1831722279941044</v>
      </c>
      <c r="Q1756" s="19"/>
      <c r="R1756" s="20">
        <f t="shared" ca="1" si="194"/>
        <v>0</v>
      </c>
      <c r="S1756" s="21">
        <f t="shared" ca="1" si="195"/>
        <v>0</v>
      </c>
    </row>
    <row r="1757" spans="9:19" ht="15" x14ac:dyDescent="0.25">
      <c r="I1757" s="14">
        <v>1753</v>
      </c>
      <c r="J1757" s="15">
        <f t="shared" ca="1" si="190"/>
        <v>0.68756536468394691</v>
      </c>
      <c r="K1757" s="16">
        <f t="shared" ca="1" si="192"/>
        <v>11.520941673871745</v>
      </c>
      <c r="L1757" s="16"/>
      <c r="M1757" s="17">
        <f t="shared" ca="1" si="191"/>
        <v>0.98845786262948832</v>
      </c>
      <c r="N1757" s="18">
        <f t="shared" ca="1" si="193"/>
        <v>22.789225494792998</v>
      </c>
      <c r="O1757" s="18"/>
      <c r="P1757" s="30">
        <f t="shared" ca="1" si="189"/>
        <v>-9.068283820921252</v>
      </c>
      <c r="Q1757" s="19"/>
      <c r="R1757" s="20">
        <f t="shared" ca="1" si="194"/>
        <v>0</v>
      </c>
      <c r="S1757" s="21">
        <f t="shared" ca="1" si="195"/>
        <v>0</v>
      </c>
    </row>
    <row r="1758" spans="9:19" ht="15" x14ac:dyDescent="0.25">
      <c r="I1758" s="14">
        <v>1754</v>
      </c>
      <c r="J1758" s="15">
        <f t="shared" ca="1" si="190"/>
        <v>0.73032871108795328</v>
      </c>
      <c r="K1758" s="16">
        <f t="shared" ca="1" si="192"/>
        <v>12.565481521031105</v>
      </c>
      <c r="L1758" s="16"/>
      <c r="M1758" s="17">
        <f t="shared" ca="1" si="191"/>
        <v>0.47049292273704479</v>
      </c>
      <c r="N1758" s="18">
        <f t="shared" ca="1" si="193"/>
        <v>3.1606135508647855</v>
      </c>
      <c r="O1758" s="18"/>
      <c r="P1758" s="30">
        <f t="shared" ca="1" si="189"/>
        <v>11.604867970166318</v>
      </c>
      <c r="Q1758" s="19"/>
      <c r="R1758" s="20">
        <f t="shared" ca="1" si="194"/>
        <v>1</v>
      </c>
      <c r="S1758" s="21">
        <f t="shared" ca="1" si="195"/>
        <v>1</v>
      </c>
    </row>
    <row r="1759" spans="9:19" ht="15" x14ac:dyDescent="0.25">
      <c r="I1759" s="14">
        <v>1755</v>
      </c>
      <c r="J1759" s="15">
        <f t="shared" ca="1" si="190"/>
        <v>0.26496794894482378</v>
      </c>
      <c r="K1759" s="16">
        <f t="shared" ca="1" si="192"/>
        <v>2.1749059924631409</v>
      </c>
      <c r="L1759" s="16"/>
      <c r="M1759" s="17">
        <f t="shared" ca="1" si="191"/>
        <v>0.52728237942921075</v>
      </c>
      <c r="N1759" s="18">
        <f t="shared" ca="1" si="193"/>
        <v>4.3526115928316234</v>
      </c>
      <c r="O1759" s="18"/>
      <c r="P1759" s="30">
        <f t="shared" ca="1" si="189"/>
        <v>2.2294399631517692E-2</v>
      </c>
      <c r="Q1759" s="19"/>
      <c r="R1759" s="20">
        <f t="shared" ca="1" si="194"/>
        <v>1</v>
      </c>
      <c r="S1759" s="21">
        <f t="shared" ca="1" si="195"/>
        <v>0</v>
      </c>
    </row>
    <row r="1760" spans="9:19" ht="15" x14ac:dyDescent="0.25">
      <c r="I1760" s="14">
        <v>1756</v>
      </c>
      <c r="J1760" s="15">
        <f t="shared" ca="1" si="190"/>
        <v>1.2288609742803991E-2</v>
      </c>
      <c r="K1760" s="16">
        <f t="shared" ca="1" si="192"/>
        <v>-11.377982310513342</v>
      </c>
      <c r="L1760" s="16"/>
      <c r="M1760" s="17">
        <f t="shared" ca="1" si="191"/>
        <v>0.37873034245809489</v>
      </c>
      <c r="N1760" s="18">
        <f t="shared" ca="1" si="193"/>
        <v>1.196251036559028</v>
      </c>
      <c r="O1760" s="18"/>
      <c r="P1760" s="30">
        <f t="shared" ca="1" si="189"/>
        <v>-10.374233347072369</v>
      </c>
      <c r="Q1760" s="19"/>
      <c r="R1760" s="20">
        <f t="shared" ca="1" si="194"/>
        <v>0</v>
      </c>
      <c r="S1760" s="21">
        <f t="shared" ca="1" si="195"/>
        <v>0</v>
      </c>
    </row>
    <row r="1761" spans="9:19" ht="15" x14ac:dyDescent="0.25">
      <c r="I1761" s="14">
        <v>1757</v>
      </c>
      <c r="J1761" s="15">
        <f t="shared" ca="1" si="190"/>
        <v>0.52744710476610923</v>
      </c>
      <c r="K1761" s="16">
        <f t="shared" ca="1" si="192"/>
        <v>8.0060743549045874</v>
      </c>
      <c r="L1761" s="16"/>
      <c r="M1761" s="17">
        <f t="shared" ca="1" si="191"/>
        <v>0.31707149186488193</v>
      </c>
      <c r="N1761" s="18">
        <f t="shared" ca="1" si="193"/>
        <v>-0.20169605042429373</v>
      </c>
      <c r="O1761" s="18"/>
      <c r="P1761" s="30">
        <f t="shared" ca="1" si="189"/>
        <v>10.407770405328883</v>
      </c>
      <c r="Q1761" s="19"/>
      <c r="R1761" s="20">
        <f t="shared" ca="1" si="194"/>
        <v>1</v>
      </c>
      <c r="S1761" s="21">
        <f t="shared" ca="1" si="195"/>
        <v>1</v>
      </c>
    </row>
    <row r="1762" spans="9:19" ht="15" x14ac:dyDescent="0.25">
      <c r="I1762" s="14">
        <v>1758</v>
      </c>
      <c r="J1762" s="15">
        <f t="shared" ca="1" si="190"/>
        <v>0.99578525605957724</v>
      </c>
      <c r="K1762" s="16">
        <f t="shared" ca="1" si="192"/>
        <v>29.47067683892239</v>
      </c>
      <c r="L1762" s="16"/>
      <c r="M1762" s="17">
        <f t="shared" ca="1" si="191"/>
        <v>0.48428111959193498</v>
      </c>
      <c r="N1762" s="18">
        <f t="shared" ca="1" si="193"/>
        <v>3.4502589762198799</v>
      </c>
      <c r="O1762" s="18"/>
      <c r="P1762" s="30">
        <f t="shared" ca="1" si="189"/>
        <v>28.220417862702508</v>
      </c>
      <c r="Q1762" s="19"/>
      <c r="R1762" s="20">
        <f t="shared" ca="1" si="194"/>
        <v>1</v>
      </c>
      <c r="S1762" s="21">
        <f t="shared" ca="1" si="195"/>
        <v>1</v>
      </c>
    </row>
    <row r="1763" spans="9:19" ht="15" x14ac:dyDescent="0.25">
      <c r="I1763" s="14">
        <v>1759</v>
      </c>
      <c r="J1763" s="15">
        <f t="shared" ca="1" si="190"/>
        <v>0.87782171540266662</v>
      </c>
      <c r="K1763" s="16">
        <f t="shared" ca="1" si="192"/>
        <v>17.170115214986694</v>
      </c>
      <c r="L1763" s="16"/>
      <c r="M1763" s="17">
        <f t="shared" ca="1" si="191"/>
        <v>0.37115311718459232</v>
      </c>
      <c r="N1763" s="18">
        <f t="shared" ca="1" si="193"/>
        <v>1.0290548739438208</v>
      </c>
      <c r="O1763" s="18"/>
      <c r="P1763" s="30">
        <f t="shared" ca="1" si="189"/>
        <v>18.341060341042873</v>
      </c>
      <c r="Q1763" s="19"/>
      <c r="R1763" s="20">
        <f t="shared" ca="1" si="194"/>
        <v>1</v>
      </c>
      <c r="S1763" s="21">
        <f t="shared" ca="1" si="195"/>
        <v>1</v>
      </c>
    </row>
    <row r="1764" spans="9:19" ht="15" x14ac:dyDescent="0.25">
      <c r="I1764" s="14">
        <v>1760</v>
      </c>
      <c r="J1764" s="15">
        <f t="shared" ca="1" si="190"/>
        <v>0.92325378581393225</v>
      </c>
      <c r="K1764" s="16">
        <f t="shared" ca="1" si="192"/>
        <v>19.371677953256615</v>
      </c>
      <c r="L1764" s="16"/>
      <c r="M1764" s="17">
        <f t="shared" ca="1" si="191"/>
        <v>0.29600221059258169</v>
      </c>
      <c r="N1764" s="18">
        <f t="shared" ca="1" si="193"/>
        <v>-0.7039424488614543</v>
      </c>
      <c r="O1764" s="18"/>
      <c r="P1764" s="30">
        <f t="shared" ca="1" si="189"/>
        <v>22.275620402118069</v>
      </c>
      <c r="Q1764" s="19"/>
      <c r="R1764" s="20">
        <f t="shared" ca="1" si="194"/>
        <v>1</v>
      </c>
      <c r="S1764" s="21">
        <f t="shared" ca="1" si="195"/>
        <v>1</v>
      </c>
    </row>
    <row r="1765" spans="9:19" ht="15" x14ac:dyDescent="0.25">
      <c r="I1765" s="14">
        <v>1761</v>
      </c>
      <c r="J1765" s="15">
        <f t="shared" ca="1" si="190"/>
        <v>0.49161206499079735</v>
      </c>
      <c r="K1765" s="16">
        <f t="shared" ca="1" si="192"/>
        <v>7.254075626615883</v>
      </c>
      <c r="L1765" s="16"/>
      <c r="M1765" s="17">
        <f t="shared" ca="1" si="191"/>
        <v>0.7828921099997711</v>
      </c>
      <c r="N1765" s="18">
        <f t="shared" ca="1" si="193"/>
        <v>10.3226642325958</v>
      </c>
      <c r="O1765" s="18"/>
      <c r="P1765" s="30">
        <f t="shared" ca="1" si="189"/>
        <v>-0.86858860597991683</v>
      </c>
      <c r="Q1765" s="19"/>
      <c r="R1765" s="20">
        <f t="shared" ca="1" si="194"/>
        <v>0</v>
      </c>
      <c r="S1765" s="21">
        <f t="shared" ca="1" si="195"/>
        <v>0</v>
      </c>
    </row>
    <row r="1766" spans="9:19" ht="15" x14ac:dyDescent="0.25">
      <c r="I1766" s="14">
        <v>1762</v>
      </c>
      <c r="J1766" s="15">
        <f t="shared" ca="1" si="190"/>
        <v>0.95714655305510998</v>
      </c>
      <c r="K1766" s="16">
        <f t="shared" ca="1" si="192"/>
        <v>21.807936473384213</v>
      </c>
      <c r="L1766" s="16"/>
      <c r="M1766" s="17">
        <f t="shared" ca="1" si="191"/>
        <v>6.0415252105631811E-2</v>
      </c>
      <c r="N1766" s="18">
        <f t="shared" ca="1" si="193"/>
        <v>-9.1990826335951024</v>
      </c>
      <c r="O1766" s="18"/>
      <c r="P1766" s="30">
        <f t="shared" ca="1" si="189"/>
        <v>33.207019106979317</v>
      </c>
      <c r="Q1766" s="19"/>
      <c r="R1766" s="20">
        <f t="shared" ca="1" si="194"/>
        <v>1</v>
      </c>
      <c r="S1766" s="21">
        <f t="shared" ca="1" si="195"/>
        <v>1</v>
      </c>
    </row>
    <row r="1767" spans="9:19" ht="15" x14ac:dyDescent="0.25">
      <c r="I1767" s="14">
        <v>1763</v>
      </c>
      <c r="J1767" s="15">
        <f t="shared" ca="1" si="190"/>
        <v>0.87643913348058944</v>
      </c>
      <c r="K1767" s="16">
        <f t="shared" ca="1" si="192"/>
        <v>17.113241749227264</v>
      </c>
      <c r="L1767" s="16"/>
      <c r="M1767" s="17">
        <f t="shared" ca="1" si="191"/>
        <v>0.50435341092848684</v>
      </c>
      <c r="N1767" s="18">
        <f t="shared" ca="1" si="193"/>
        <v>3.8713013579397759</v>
      </c>
      <c r="O1767" s="18"/>
      <c r="P1767" s="30">
        <f t="shared" ca="1" si="189"/>
        <v>15.441940391287488</v>
      </c>
      <c r="Q1767" s="19"/>
      <c r="R1767" s="20">
        <f t="shared" ca="1" si="194"/>
        <v>1</v>
      </c>
      <c r="S1767" s="21">
        <f t="shared" ca="1" si="195"/>
        <v>1</v>
      </c>
    </row>
    <row r="1768" spans="9:19" ht="15" x14ac:dyDescent="0.25">
      <c r="I1768" s="14">
        <v>1764</v>
      </c>
      <c r="J1768" s="15">
        <f t="shared" ca="1" si="190"/>
        <v>0.62140539652924709</v>
      </c>
      <c r="K1768" s="16">
        <f t="shared" ca="1" si="192"/>
        <v>10.01673487124831</v>
      </c>
      <c r="L1768" s="16"/>
      <c r="M1768" s="17">
        <f t="shared" ca="1" si="191"/>
        <v>0.81078643353312263</v>
      </c>
      <c r="N1768" s="18">
        <f t="shared" ca="1" si="193"/>
        <v>11.149285236744237</v>
      </c>
      <c r="O1768" s="18"/>
      <c r="P1768" s="30">
        <f t="shared" ca="1" si="189"/>
        <v>1.0674496345040732</v>
      </c>
      <c r="Q1768" s="19"/>
      <c r="R1768" s="20">
        <f t="shared" ca="1" si="194"/>
        <v>1</v>
      </c>
      <c r="S1768" s="21">
        <f t="shared" ca="1" si="195"/>
        <v>0</v>
      </c>
    </row>
    <row r="1769" spans="9:19" ht="15" x14ac:dyDescent="0.25">
      <c r="I1769" s="14">
        <v>1765</v>
      </c>
      <c r="J1769" s="15">
        <f t="shared" ca="1" si="190"/>
        <v>0.65521975790779374</v>
      </c>
      <c r="K1769" s="16">
        <f t="shared" ca="1" si="192"/>
        <v>10.772051812235651</v>
      </c>
      <c r="L1769" s="16"/>
      <c r="M1769" s="17">
        <f t="shared" ca="1" si="191"/>
        <v>0.28516585689077412</v>
      </c>
      <c r="N1769" s="18">
        <f t="shared" ca="1" si="193"/>
        <v>-0.96857303114517723</v>
      </c>
      <c r="O1769" s="18"/>
      <c r="P1769" s="30">
        <f t="shared" ca="1" si="189"/>
        <v>13.940624843380828</v>
      </c>
      <c r="Q1769" s="19"/>
      <c r="R1769" s="20">
        <f t="shared" ca="1" si="194"/>
        <v>1</v>
      </c>
      <c r="S1769" s="21">
        <f t="shared" ca="1" si="195"/>
        <v>1</v>
      </c>
    </row>
    <row r="1770" spans="9:19" ht="15" x14ac:dyDescent="0.25">
      <c r="I1770" s="14">
        <v>1766</v>
      </c>
      <c r="J1770" s="15">
        <f t="shared" ca="1" si="190"/>
        <v>0.66249446659937172</v>
      </c>
      <c r="K1770" s="16">
        <f t="shared" ca="1" si="192"/>
        <v>10.937953250046066</v>
      </c>
      <c r="L1770" s="16"/>
      <c r="M1770" s="17">
        <f t="shared" ca="1" si="191"/>
        <v>0.30783799277511326</v>
      </c>
      <c r="N1770" s="18">
        <f t="shared" ca="1" si="193"/>
        <v>-0.41993265520070899</v>
      </c>
      <c r="O1770" s="18"/>
      <c r="P1770" s="30">
        <f t="shared" ca="1" si="189"/>
        <v>13.557885905246774</v>
      </c>
      <c r="Q1770" s="19"/>
      <c r="R1770" s="20">
        <f t="shared" ca="1" si="194"/>
        <v>1</v>
      </c>
      <c r="S1770" s="21">
        <f t="shared" ca="1" si="195"/>
        <v>1</v>
      </c>
    </row>
    <row r="1771" spans="9:19" ht="15" x14ac:dyDescent="0.25">
      <c r="I1771" s="14">
        <v>1767</v>
      </c>
      <c r="J1771" s="15">
        <f t="shared" ca="1" si="190"/>
        <v>0.61433829372391124</v>
      </c>
      <c r="K1771" s="16">
        <f t="shared" ca="1" si="192"/>
        <v>9.8617042711916909</v>
      </c>
      <c r="L1771" s="16"/>
      <c r="M1771" s="17">
        <f t="shared" ca="1" si="191"/>
        <v>0.4082745130248947</v>
      </c>
      <c r="N1771" s="18">
        <f t="shared" ca="1" si="193"/>
        <v>1.8390673622744378</v>
      </c>
      <c r="O1771" s="18"/>
      <c r="P1771" s="30">
        <f t="shared" ca="1" si="189"/>
        <v>10.222636908917252</v>
      </c>
      <c r="Q1771" s="19"/>
      <c r="R1771" s="20">
        <f t="shared" ca="1" si="194"/>
        <v>1</v>
      </c>
      <c r="S1771" s="21">
        <f t="shared" ca="1" si="195"/>
        <v>1</v>
      </c>
    </row>
    <row r="1772" spans="9:19" ht="15" x14ac:dyDescent="0.25">
      <c r="I1772" s="14">
        <v>1768</v>
      </c>
      <c r="J1772" s="15">
        <f t="shared" ca="1" si="190"/>
        <v>0.28597690328374226</v>
      </c>
      <c r="K1772" s="16">
        <f t="shared" ca="1" si="192"/>
        <v>2.701395220882076</v>
      </c>
      <c r="L1772" s="16"/>
      <c r="M1772" s="17">
        <f t="shared" ca="1" si="191"/>
        <v>0.28067418145258993</v>
      </c>
      <c r="N1772" s="18">
        <f t="shared" ca="1" si="193"/>
        <v>-1.0796552369309813</v>
      </c>
      <c r="O1772" s="18"/>
      <c r="P1772" s="30">
        <f t="shared" ca="1" si="189"/>
        <v>5.9810504578130574</v>
      </c>
      <c r="Q1772" s="19"/>
      <c r="R1772" s="20">
        <f t="shared" ca="1" si="194"/>
        <v>1</v>
      </c>
      <c r="S1772" s="21">
        <f t="shared" ca="1" si="195"/>
        <v>0</v>
      </c>
    </row>
    <row r="1773" spans="9:19" ht="15" x14ac:dyDescent="0.25">
      <c r="I1773" s="14">
        <v>1769</v>
      </c>
      <c r="J1773" s="15">
        <f t="shared" ca="1" si="190"/>
        <v>0.37426027889931102</v>
      </c>
      <c r="K1773" s="16">
        <f t="shared" ca="1" si="192"/>
        <v>4.7477454504142251</v>
      </c>
      <c r="L1773" s="16"/>
      <c r="M1773" s="17">
        <f t="shared" ca="1" si="191"/>
        <v>0.66949262993367842</v>
      </c>
      <c r="N1773" s="18">
        <f t="shared" ca="1" si="193"/>
        <v>7.4488596151056257</v>
      </c>
      <c r="O1773" s="18"/>
      <c r="P1773" s="30">
        <f t="shared" ca="1" si="189"/>
        <v>-0.50111416469140035</v>
      </c>
      <c r="Q1773" s="19"/>
      <c r="R1773" s="20">
        <f t="shared" ca="1" si="194"/>
        <v>0</v>
      </c>
      <c r="S1773" s="21">
        <f t="shared" ca="1" si="195"/>
        <v>0</v>
      </c>
    </row>
    <row r="1774" spans="9:19" ht="15" x14ac:dyDescent="0.25">
      <c r="I1774" s="14">
        <v>1770</v>
      </c>
      <c r="J1774" s="15">
        <f t="shared" ca="1" si="190"/>
        <v>0.53139595289226071</v>
      </c>
      <c r="K1774" s="16">
        <f t="shared" ca="1" si="192"/>
        <v>8.0891156996889855</v>
      </c>
      <c r="L1774" s="16"/>
      <c r="M1774" s="17">
        <f t="shared" ca="1" si="191"/>
        <v>0.77582969082584075</v>
      </c>
      <c r="N1774" s="18">
        <f t="shared" ca="1" si="193"/>
        <v>10.123425529784459</v>
      </c>
      <c r="O1774" s="18"/>
      <c r="P1774" s="30">
        <f t="shared" ca="1" si="189"/>
        <v>0.16569016990452656</v>
      </c>
      <c r="Q1774" s="19"/>
      <c r="R1774" s="20">
        <f t="shared" ca="1" si="194"/>
        <v>1</v>
      </c>
      <c r="S1774" s="21">
        <f t="shared" ca="1" si="195"/>
        <v>0</v>
      </c>
    </row>
    <row r="1775" spans="9:19" ht="15" x14ac:dyDescent="0.25">
      <c r="I1775" s="14">
        <v>1771</v>
      </c>
      <c r="J1775" s="15">
        <f t="shared" ca="1" si="190"/>
        <v>0.32568602047863704</v>
      </c>
      <c r="K1775" s="16">
        <f t="shared" ca="1" si="192"/>
        <v>3.6494935386980485</v>
      </c>
      <c r="L1775" s="16"/>
      <c r="M1775" s="17">
        <f t="shared" ca="1" si="191"/>
        <v>0.48733479439401961</v>
      </c>
      <c r="N1775" s="18">
        <f t="shared" ca="1" si="193"/>
        <v>3.5143412221741892</v>
      </c>
      <c r="O1775" s="18"/>
      <c r="P1775" s="30">
        <f t="shared" ca="1" si="189"/>
        <v>2.3351523165238595</v>
      </c>
      <c r="Q1775" s="19"/>
      <c r="R1775" s="20">
        <f t="shared" ca="1" si="194"/>
        <v>1</v>
      </c>
      <c r="S1775" s="21">
        <f t="shared" ca="1" si="195"/>
        <v>0</v>
      </c>
    </row>
    <row r="1776" spans="9:19" ht="15" x14ac:dyDescent="0.25">
      <c r="I1776" s="14">
        <v>1772</v>
      </c>
      <c r="J1776" s="15">
        <f t="shared" ca="1" si="190"/>
        <v>0.4536843667738375</v>
      </c>
      <c r="K1776" s="16">
        <f t="shared" ca="1" si="192"/>
        <v>6.456478209681114</v>
      </c>
      <c r="L1776" s="16"/>
      <c r="M1776" s="17">
        <f t="shared" ca="1" si="191"/>
        <v>0.12183226550784698</v>
      </c>
      <c r="N1776" s="18">
        <f t="shared" ca="1" si="193"/>
        <v>-5.9744195418954487</v>
      </c>
      <c r="O1776" s="18"/>
      <c r="P1776" s="30">
        <f t="shared" ca="1" si="189"/>
        <v>14.630897751576562</v>
      </c>
      <c r="Q1776" s="19"/>
      <c r="R1776" s="20">
        <f t="shared" ca="1" si="194"/>
        <v>1</v>
      </c>
      <c r="S1776" s="21">
        <f t="shared" ca="1" si="195"/>
        <v>1</v>
      </c>
    </row>
    <row r="1777" spans="9:19" ht="15" x14ac:dyDescent="0.25">
      <c r="I1777" s="14">
        <v>1773</v>
      </c>
      <c r="J1777" s="15">
        <f t="shared" ca="1" si="190"/>
        <v>0.80385025377145458</v>
      </c>
      <c r="K1777" s="16">
        <f t="shared" ca="1" si="192"/>
        <v>14.587247218152099</v>
      </c>
      <c r="L1777" s="16"/>
      <c r="M1777" s="17">
        <f t="shared" ca="1" si="191"/>
        <v>0.23748581161969495</v>
      </c>
      <c r="N1777" s="18">
        <f t="shared" ca="1" si="193"/>
        <v>-2.1972108706064386</v>
      </c>
      <c r="O1777" s="18"/>
      <c r="P1777" s="30">
        <f t="shared" ca="1" si="189"/>
        <v>18.984458088758537</v>
      </c>
      <c r="Q1777" s="19"/>
      <c r="R1777" s="20">
        <f t="shared" ca="1" si="194"/>
        <v>1</v>
      </c>
      <c r="S1777" s="21">
        <f t="shared" ca="1" si="195"/>
        <v>1</v>
      </c>
    </row>
    <row r="1778" spans="9:19" ht="15" x14ac:dyDescent="0.25">
      <c r="I1778" s="14">
        <v>1774</v>
      </c>
      <c r="J1778" s="15">
        <f t="shared" ca="1" si="190"/>
        <v>0.84433116870792457</v>
      </c>
      <c r="K1778" s="16">
        <f t="shared" ca="1" si="192"/>
        <v>15.90050673689592</v>
      </c>
      <c r="L1778" s="16"/>
      <c r="M1778" s="17">
        <f t="shared" ca="1" si="191"/>
        <v>0.67232157946502302</v>
      </c>
      <c r="N1778" s="18">
        <f t="shared" ca="1" si="193"/>
        <v>7.5142884188714305</v>
      </c>
      <c r="O1778" s="18"/>
      <c r="P1778" s="30">
        <f t="shared" ca="1" si="189"/>
        <v>10.586218318024489</v>
      </c>
      <c r="Q1778" s="19"/>
      <c r="R1778" s="20">
        <f t="shared" ca="1" si="194"/>
        <v>1</v>
      </c>
      <c r="S1778" s="21">
        <f t="shared" ca="1" si="195"/>
        <v>1</v>
      </c>
    </row>
    <row r="1779" spans="9:19" ht="15" x14ac:dyDescent="0.25">
      <c r="I1779" s="14">
        <v>1775</v>
      </c>
      <c r="J1779" s="15">
        <f t="shared" ca="1" si="190"/>
        <v>0.73634963748339088</v>
      </c>
      <c r="K1779" s="16">
        <f t="shared" ca="1" si="192"/>
        <v>12.718794498972887</v>
      </c>
      <c r="L1779" s="16"/>
      <c r="M1779" s="17">
        <f t="shared" ca="1" si="191"/>
        <v>0.56085690229389429</v>
      </c>
      <c r="N1779" s="18">
        <f t="shared" ca="1" si="193"/>
        <v>5.0612789574438137</v>
      </c>
      <c r="O1779" s="18"/>
      <c r="P1779" s="30">
        <f t="shared" ca="1" si="189"/>
        <v>9.8575155415290734</v>
      </c>
      <c r="Q1779" s="19"/>
      <c r="R1779" s="20">
        <f t="shared" ca="1" si="194"/>
        <v>1</v>
      </c>
      <c r="S1779" s="21">
        <f t="shared" ca="1" si="195"/>
        <v>1</v>
      </c>
    </row>
    <row r="1780" spans="9:19" ht="15" x14ac:dyDescent="0.25">
      <c r="I1780" s="14">
        <v>1776</v>
      </c>
      <c r="J1780" s="15">
        <f t="shared" ca="1" si="190"/>
        <v>0.80207544487055638</v>
      </c>
      <c r="K1780" s="16">
        <f t="shared" ca="1" si="192"/>
        <v>14.533727522210413</v>
      </c>
      <c r="L1780" s="16"/>
      <c r="M1780" s="17">
        <f t="shared" ca="1" si="191"/>
        <v>0.26573271592620618</v>
      </c>
      <c r="N1780" s="18">
        <f t="shared" ca="1" si="193"/>
        <v>-1.4555722943521285</v>
      </c>
      <c r="O1780" s="18"/>
      <c r="P1780" s="30">
        <f t="shared" ca="1" si="189"/>
        <v>18.189299816562542</v>
      </c>
      <c r="Q1780" s="19"/>
      <c r="R1780" s="20">
        <f t="shared" ca="1" si="194"/>
        <v>1</v>
      </c>
      <c r="S1780" s="21">
        <f t="shared" ca="1" si="195"/>
        <v>1</v>
      </c>
    </row>
    <row r="1781" spans="9:19" ht="15" x14ac:dyDescent="0.25">
      <c r="I1781" s="14">
        <v>1777</v>
      </c>
      <c r="J1781" s="15">
        <f t="shared" ca="1" si="190"/>
        <v>0.37030315428625515</v>
      </c>
      <c r="K1781" s="16">
        <f t="shared" ca="1" si="192"/>
        <v>4.6602324439738041</v>
      </c>
      <c r="L1781" s="16"/>
      <c r="M1781" s="17">
        <f t="shared" ca="1" si="191"/>
        <v>0.21378936763556444</v>
      </c>
      <c r="N1781" s="18">
        <f t="shared" ca="1" si="193"/>
        <v>-2.8575733428812473</v>
      </c>
      <c r="O1781" s="18"/>
      <c r="P1781" s="30">
        <f t="shared" ca="1" si="189"/>
        <v>9.7178057868550525</v>
      </c>
      <c r="Q1781" s="19"/>
      <c r="R1781" s="20">
        <f t="shared" ca="1" si="194"/>
        <v>1</v>
      </c>
      <c r="S1781" s="21">
        <f t="shared" ca="1" si="195"/>
        <v>1</v>
      </c>
    </row>
    <row r="1782" spans="9:19" ht="15" x14ac:dyDescent="0.25">
      <c r="I1782" s="14">
        <v>1778</v>
      </c>
      <c r="J1782" s="15">
        <f t="shared" ca="1" si="190"/>
        <v>0.58714767362021458</v>
      </c>
      <c r="K1782" s="16">
        <f t="shared" ca="1" si="192"/>
        <v>9.2724408032822279</v>
      </c>
      <c r="L1782" s="16"/>
      <c r="M1782" s="17">
        <f t="shared" ca="1" si="191"/>
        <v>0.74894683462929412</v>
      </c>
      <c r="N1782" s="18">
        <f t="shared" ca="1" si="193"/>
        <v>9.3954886878850239</v>
      </c>
      <c r="O1782" s="18"/>
      <c r="P1782" s="30">
        <f t="shared" ca="1" si="189"/>
        <v>2.0769521153972041</v>
      </c>
      <c r="Q1782" s="19"/>
      <c r="R1782" s="20">
        <f t="shared" ca="1" si="194"/>
        <v>1</v>
      </c>
      <c r="S1782" s="21">
        <f t="shared" ca="1" si="195"/>
        <v>0</v>
      </c>
    </row>
    <row r="1783" spans="9:19" ht="15" x14ac:dyDescent="0.25">
      <c r="I1783" s="14">
        <v>1779</v>
      </c>
      <c r="J1783" s="15">
        <f t="shared" ca="1" si="190"/>
        <v>0.54391864169897142</v>
      </c>
      <c r="K1783" s="16">
        <f t="shared" ca="1" si="192"/>
        <v>8.3529282229626585</v>
      </c>
      <c r="L1783" s="16"/>
      <c r="M1783" s="17">
        <f t="shared" ca="1" si="191"/>
        <v>0.73391662105298894</v>
      </c>
      <c r="N1783" s="18">
        <f t="shared" ca="1" si="193"/>
        <v>9.0066306744105198</v>
      </c>
      <c r="O1783" s="18"/>
      <c r="P1783" s="30">
        <f t="shared" ca="1" si="189"/>
        <v>1.5462975485521389</v>
      </c>
      <c r="Q1783" s="19"/>
      <c r="R1783" s="20">
        <f t="shared" ca="1" si="194"/>
        <v>1</v>
      </c>
      <c r="S1783" s="21">
        <f t="shared" ca="1" si="195"/>
        <v>0</v>
      </c>
    </row>
    <row r="1784" spans="9:19" ht="15" x14ac:dyDescent="0.25">
      <c r="I1784" s="14">
        <v>1780</v>
      </c>
      <c r="J1784" s="15">
        <f t="shared" ca="1" si="190"/>
        <v>0.55719141497520341</v>
      </c>
      <c r="K1784" s="16">
        <f t="shared" ca="1" si="192"/>
        <v>8.6335539798422829</v>
      </c>
      <c r="L1784" s="16"/>
      <c r="M1784" s="17">
        <f t="shared" ca="1" si="191"/>
        <v>0.23313556141069691</v>
      </c>
      <c r="N1784" s="18">
        <f t="shared" ca="1" si="193"/>
        <v>-2.3155666141726483</v>
      </c>
      <c r="O1784" s="18"/>
      <c r="P1784" s="30">
        <f t="shared" ca="1" si="189"/>
        <v>13.149120594014931</v>
      </c>
      <c r="Q1784" s="19"/>
      <c r="R1784" s="20">
        <f t="shared" ca="1" si="194"/>
        <v>1</v>
      </c>
      <c r="S1784" s="21">
        <f t="shared" ca="1" si="195"/>
        <v>1</v>
      </c>
    </row>
    <row r="1785" spans="9:19" ht="15" x14ac:dyDescent="0.25">
      <c r="I1785" s="14">
        <v>1781</v>
      </c>
      <c r="J1785" s="15">
        <f t="shared" ca="1" si="190"/>
        <v>0.680573952098665</v>
      </c>
      <c r="K1785" s="16">
        <f t="shared" ca="1" si="192"/>
        <v>11.35648202304424</v>
      </c>
      <c r="L1785" s="16"/>
      <c r="M1785" s="17">
        <f t="shared" ca="1" si="191"/>
        <v>3.9575025972087285E-3</v>
      </c>
      <c r="N1785" s="18">
        <f t="shared" ca="1" si="193"/>
        <v>-18.438964106522256</v>
      </c>
      <c r="O1785" s="18"/>
      <c r="P1785" s="30">
        <f t="shared" ca="1" si="189"/>
        <v>31.995446129566496</v>
      </c>
      <c r="Q1785" s="19"/>
      <c r="R1785" s="20">
        <f t="shared" ca="1" si="194"/>
        <v>1</v>
      </c>
      <c r="S1785" s="21">
        <f t="shared" ca="1" si="195"/>
        <v>1</v>
      </c>
    </row>
    <row r="1786" spans="9:19" ht="15" x14ac:dyDescent="0.25">
      <c r="I1786" s="14">
        <v>1782</v>
      </c>
      <c r="J1786" s="15">
        <f t="shared" ca="1" si="190"/>
        <v>0.44729762251013683</v>
      </c>
      <c r="K1786" s="16">
        <f t="shared" ca="1" si="192"/>
        <v>6.3214933994399063</v>
      </c>
      <c r="L1786" s="16"/>
      <c r="M1786" s="17">
        <f t="shared" ca="1" si="191"/>
        <v>0.96230419379732479</v>
      </c>
      <c r="N1786" s="18">
        <f t="shared" ca="1" si="193"/>
        <v>18.656438965442572</v>
      </c>
      <c r="O1786" s="18"/>
      <c r="P1786" s="30">
        <f t="shared" ca="1" si="189"/>
        <v>-10.134945566002667</v>
      </c>
      <c r="Q1786" s="19"/>
      <c r="R1786" s="20">
        <f t="shared" ca="1" si="194"/>
        <v>0</v>
      </c>
      <c r="S1786" s="21">
        <f t="shared" ca="1" si="195"/>
        <v>0</v>
      </c>
    </row>
    <row r="1787" spans="9:19" ht="15" x14ac:dyDescent="0.25">
      <c r="I1787" s="14">
        <v>1783</v>
      </c>
      <c r="J1787" s="15">
        <f t="shared" ca="1" si="190"/>
        <v>0.39656783454265176</v>
      </c>
      <c r="K1787" s="16">
        <f t="shared" ca="1" si="192"/>
        <v>5.2359346337559574</v>
      </c>
      <c r="L1787" s="16"/>
      <c r="M1787" s="17">
        <f t="shared" ca="1" si="191"/>
        <v>0.16924651352712317</v>
      </c>
      <c r="N1787" s="18">
        <f t="shared" ca="1" si="193"/>
        <v>-4.2280669524225871</v>
      </c>
      <c r="O1787" s="18"/>
      <c r="P1787" s="30">
        <f t="shared" ca="1" si="189"/>
        <v>11.664001586178543</v>
      </c>
      <c r="Q1787" s="19"/>
      <c r="R1787" s="20">
        <f t="shared" ca="1" si="194"/>
        <v>1</v>
      </c>
      <c r="S1787" s="21">
        <f t="shared" ca="1" si="195"/>
        <v>1</v>
      </c>
    </row>
    <row r="1788" spans="9:19" ht="15" x14ac:dyDescent="0.25">
      <c r="I1788" s="14">
        <v>1784</v>
      </c>
      <c r="J1788" s="15">
        <f t="shared" ca="1" si="190"/>
        <v>0.9585862942021548</v>
      </c>
      <c r="K1788" s="16">
        <f t="shared" ca="1" si="192"/>
        <v>21.941962275053427</v>
      </c>
      <c r="L1788" s="16"/>
      <c r="M1788" s="17">
        <f t="shared" ca="1" si="191"/>
        <v>0.70362790200257574</v>
      </c>
      <c r="N1788" s="18">
        <f t="shared" ca="1" si="193"/>
        <v>8.2549897468300983</v>
      </c>
      <c r="O1788" s="18"/>
      <c r="P1788" s="30">
        <f t="shared" ca="1" si="189"/>
        <v>15.886972528223328</v>
      </c>
      <c r="Q1788" s="19"/>
      <c r="R1788" s="20">
        <f t="shared" ca="1" si="194"/>
        <v>1</v>
      </c>
      <c r="S1788" s="21">
        <f t="shared" ca="1" si="195"/>
        <v>1</v>
      </c>
    </row>
    <row r="1789" spans="9:19" ht="15" x14ac:dyDescent="0.25">
      <c r="I1789" s="14">
        <v>1785</v>
      </c>
      <c r="J1789" s="15">
        <f t="shared" ca="1" si="190"/>
        <v>0.43026315043223862</v>
      </c>
      <c r="K1789" s="16">
        <f t="shared" ca="1" si="192"/>
        <v>5.9599528246232163</v>
      </c>
      <c r="L1789" s="16"/>
      <c r="M1789" s="17">
        <f t="shared" ca="1" si="191"/>
        <v>0.67884655986415521</v>
      </c>
      <c r="N1789" s="18">
        <f t="shared" ca="1" si="193"/>
        <v>7.6660835097263238</v>
      </c>
      <c r="O1789" s="18"/>
      <c r="P1789" s="30">
        <f t="shared" ca="1" si="189"/>
        <v>0.49386931489689267</v>
      </c>
      <c r="Q1789" s="19"/>
      <c r="R1789" s="20">
        <f t="shared" ca="1" si="194"/>
        <v>1</v>
      </c>
      <c r="S1789" s="21">
        <f t="shared" ca="1" si="195"/>
        <v>0</v>
      </c>
    </row>
    <row r="1790" spans="9:19" ht="15" x14ac:dyDescent="0.25">
      <c r="I1790" s="14">
        <v>1786</v>
      </c>
      <c r="J1790" s="15">
        <f t="shared" ca="1" si="190"/>
        <v>0.8962171897845197</v>
      </c>
      <c r="K1790" s="16">
        <f t="shared" ca="1" si="192"/>
        <v>17.974322826466626</v>
      </c>
      <c r="L1790" s="16"/>
      <c r="M1790" s="17">
        <f t="shared" ca="1" si="191"/>
        <v>0.54465846003249441</v>
      </c>
      <c r="N1790" s="18">
        <f t="shared" ca="1" si="193"/>
        <v>4.7185399644922237</v>
      </c>
      <c r="O1790" s="18"/>
      <c r="P1790" s="30">
        <f t="shared" ca="1" si="189"/>
        <v>15.455782861974402</v>
      </c>
      <c r="Q1790" s="19"/>
      <c r="R1790" s="20">
        <f t="shared" ca="1" si="194"/>
        <v>1</v>
      </c>
      <c r="S1790" s="21">
        <f t="shared" ca="1" si="195"/>
        <v>1</v>
      </c>
    </row>
    <row r="1791" spans="9:19" ht="15" x14ac:dyDescent="0.25">
      <c r="I1791" s="14">
        <v>1787</v>
      </c>
      <c r="J1791" s="15">
        <f t="shared" ca="1" si="190"/>
        <v>0.79927093054681042</v>
      </c>
      <c r="K1791" s="16">
        <f t="shared" ca="1" si="192"/>
        <v>14.449744173671849</v>
      </c>
      <c r="L1791" s="16"/>
      <c r="M1791" s="17">
        <f t="shared" ca="1" si="191"/>
        <v>0.78201092408129147</v>
      </c>
      <c r="N1791" s="18">
        <f t="shared" ca="1" si="193"/>
        <v>10.297603804917008</v>
      </c>
      <c r="O1791" s="18"/>
      <c r="P1791" s="30">
        <f t="shared" ca="1" si="189"/>
        <v>6.3521403687548412</v>
      </c>
      <c r="Q1791" s="19"/>
      <c r="R1791" s="20">
        <f t="shared" ca="1" si="194"/>
        <v>1</v>
      </c>
      <c r="S1791" s="21">
        <f t="shared" ca="1" si="195"/>
        <v>0</v>
      </c>
    </row>
    <row r="1792" spans="9:19" ht="15" x14ac:dyDescent="0.25">
      <c r="I1792" s="14">
        <v>1788</v>
      </c>
      <c r="J1792" s="15">
        <f t="shared" ca="1" si="190"/>
        <v>0.1531510950610625</v>
      </c>
      <c r="K1792" s="16">
        <f t="shared" ca="1" si="192"/>
        <v>-1.12913215168353</v>
      </c>
      <c r="L1792" s="16"/>
      <c r="M1792" s="17">
        <f t="shared" ca="1" si="191"/>
        <v>0.53421818978254876</v>
      </c>
      <c r="N1792" s="18">
        <f t="shared" ca="1" si="193"/>
        <v>4.4985045812196338</v>
      </c>
      <c r="O1792" s="18"/>
      <c r="P1792" s="30">
        <f t="shared" ca="1" si="189"/>
        <v>-3.4276367329031636</v>
      </c>
      <c r="Q1792" s="19"/>
      <c r="R1792" s="20">
        <f t="shared" ca="1" si="194"/>
        <v>0</v>
      </c>
      <c r="S1792" s="21">
        <f t="shared" ca="1" si="195"/>
        <v>0</v>
      </c>
    </row>
    <row r="1793" spans="9:19" ht="15" x14ac:dyDescent="0.25">
      <c r="I1793" s="14">
        <v>1789</v>
      </c>
      <c r="J1793" s="15">
        <f t="shared" ca="1" si="190"/>
        <v>0.17704494322616415</v>
      </c>
      <c r="K1793" s="16">
        <f t="shared" ca="1" si="192"/>
        <v>-0.32320653332952887</v>
      </c>
      <c r="L1793" s="16"/>
      <c r="M1793" s="17">
        <f t="shared" ca="1" si="191"/>
        <v>1.1826446688149139E-2</v>
      </c>
      <c r="N1793" s="18">
        <f t="shared" ca="1" si="193"/>
        <v>-15.151282129543894</v>
      </c>
      <c r="O1793" s="18"/>
      <c r="P1793" s="30">
        <f t="shared" ca="1" si="189"/>
        <v>17.028075596214364</v>
      </c>
      <c r="Q1793" s="19"/>
      <c r="R1793" s="20">
        <f t="shared" ca="1" si="194"/>
        <v>1</v>
      </c>
      <c r="S1793" s="21">
        <f t="shared" ca="1" si="195"/>
        <v>1</v>
      </c>
    </row>
    <row r="1794" spans="9:19" ht="15" x14ac:dyDescent="0.25">
      <c r="I1794" s="14">
        <v>1790</v>
      </c>
      <c r="J1794" s="15">
        <f t="shared" ca="1" si="190"/>
        <v>0.82071945900752785</v>
      </c>
      <c r="K1794" s="16">
        <f t="shared" ca="1" si="192"/>
        <v>15.111462534893764</v>
      </c>
      <c r="L1794" s="16"/>
      <c r="M1794" s="17">
        <f t="shared" ca="1" si="191"/>
        <v>0.86730711964192131</v>
      </c>
      <c r="N1794" s="18">
        <f t="shared" ca="1" si="193"/>
        <v>13.098314534258858</v>
      </c>
      <c r="O1794" s="18"/>
      <c r="P1794" s="30">
        <f t="shared" ca="1" si="189"/>
        <v>4.2131480006349067</v>
      </c>
      <c r="Q1794" s="19"/>
      <c r="R1794" s="20">
        <f t="shared" ca="1" si="194"/>
        <v>1</v>
      </c>
      <c r="S1794" s="21">
        <f t="shared" ca="1" si="195"/>
        <v>0</v>
      </c>
    </row>
    <row r="1795" spans="9:19" ht="15" x14ac:dyDescent="0.25">
      <c r="I1795" s="14">
        <v>1791</v>
      </c>
      <c r="J1795" s="15">
        <f t="shared" ca="1" si="190"/>
        <v>0.48548744686373158</v>
      </c>
      <c r="K1795" s="16">
        <f t="shared" ca="1" si="192"/>
        <v>7.1255762043605051</v>
      </c>
      <c r="L1795" s="16"/>
      <c r="M1795" s="17">
        <f t="shared" ca="1" si="191"/>
        <v>0.73191788634407395</v>
      </c>
      <c r="N1795" s="18">
        <f t="shared" ca="1" si="193"/>
        <v>8.9557779466658261</v>
      </c>
      <c r="O1795" s="18"/>
      <c r="P1795" s="30">
        <f t="shared" ca="1" si="189"/>
        <v>0.36979825769467922</v>
      </c>
      <c r="Q1795" s="19"/>
      <c r="R1795" s="20">
        <f t="shared" ca="1" si="194"/>
        <v>1</v>
      </c>
      <c r="S1795" s="21">
        <f t="shared" ca="1" si="195"/>
        <v>0</v>
      </c>
    </row>
    <row r="1796" spans="9:19" ht="15" x14ac:dyDescent="0.25">
      <c r="I1796" s="14">
        <v>1792</v>
      </c>
      <c r="J1796" s="15">
        <f t="shared" ca="1" si="190"/>
        <v>0.45303313524631528</v>
      </c>
      <c r="K1796" s="16">
        <f t="shared" ca="1" si="192"/>
        <v>6.442726518901928</v>
      </c>
      <c r="L1796" s="16"/>
      <c r="M1796" s="17">
        <f t="shared" ca="1" si="191"/>
        <v>0.44853326540658223</v>
      </c>
      <c r="N1796" s="18">
        <f t="shared" ca="1" si="193"/>
        <v>2.6976303298325437</v>
      </c>
      <c r="O1796" s="18"/>
      <c r="P1796" s="30">
        <f t="shared" ca="1" si="189"/>
        <v>5.9450961890693845</v>
      </c>
      <c r="Q1796" s="19"/>
      <c r="R1796" s="20">
        <f t="shared" ca="1" si="194"/>
        <v>1</v>
      </c>
      <c r="S1796" s="21">
        <f t="shared" ca="1" si="195"/>
        <v>0</v>
      </c>
    </row>
    <row r="1797" spans="9:19" ht="15" x14ac:dyDescent="0.25">
      <c r="I1797" s="14">
        <v>1793</v>
      </c>
      <c r="J1797" s="15">
        <f t="shared" ca="1" si="190"/>
        <v>0.20372295638505045</v>
      </c>
      <c r="K1797" s="16">
        <f t="shared" ca="1" si="192"/>
        <v>0.49913651094741329</v>
      </c>
      <c r="L1797" s="16"/>
      <c r="M1797" s="17">
        <f t="shared" ca="1" si="191"/>
        <v>9.0950401074652576E-2</v>
      </c>
      <c r="N1797" s="18">
        <f t="shared" ca="1" si="193"/>
        <v>-7.3887862209539659</v>
      </c>
      <c r="O1797" s="18"/>
      <c r="P1797" s="30">
        <f t="shared" ref="P1797:P1860" ca="1" si="196">K1797-N1797+homefield_adv_simulation</f>
        <v>10.087922731901379</v>
      </c>
      <c r="Q1797" s="19"/>
      <c r="R1797" s="20">
        <f t="shared" ca="1" si="194"/>
        <v>1</v>
      </c>
      <c r="S1797" s="21">
        <f t="shared" ca="1" si="195"/>
        <v>1</v>
      </c>
    </row>
    <row r="1798" spans="9:19" ht="15" x14ac:dyDescent="0.25">
      <c r="I1798" s="14">
        <v>1794</v>
      </c>
      <c r="J1798" s="15">
        <f t="shared" ca="1" si="190"/>
        <v>0.23106761572242829</v>
      </c>
      <c r="K1798" s="16">
        <f t="shared" ca="1" si="192"/>
        <v>1.2777423383046003</v>
      </c>
      <c r="L1798" s="16"/>
      <c r="M1798" s="17">
        <f t="shared" ca="1" si="191"/>
        <v>0.68761627273576098</v>
      </c>
      <c r="N1798" s="18">
        <f t="shared" ca="1" si="193"/>
        <v>7.8721449267174908</v>
      </c>
      <c r="O1798" s="18"/>
      <c r="P1798" s="30">
        <f t="shared" ca="1" si="196"/>
        <v>-4.3944025884128903</v>
      </c>
      <c r="Q1798" s="19"/>
      <c r="R1798" s="20">
        <f t="shared" ca="1" si="194"/>
        <v>0</v>
      </c>
      <c r="S1798" s="21">
        <f t="shared" ca="1" si="195"/>
        <v>0</v>
      </c>
    </row>
    <row r="1799" spans="9:19" ht="15" x14ac:dyDescent="0.25">
      <c r="I1799" s="14">
        <v>1795</v>
      </c>
      <c r="J1799" s="15">
        <f t="shared" ca="1" si="190"/>
        <v>0.27263587188776284</v>
      </c>
      <c r="K1799" s="16">
        <f t="shared" ca="1" si="192"/>
        <v>2.3693746494203225</v>
      </c>
      <c r="L1799" s="16"/>
      <c r="M1799" s="17">
        <f t="shared" ca="1" si="191"/>
        <v>2.4403006688134776E-2</v>
      </c>
      <c r="N1799" s="18">
        <f t="shared" ca="1" si="193"/>
        <v>-12.704565324101385</v>
      </c>
      <c r="O1799" s="18"/>
      <c r="P1799" s="30">
        <f t="shared" ca="1" si="196"/>
        <v>17.273939973521706</v>
      </c>
      <c r="Q1799" s="19"/>
      <c r="R1799" s="20">
        <f t="shared" ca="1" si="194"/>
        <v>1</v>
      </c>
      <c r="S1799" s="21">
        <f t="shared" ca="1" si="195"/>
        <v>1</v>
      </c>
    </row>
    <row r="1800" spans="9:19" ht="15" x14ac:dyDescent="0.25">
      <c r="I1800" s="14">
        <v>1796</v>
      </c>
      <c r="J1800" s="15">
        <f t="shared" ca="1" si="190"/>
        <v>0.61141883805344821</v>
      </c>
      <c r="K1800" s="16">
        <f t="shared" ca="1" si="192"/>
        <v>9.7979062774746204</v>
      </c>
      <c r="L1800" s="16"/>
      <c r="M1800" s="17">
        <f t="shared" ca="1" si="191"/>
        <v>2.0131822014508916E-2</v>
      </c>
      <c r="N1800" s="18">
        <f t="shared" ca="1" si="193"/>
        <v>-13.380180901615958</v>
      </c>
      <c r="O1800" s="18"/>
      <c r="P1800" s="30">
        <f t="shared" ca="1" si="196"/>
        <v>25.378087179090578</v>
      </c>
      <c r="Q1800" s="19"/>
      <c r="R1800" s="20">
        <f t="shared" ca="1" si="194"/>
        <v>1</v>
      </c>
      <c r="S1800" s="21">
        <f t="shared" ca="1" si="195"/>
        <v>1</v>
      </c>
    </row>
    <row r="1801" spans="9:19" ht="15" x14ac:dyDescent="0.25">
      <c r="I1801" s="14">
        <v>1797</v>
      </c>
      <c r="J1801" s="15">
        <f t="shared" ca="1" si="190"/>
        <v>0.38611765340622317</v>
      </c>
      <c r="K1801" s="16">
        <f t="shared" ca="1" si="192"/>
        <v>5.0082686325063648</v>
      </c>
      <c r="L1801" s="16"/>
      <c r="M1801" s="17">
        <f t="shared" ca="1" si="191"/>
        <v>0.30296600843637078</v>
      </c>
      <c r="N1801" s="18">
        <f t="shared" ca="1" si="193"/>
        <v>-0.53623609045722276</v>
      </c>
      <c r="O1801" s="18"/>
      <c r="P1801" s="30">
        <f t="shared" ca="1" si="196"/>
        <v>7.7445047229635877</v>
      </c>
      <c r="Q1801" s="19"/>
      <c r="R1801" s="20">
        <f t="shared" ca="1" si="194"/>
        <v>1</v>
      </c>
      <c r="S1801" s="21">
        <f t="shared" ca="1" si="195"/>
        <v>1</v>
      </c>
    </row>
    <row r="1802" spans="9:19" ht="15" x14ac:dyDescent="0.25">
      <c r="I1802" s="14">
        <v>1798</v>
      </c>
      <c r="J1802" s="15">
        <f t="shared" ref="J1802:J1865" ca="1" si="197">RAND()</f>
        <v>3.1806341723341069E-2</v>
      </c>
      <c r="K1802" s="16">
        <f t="shared" ca="1" si="192"/>
        <v>-8.0890793993794681</v>
      </c>
      <c r="L1802" s="16"/>
      <c r="M1802" s="17">
        <f t="shared" ref="M1802:M1865" ca="1" si="198">RAND()</f>
        <v>8.8825065372815093E-2</v>
      </c>
      <c r="N1802" s="18">
        <f t="shared" ca="1" si="193"/>
        <v>-7.4983918158563956</v>
      </c>
      <c r="O1802" s="18"/>
      <c r="P1802" s="30">
        <f t="shared" ca="1" si="196"/>
        <v>1.6093124164769277</v>
      </c>
      <c r="Q1802" s="19"/>
      <c r="R1802" s="20">
        <f t="shared" ca="1" si="194"/>
        <v>1</v>
      </c>
      <c r="S1802" s="21">
        <f t="shared" ca="1" si="195"/>
        <v>0</v>
      </c>
    </row>
    <row r="1803" spans="9:19" ht="15" x14ac:dyDescent="0.25">
      <c r="I1803" s="14">
        <v>1799</v>
      </c>
      <c r="J1803" s="15">
        <f t="shared" ca="1" si="197"/>
        <v>4.3342147279544441E-2</v>
      </c>
      <c r="K1803" s="16">
        <f t="shared" ref="K1803:K1866" ca="1" si="199">NORMINV(J1803,mean_HomeTeam_Sim,sd_HomeTeam_Sim)</f>
        <v>-6.9032709444040297</v>
      </c>
      <c r="L1803" s="16"/>
      <c r="M1803" s="17">
        <f t="shared" ca="1" si="198"/>
        <v>0.96368732443950755</v>
      </c>
      <c r="N1803" s="18">
        <f t="shared" ref="N1803:N1866" ca="1" si="200">NORMINV(M1803,mean_AwayTeam_Sim,sd_AwayTeam_Sim)</f>
        <v>18.799536381596909</v>
      </c>
      <c r="O1803" s="18"/>
      <c r="P1803" s="30">
        <f t="shared" ca="1" si="196"/>
        <v>-23.502807326000937</v>
      </c>
      <c r="Q1803" s="19"/>
      <c r="R1803" s="20">
        <f t="shared" ref="R1803:R1866" ca="1" si="201">IF(P1803&gt;0,1,0)</f>
        <v>0</v>
      </c>
      <c r="S1803" s="21">
        <f t="shared" ref="S1803:S1866" ca="1" si="202">IF(P1803&gt;game_spread,1,0)</f>
        <v>0</v>
      </c>
    </row>
    <row r="1804" spans="9:19" ht="15" x14ac:dyDescent="0.25">
      <c r="I1804" s="14">
        <v>1800</v>
      </c>
      <c r="J1804" s="15">
        <f t="shared" ca="1" si="197"/>
        <v>0.94223767447939544</v>
      </c>
      <c r="K1804" s="16">
        <f t="shared" ca="1" si="199"/>
        <v>20.597682670005739</v>
      </c>
      <c r="L1804" s="16"/>
      <c r="M1804" s="17">
        <f t="shared" ca="1" si="198"/>
        <v>0.92802417677523608</v>
      </c>
      <c r="N1804" s="18">
        <f t="shared" ca="1" si="200"/>
        <v>16.00554823385292</v>
      </c>
      <c r="O1804" s="18"/>
      <c r="P1804" s="30">
        <f t="shared" ca="1" si="196"/>
        <v>6.7921344361528186</v>
      </c>
      <c r="Q1804" s="19"/>
      <c r="R1804" s="20">
        <f t="shared" ca="1" si="201"/>
        <v>1</v>
      </c>
      <c r="S1804" s="21">
        <f t="shared" ca="1" si="202"/>
        <v>0</v>
      </c>
    </row>
    <row r="1805" spans="9:19" ht="15" x14ac:dyDescent="0.25">
      <c r="I1805" s="14">
        <v>1801</v>
      </c>
      <c r="J1805" s="15">
        <f t="shared" ca="1" si="197"/>
        <v>0.19965233439257724</v>
      </c>
      <c r="K1805" s="16">
        <f t="shared" ca="1" si="199"/>
        <v>0.3780962178689915</v>
      </c>
      <c r="L1805" s="16"/>
      <c r="M1805" s="17">
        <f t="shared" ca="1" si="198"/>
        <v>0.85857498731367299</v>
      </c>
      <c r="N1805" s="18">
        <f t="shared" ca="1" si="200"/>
        <v>12.765218264505942</v>
      </c>
      <c r="O1805" s="18"/>
      <c r="P1805" s="30">
        <f t="shared" ca="1" si="196"/>
        <v>-10.187122046636951</v>
      </c>
      <c r="Q1805" s="19"/>
      <c r="R1805" s="20">
        <f t="shared" ca="1" si="201"/>
        <v>0</v>
      </c>
      <c r="S1805" s="21">
        <f t="shared" ca="1" si="202"/>
        <v>0</v>
      </c>
    </row>
    <row r="1806" spans="9:19" ht="15" x14ac:dyDescent="0.25">
      <c r="I1806" s="14">
        <v>1802</v>
      </c>
      <c r="J1806" s="15">
        <f t="shared" ca="1" si="197"/>
        <v>0.82000261725666301</v>
      </c>
      <c r="K1806" s="16">
        <f t="shared" ca="1" si="199"/>
        <v>15.088577238196706</v>
      </c>
      <c r="L1806" s="16"/>
      <c r="M1806" s="17">
        <f t="shared" ca="1" si="198"/>
        <v>0.18665749991871305</v>
      </c>
      <c r="N1806" s="18">
        <f t="shared" ca="1" si="200"/>
        <v>-3.6686255750811991</v>
      </c>
      <c r="O1806" s="18"/>
      <c r="P1806" s="30">
        <f t="shared" ca="1" si="196"/>
        <v>20.957202813277906</v>
      </c>
      <c r="Q1806" s="19"/>
      <c r="R1806" s="20">
        <f t="shared" ca="1" si="201"/>
        <v>1</v>
      </c>
      <c r="S1806" s="21">
        <f t="shared" ca="1" si="202"/>
        <v>1</v>
      </c>
    </row>
    <row r="1807" spans="9:19" ht="15" x14ac:dyDescent="0.25">
      <c r="I1807" s="14">
        <v>1803</v>
      </c>
      <c r="J1807" s="15">
        <f t="shared" ca="1" si="197"/>
        <v>0.97526582996633171</v>
      </c>
      <c r="K1807" s="16">
        <f t="shared" ca="1" si="199"/>
        <v>23.866460379252668</v>
      </c>
      <c r="L1807" s="16"/>
      <c r="M1807" s="17">
        <f t="shared" ca="1" si="198"/>
        <v>0.12464374758885299</v>
      </c>
      <c r="N1807" s="18">
        <f t="shared" ca="1" si="200"/>
        <v>-5.8590072018464188</v>
      </c>
      <c r="O1807" s="18"/>
      <c r="P1807" s="30">
        <f t="shared" ca="1" si="196"/>
        <v>31.925467581099088</v>
      </c>
      <c r="Q1807" s="19"/>
      <c r="R1807" s="20">
        <f t="shared" ca="1" si="201"/>
        <v>1</v>
      </c>
      <c r="S1807" s="21">
        <f t="shared" ca="1" si="202"/>
        <v>1</v>
      </c>
    </row>
    <row r="1808" spans="9:19" ht="15" x14ac:dyDescent="0.25">
      <c r="I1808" s="14">
        <v>1804</v>
      </c>
      <c r="J1808" s="15">
        <f t="shared" ca="1" si="197"/>
        <v>0.16198637556643158</v>
      </c>
      <c r="K1808" s="16">
        <f t="shared" ca="1" si="199"/>
        <v>-0.82220243349864397</v>
      </c>
      <c r="L1808" s="16"/>
      <c r="M1808" s="17">
        <f t="shared" ca="1" si="198"/>
        <v>0.65617532591430283</v>
      </c>
      <c r="N1808" s="18">
        <f t="shared" ca="1" si="200"/>
        <v>7.1437675462902277</v>
      </c>
      <c r="O1808" s="18"/>
      <c r="P1808" s="30">
        <f t="shared" ca="1" si="196"/>
        <v>-5.7659699797888715</v>
      </c>
      <c r="Q1808" s="19"/>
      <c r="R1808" s="20">
        <f t="shared" ca="1" si="201"/>
        <v>0</v>
      </c>
      <c r="S1808" s="21">
        <f t="shared" ca="1" si="202"/>
        <v>0</v>
      </c>
    </row>
    <row r="1809" spans="9:19" ht="15" x14ac:dyDescent="0.25">
      <c r="I1809" s="14">
        <v>1805</v>
      </c>
      <c r="J1809" s="15">
        <f t="shared" ca="1" si="197"/>
        <v>0.2869516889183249</v>
      </c>
      <c r="K1809" s="16">
        <f t="shared" ca="1" si="199"/>
        <v>2.7253592155648674</v>
      </c>
      <c r="L1809" s="16"/>
      <c r="M1809" s="17">
        <f t="shared" ca="1" si="198"/>
        <v>0.87456444853624993</v>
      </c>
      <c r="N1809" s="18">
        <f t="shared" ca="1" si="200"/>
        <v>13.386832606637567</v>
      </c>
      <c r="O1809" s="18"/>
      <c r="P1809" s="30">
        <f t="shared" ca="1" si="196"/>
        <v>-8.4614733910727011</v>
      </c>
      <c r="Q1809" s="19"/>
      <c r="R1809" s="20">
        <f t="shared" ca="1" si="201"/>
        <v>0</v>
      </c>
      <c r="S1809" s="21">
        <f t="shared" ca="1" si="202"/>
        <v>0</v>
      </c>
    </row>
    <row r="1810" spans="9:19" ht="15" x14ac:dyDescent="0.25">
      <c r="I1810" s="14">
        <v>1806</v>
      </c>
      <c r="J1810" s="15">
        <f t="shared" ca="1" si="197"/>
        <v>0.49947533771706398</v>
      </c>
      <c r="K1810" s="16">
        <f t="shared" ca="1" si="199"/>
        <v>7.4189968021023507</v>
      </c>
      <c r="L1810" s="16"/>
      <c r="M1810" s="17">
        <f t="shared" ca="1" si="198"/>
        <v>0.72828205490415365</v>
      </c>
      <c r="N1810" s="18">
        <f t="shared" ca="1" si="200"/>
        <v>8.863759595350782</v>
      </c>
      <c r="O1810" s="18"/>
      <c r="P1810" s="30">
        <f t="shared" ca="1" si="196"/>
        <v>0.75523720675156891</v>
      </c>
      <c r="Q1810" s="19"/>
      <c r="R1810" s="20">
        <f t="shared" ca="1" si="201"/>
        <v>1</v>
      </c>
      <c r="S1810" s="21">
        <f t="shared" ca="1" si="202"/>
        <v>0</v>
      </c>
    </row>
    <row r="1811" spans="9:19" ht="15" x14ac:dyDescent="0.25">
      <c r="I1811" s="14">
        <v>1807</v>
      </c>
      <c r="J1811" s="15">
        <f t="shared" ca="1" si="197"/>
        <v>0.26768985225724196</v>
      </c>
      <c r="K1811" s="16">
        <f t="shared" ca="1" si="199"/>
        <v>2.2442570863688793</v>
      </c>
      <c r="L1811" s="16"/>
      <c r="M1811" s="17">
        <f t="shared" ca="1" si="198"/>
        <v>0.46273047549759483</v>
      </c>
      <c r="N1811" s="18">
        <f t="shared" ca="1" si="200"/>
        <v>2.9972447386904673</v>
      </c>
      <c r="O1811" s="18"/>
      <c r="P1811" s="30">
        <f t="shared" ca="1" si="196"/>
        <v>1.4470123476784122</v>
      </c>
      <c r="Q1811" s="19"/>
      <c r="R1811" s="20">
        <f t="shared" ca="1" si="201"/>
        <v>1</v>
      </c>
      <c r="S1811" s="21">
        <f t="shared" ca="1" si="202"/>
        <v>0</v>
      </c>
    </row>
    <row r="1812" spans="9:19" ht="15" x14ac:dyDescent="0.25">
      <c r="I1812" s="14">
        <v>1808</v>
      </c>
      <c r="J1812" s="15">
        <f t="shared" ca="1" si="197"/>
        <v>0.51160352863708358</v>
      </c>
      <c r="K1812" s="16">
        <f t="shared" ca="1" si="199"/>
        <v>7.6733830226742183</v>
      </c>
      <c r="L1812" s="16"/>
      <c r="M1812" s="17">
        <f t="shared" ca="1" si="198"/>
        <v>0.29391390828750097</v>
      </c>
      <c r="N1812" s="18">
        <f t="shared" ca="1" si="200"/>
        <v>-0.75458426549159174</v>
      </c>
      <c r="O1812" s="18"/>
      <c r="P1812" s="30">
        <f t="shared" ca="1" si="196"/>
        <v>10.627967288165809</v>
      </c>
      <c r="Q1812" s="19"/>
      <c r="R1812" s="20">
        <f t="shared" ca="1" si="201"/>
        <v>1</v>
      </c>
      <c r="S1812" s="21">
        <f t="shared" ca="1" si="202"/>
        <v>1</v>
      </c>
    </row>
    <row r="1813" spans="9:19" ht="15" x14ac:dyDescent="0.25">
      <c r="I1813" s="14">
        <v>1809</v>
      </c>
      <c r="J1813" s="15">
        <f t="shared" ca="1" si="197"/>
        <v>0.69977842035975435</v>
      </c>
      <c r="K1813" s="16">
        <f t="shared" ca="1" si="199"/>
        <v>11.812118441818889</v>
      </c>
      <c r="L1813" s="16"/>
      <c r="M1813" s="17">
        <f t="shared" ca="1" si="198"/>
        <v>0.4906221197017514</v>
      </c>
      <c r="N1813" s="18">
        <f t="shared" ca="1" si="200"/>
        <v>3.5833093834870069</v>
      </c>
      <c r="O1813" s="18"/>
      <c r="P1813" s="30">
        <f t="shared" ca="1" si="196"/>
        <v>10.428809058331883</v>
      </c>
      <c r="Q1813" s="19"/>
      <c r="R1813" s="20">
        <f t="shared" ca="1" si="201"/>
        <v>1</v>
      </c>
      <c r="S1813" s="21">
        <f t="shared" ca="1" si="202"/>
        <v>1</v>
      </c>
    </row>
    <row r="1814" spans="9:19" ht="15" x14ac:dyDescent="0.25">
      <c r="I1814" s="14">
        <v>1810</v>
      </c>
      <c r="J1814" s="15">
        <f t="shared" ca="1" si="197"/>
        <v>0.79048729609499147</v>
      </c>
      <c r="K1814" s="16">
        <f t="shared" ca="1" si="199"/>
        <v>14.191160282752149</v>
      </c>
      <c r="L1814" s="16"/>
      <c r="M1814" s="17">
        <f t="shared" ca="1" si="198"/>
        <v>0.12251375472848702</v>
      </c>
      <c r="N1814" s="18">
        <f t="shared" ca="1" si="200"/>
        <v>-5.9462741085695541</v>
      </c>
      <c r="O1814" s="18"/>
      <c r="P1814" s="30">
        <f t="shared" ca="1" si="196"/>
        <v>22.337434391321704</v>
      </c>
      <c r="Q1814" s="19"/>
      <c r="R1814" s="20">
        <f t="shared" ca="1" si="201"/>
        <v>1</v>
      </c>
      <c r="S1814" s="21">
        <f t="shared" ca="1" si="202"/>
        <v>1</v>
      </c>
    </row>
    <row r="1815" spans="9:19" ht="15" x14ac:dyDescent="0.25">
      <c r="I1815" s="14">
        <v>1811</v>
      </c>
      <c r="J1815" s="15">
        <f t="shared" ca="1" si="197"/>
        <v>5.1176938205485745E-2</v>
      </c>
      <c r="K1815" s="16">
        <f t="shared" ca="1" si="199"/>
        <v>-6.237239853241249</v>
      </c>
      <c r="L1815" s="16"/>
      <c r="M1815" s="17">
        <f t="shared" ca="1" si="198"/>
        <v>0.44692399524542226</v>
      </c>
      <c r="N1815" s="18">
        <f t="shared" ca="1" si="200"/>
        <v>2.6635881316369501</v>
      </c>
      <c r="O1815" s="18"/>
      <c r="P1815" s="30">
        <f t="shared" ca="1" si="196"/>
        <v>-6.700827984878198</v>
      </c>
      <c r="Q1815" s="19"/>
      <c r="R1815" s="20">
        <f t="shared" ca="1" si="201"/>
        <v>0</v>
      </c>
      <c r="S1815" s="21">
        <f t="shared" ca="1" si="202"/>
        <v>0</v>
      </c>
    </row>
    <row r="1816" spans="9:19" ht="15" x14ac:dyDescent="0.25">
      <c r="I1816" s="14">
        <v>1812</v>
      </c>
      <c r="J1816" s="15">
        <f t="shared" ca="1" si="197"/>
        <v>0.71121147562834663</v>
      </c>
      <c r="K1816" s="16">
        <f t="shared" ca="1" si="199"/>
        <v>12.089588740838913</v>
      </c>
      <c r="L1816" s="16"/>
      <c r="M1816" s="17">
        <f t="shared" ca="1" si="198"/>
        <v>0.35812832104232983</v>
      </c>
      <c r="N1816" s="18">
        <f t="shared" ca="1" si="200"/>
        <v>0.73902342253953712</v>
      </c>
      <c r="O1816" s="18"/>
      <c r="P1816" s="30">
        <f t="shared" ca="1" si="196"/>
        <v>13.550565318299377</v>
      </c>
      <c r="Q1816" s="19"/>
      <c r="R1816" s="20">
        <f t="shared" ca="1" si="201"/>
        <v>1</v>
      </c>
      <c r="S1816" s="21">
        <f t="shared" ca="1" si="202"/>
        <v>1</v>
      </c>
    </row>
    <row r="1817" spans="9:19" ht="15" x14ac:dyDescent="0.25">
      <c r="I1817" s="14">
        <v>1813</v>
      </c>
      <c r="J1817" s="15">
        <f t="shared" ca="1" si="197"/>
        <v>2.2443413753090891E-2</v>
      </c>
      <c r="K1817" s="16">
        <f t="shared" ca="1" si="199"/>
        <v>-9.3510028290751279</v>
      </c>
      <c r="L1817" s="16"/>
      <c r="M1817" s="17">
        <f t="shared" ca="1" si="198"/>
        <v>0.23036947692794574</v>
      </c>
      <c r="N1817" s="18">
        <f t="shared" ca="1" si="200"/>
        <v>-2.3914603929879128</v>
      </c>
      <c r="O1817" s="18"/>
      <c r="P1817" s="30">
        <f t="shared" ca="1" si="196"/>
        <v>-4.7595424360872149</v>
      </c>
      <c r="Q1817" s="19"/>
      <c r="R1817" s="20">
        <f t="shared" ca="1" si="201"/>
        <v>0</v>
      </c>
      <c r="S1817" s="21">
        <f t="shared" ca="1" si="202"/>
        <v>0</v>
      </c>
    </row>
    <row r="1818" spans="9:19" ht="15" x14ac:dyDescent="0.25">
      <c r="I1818" s="14">
        <v>1814</v>
      </c>
      <c r="J1818" s="15">
        <f t="shared" ca="1" si="197"/>
        <v>6.0084330502498173E-2</v>
      </c>
      <c r="K1818" s="16">
        <f t="shared" ca="1" si="199"/>
        <v>-5.5722494738201238</v>
      </c>
      <c r="L1818" s="16"/>
      <c r="M1818" s="17">
        <f t="shared" ca="1" si="198"/>
        <v>0.27855186634101936</v>
      </c>
      <c r="N1818" s="18">
        <f t="shared" ca="1" si="200"/>
        <v>-1.1324398374742168</v>
      </c>
      <c r="O1818" s="18"/>
      <c r="P1818" s="30">
        <f t="shared" ca="1" si="196"/>
        <v>-2.2398096363459068</v>
      </c>
      <c r="Q1818" s="19"/>
      <c r="R1818" s="20">
        <f t="shared" ca="1" si="201"/>
        <v>0</v>
      </c>
      <c r="S1818" s="21">
        <f t="shared" ca="1" si="202"/>
        <v>0</v>
      </c>
    </row>
    <row r="1819" spans="9:19" ht="15" x14ac:dyDescent="0.25">
      <c r="I1819" s="14">
        <v>1815</v>
      </c>
      <c r="J1819" s="15">
        <f t="shared" ca="1" si="197"/>
        <v>0.36689266746217231</v>
      </c>
      <c r="K1819" s="16">
        <f t="shared" ca="1" si="199"/>
        <v>4.5845649480451964</v>
      </c>
      <c r="L1819" s="16"/>
      <c r="M1819" s="17">
        <f t="shared" ca="1" si="198"/>
        <v>0.2996395370377134</v>
      </c>
      <c r="N1819" s="18">
        <f t="shared" ca="1" si="200"/>
        <v>-0.61612572483666206</v>
      </c>
      <c r="O1819" s="18"/>
      <c r="P1819" s="30">
        <f t="shared" ca="1" si="196"/>
        <v>7.4006906728818587</v>
      </c>
      <c r="Q1819" s="19"/>
      <c r="R1819" s="20">
        <f t="shared" ca="1" si="201"/>
        <v>1</v>
      </c>
      <c r="S1819" s="21">
        <f t="shared" ca="1" si="202"/>
        <v>1</v>
      </c>
    </row>
    <row r="1820" spans="9:19" ht="15" x14ac:dyDescent="0.25">
      <c r="I1820" s="14">
        <v>1816</v>
      </c>
      <c r="J1820" s="15">
        <f t="shared" ca="1" si="197"/>
        <v>0.43470423022831783</v>
      </c>
      <c r="K1820" s="16">
        <f t="shared" ca="1" si="199"/>
        <v>6.0544479797560085</v>
      </c>
      <c r="L1820" s="16"/>
      <c r="M1820" s="17">
        <f t="shared" ca="1" si="198"/>
        <v>0.69976915775302118</v>
      </c>
      <c r="N1820" s="18">
        <f t="shared" ca="1" si="200"/>
        <v>8.1618956297427268</v>
      </c>
      <c r="O1820" s="18"/>
      <c r="P1820" s="30">
        <f t="shared" ca="1" si="196"/>
        <v>9.2552350013281881E-2</v>
      </c>
      <c r="Q1820" s="19"/>
      <c r="R1820" s="20">
        <f t="shared" ca="1" si="201"/>
        <v>1</v>
      </c>
      <c r="S1820" s="21">
        <f t="shared" ca="1" si="202"/>
        <v>0</v>
      </c>
    </row>
    <row r="1821" spans="9:19" ht="15" x14ac:dyDescent="0.25">
      <c r="I1821" s="14">
        <v>1817</v>
      </c>
      <c r="J1821" s="15">
        <f t="shared" ca="1" si="197"/>
        <v>0.57627446163798413</v>
      </c>
      <c r="K1821" s="16">
        <f t="shared" ca="1" si="199"/>
        <v>9.0394969216546528</v>
      </c>
      <c r="L1821" s="16"/>
      <c r="M1821" s="17">
        <f t="shared" ca="1" si="198"/>
        <v>0.59588491585929415</v>
      </c>
      <c r="N1821" s="18">
        <f t="shared" ca="1" si="200"/>
        <v>5.8106563829615308</v>
      </c>
      <c r="O1821" s="18"/>
      <c r="P1821" s="30">
        <f t="shared" ca="1" si="196"/>
        <v>5.4288405386931222</v>
      </c>
      <c r="Q1821" s="19"/>
      <c r="R1821" s="20">
        <f t="shared" ca="1" si="201"/>
        <v>1</v>
      </c>
      <c r="S1821" s="21">
        <f t="shared" ca="1" si="202"/>
        <v>0</v>
      </c>
    </row>
    <row r="1822" spans="9:19" ht="15" x14ac:dyDescent="0.25">
      <c r="I1822" s="14">
        <v>1818</v>
      </c>
      <c r="J1822" s="15">
        <f t="shared" ca="1" si="197"/>
        <v>0.83682136704442278</v>
      </c>
      <c r="K1822" s="16">
        <f t="shared" ca="1" si="199"/>
        <v>15.641630908658872</v>
      </c>
      <c r="L1822" s="16"/>
      <c r="M1822" s="17">
        <f t="shared" ca="1" si="198"/>
        <v>0.91037294449892037</v>
      </c>
      <c r="N1822" s="18">
        <f t="shared" ca="1" si="200"/>
        <v>15.016805721542138</v>
      </c>
      <c r="O1822" s="18"/>
      <c r="P1822" s="30">
        <f t="shared" ca="1" si="196"/>
        <v>2.8248251871167342</v>
      </c>
      <c r="Q1822" s="19"/>
      <c r="R1822" s="20">
        <f t="shared" ca="1" si="201"/>
        <v>1</v>
      </c>
      <c r="S1822" s="21">
        <f t="shared" ca="1" si="202"/>
        <v>0</v>
      </c>
    </row>
    <row r="1823" spans="9:19" ht="15" x14ac:dyDescent="0.25">
      <c r="I1823" s="14">
        <v>1819</v>
      </c>
      <c r="J1823" s="15">
        <f t="shared" ca="1" si="197"/>
        <v>0.94593654850998599</v>
      </c>
      <c r="K1823" s="16">
        <f t="shared" ca="1" si="199"/>
        <v>20.872360881421162</v>
      </c>
      <c r="L1823" s="16"/>
      <c r="M1823" s="17">
        <f t="shared" ca="1" si="198"/>
        <v>0.49422401897296531</v>
      </c>
      <c r="N1823" s="18">
        <f t="shared" ca="1" si="200"/>
        <v>3.6588621431922159</v>
      </c>
      <c r="O1823" s="18"/>
      <c r="P1823" s="30">
        <f t="shared" ca="1" si="196"/>
        <v>19.413498738228945</v>
      </c>
      <c r="Q1823" s="19"/>
      <c r="R1823" s="20">
        <f t="shared" ca="1" si="201"/>
        <v>1</v>
      </c>
      <c r="S1823" s="21">
        <f t="shared" ca="1" si="202"/>
        <v>1</v>
      </c>
    </row>
    <row r="1824" spans="9:19" ht="15" x14ac:dyDescent="0.25">
      <c r="I1824" s="14">
        <v>1820</v>
      </c>
      <c r="J1824" s="15">
        <f t="shared" ca="1" si="197"/>
        <v>0.56205784596302943</v>
      </c>
      <c r="K1824" s="16">
        <f t="shared" ca="1" si="199"/>
        <v>8.7367681582082852</v>
      </c>
      <c r="L1824" s="16"/>
      <c r="M1824" s="17">
        <f t="shared" ca="1" si="198"/>
        <v>0.32178747137588271</v>
      </c>
      <c r="N1824" s="18">
        <f t="shared" ca="1" si="200"/>
        <v>-9.1278175635084224E-2</v>
      </c>
      <c r="O1824" s="18"/>
      <c r="P1824" s="30">
        <f t="shared" ca="1" si="196"/>
        <v>11.028046333843371</v>
      </c>
      <c r="Q1824" s="19"/>
      <c r="R1824" s="20">
        <f t="shared" ca="1" si="201"/>
        <v>1</v>
      </c>
      <c r="S1824" s="21">
        <f t="shared" ca="1" si="202"/>
        <v>1</v>
      </c>
    </row>
    <row r="1825" spans="9:19" ht="15" x14ac:dyDescent="0.25">
      <c r="I1825" s="14">
        <v>1821</v>
      </c>
      <c r="J1825" s="15">
        <f t="shared" ca="1" si="197"/>
        <v>0.99429102957869819</v>
      </c>
      <c r="K1825" s="16">
        <f t="shared" ca="1" si="199"/>
        <v>28.594491930017718</v>
      </c>
      <c r="L1825" s="16"/>
      <c r="M1825" s="17">
        <f t="shared" ca="1" si="198"/>
        <v>0.25883631730429235</v>
      </c>
      <c r="N1825" s="18">
        <f t="shared" ca="1" si="200"/>
        <v>-1.6326643547773365</v>
      </c>
      <c r="O1825" s="18"/>
      <c r="P1825" s="30">
        <f t="shared" ca="1" si="196"/>
        <v>32.427156284795053</v>
      </c>
      <c r="Q1825" s="19"/>
      <c r="R1825" s="20">
        <f t="shared" ca="1" si="201"/>
        <v>1</v>
      </c>
      <c r="S1825" s="21">
        <f t="shared" ca="1" si="202"/>
        <v>1</v>
      </c>
    </row>
    <row r="1826" spans="9:19" ht="15" x14ac:dyDescent="0.25">
      <c r="I1826" s="14">
        <v>1822</v>
      </c>
      <c r="J1826" s="15">
        <f t="shared" ca="1" si="197"/>
        <v>0.43151025026423784</v>
      </c>
      <c r="K1826" s="16">
        <f t="shared" ca="1" si="199"/>
        <v>5.9865064346780485</v>
      </c>
      <c r="L1826" s="16"/>
      <c r="M1826" s="17">
        <f t="shared" ca="1" si="198"/>
        <v>9.8677587336394978E-2</v>
      </c>
      <c r="N1826" s="18">
        <f t="shared" ca="1" si="200"/>
        <v>-7.0055805415204446</v>
      </c>
      <c r="O1826" s="18"/>
      <c r="P1826" s="30">
        <f t="shared" ca="1" si="196"/>
        <v>15.192086976198492</v>
      </c>
      <c r="Q1826" s="19"/>
      <c r="R1826" s="20">
        <f t="shared" ca="1" si="201"/>
        <v>1</v>
      </c>
      <c r="S1826" s="21">
        <f t="shared" ca="1" si="202"/>
        <v>1</v>
      </c>
    </row>
    <row r="1827" spans="9:19" ht="15" x14ac:dyDescent="0.25">
      <c r="I1827" s="14">
        <v>1823</v>
      </c>
      <c r="J1827" s="15">
        <f t="shared" ca="1" si="197"/>
        <v>0.3688861432277255</v>
      </c>
      <c r="K1827" s="16">
        <f t="shared" ca="1" si="199"/>
        <v>4.6288214841779158</v>
      </c>
      <c r="L1827" s="16"/>
      <c r="M1827" s="17">
        <f t="shared" ca="1" si="198"/>
        <v>0.74540346000117219</v>
      </c>
      <c r="N1827" s="18">
        <f t="shared" ca="1" si="200"/>
        <v>9.3027482267049919</v>
      </c>
      <c r="O1827" s="18"/>
      <c r="P1827" s="30">
        <f t="shared" ca="1" si="196"/>
        <v>-2.4739267425270759</v>
      </c>
      <c r="Q1827" s="19"/>
      <c r="R1827" s="20">
        <f t="shared" ca="1" si="201"/>
        <v>0</v>
      </c>
      <c r="S1827" s="21">
        <f t="shared" ca="1" si="202"/>
        <v>0</v>
      </c>
    </row>
    <row r="1828" spans="9:19" ht="15" x14ac:dyDescent="0.25">
      <c r="I1828" s="14">
        <v>1824</v>
      </c>
      <c r="J1828" s="15">
        <f t="shared" ca="1" si="197"/>
        <v>0.25857205594671995</v>
      </c>
      <c r="K1828" s="16">
        <f t="shared" ca="1" si="199"/>
        <v>2.0105017309083486</v>
      </c>
      <c r="L1828" s="16"/>
      <c r="M1828" s="17">
        <f t="shared" ca="1" si="198"/>
        <v>0.83828566947002492</v>
      </c>
      <c r="N1828" s="18">
        <f t="shared" ca="1" si="200"/>
        <v>12.04148711841054</v>
      </c>
      <c r="O1828" s="18"/>
      <c r="P1828" s="30">
        <f t="shared" ca="1" si="196"/>
        <v>-7.8309853875021913</v>
      </c>
      <c r="Q1828" s="19"/>
      <c r="R1828" s="20">
        <f t="shared" ca="1" si="201"/>
        <v>0</v>
      </c>
      <c r="S1828" s="21">
        <f t="shared" ca="1" si="202"/>
        <v>0</v>
      </c>
    </row>
    <row r="1829" spans="9:19" ht="15" x14ac:dyDescent="0.25">
      <c r="I1829" s="14">
        <v>1825</v>
      </c>
      <c r="J1829" s="15">
        <f t="shared" ca="1" si="197"/>
        <v>0.71650679829854724</v>
      </c>
      <c r="K1829" s="16">
        <f t="shared" ca="1" si="199"/>
        <v>12.219840140100128</v>
      </c>
      <c r="L1829" s="16"/>
      <c r="M1829" s="17">
        <f t="shared" ca="1" si="198"/>
        <v>0.63944262940348018</v>
      </c>
      <c r="N1829" s="18">
        <f t="shared" ca="1" si="200"/>
        <v>6.7666199707683514</v>
      </c>
      <c r="O1829" s="18"/>
      <c r="P1829" s="30">
        <f t="shared" ca="1" si="196"/>
        <v>7.6532201693317772</v>
      </c>
      <c r="Q1829" s="19"/>
      <c r="R1829" s="20">
        <f t="shared" ca="1" si="201"/>
        <v>1</v>
      </c>
      <c r="S1829" s="21">
        <f t="shared" ca="1" si="202"/>
        <v>1</v>
      </c>
    </row>
    <row r="1830" spans="9:19" ht="15" x14ac:dyDescent="0.25">
      <c r="I1830" s="14">
        <v>1826</v>
      </c>
      <c r="J1830" s="15">
        <f t="shared" ca="1" si="197"/>
        <v>0.82745424388798106</v>
      </c>
      <c r="K1830" s="16">
        <f t="shared" ca="1" si="199"/>
        <v>15.32935003029305</v>
      </c>
      <c r="L1830" s="16"/>
      <c r="M1830" s="17">
        <f t="shared" ca="1" si="198"/>
        <v>0.5152236074748241</v>
      </c>
      <c r="N1830" s="18">
        <f t="shared" ca="1" si="200"/>
        <v>4.0993463631062479</v>
      </c>
      <c r="O1830" s="18"/>
      <c r="P1830" s="30">
        <f t="shared" ca="1" si="196"/>
        <v>13.430003667186803</v>
      </c>
      <c r="Q1830" s="19"/>
      <c r="R1830" s="20">
        <f t="shared" ca="1" si="201"/>
        <v>1</v>
      </c>
      <c r="S1830" s="21">
        <f t="shared" ca="1" si="202"/>
        <v>1</v>
      </c>
    </row>
    <row r="1831" spans="9:19" ht="15" x14ac:dyDescent="0.25">
      <c r="I1831" s="14">
        <v>1827</v>
      </c>
      <c r="J1831" s="15">
        <f t="shared" ca="1" si="197"/>
        <v>0.84604807300496065</v>
      </c>
      <c r="K1831" s="16">
        <f t="shared" ca="1" si="199"/>
        <v>15.960838700836145</v>
      </c>
      <c r="L1831" s="16"/>
      <c r="M1831" s="17">
        <f t="shared" ca="1" si="198"/>
        <v>0.74890937790038081</v>
      </c>
      <c r="N1831" s="18">
        <f t="shared" ca="1" si="200"/>
        <v>9.3945047390791512</v>
      </c>
      <c r="O1831" s="18"/>
      <c r="P1831" s="30">
        <f t="shared" ca="1" si="196"/>
        <v>8.7663339617569953</v>
      </c>
      <c r="Q1831" s="19"/>
      <c r="R1831" s="20">
        <f t="shared" ca="1" si="201"/>
        <v>1</v>
      </c>
      <c r="S1831" s="21">
        <f t="shared" ca="1" si="202"/>
        <v>1</v>
      </c>
    </row>
    <row r="1832" spans="9:19" ht="15" x14ac:dyDescent="0.25">
      <c r="I1832" s="14">
        <v>1828</v>
      </c>
      <c r="J1832" s="15">
        <f t="shared" ca="1" si="197"/>
        <v>8.3918394671591234E-2</v>
      </c>
      <c r="K1832" s="16">
        <f t="shared" ca="1" si="199"/>
        <v>-4.1091148932076553</v>
      </c>
      <c r="L1832" s="16"/>
      <c r="M1832" s="17">
        <f t="shared" ca="1" si="198"/>
        <v>0.86944782431627021</v>
      </c>
      <c r="N1832" s="18">
        <f t="shared" ca="1" si="200"/>
        <v>13.182257810150013</v>
      </c>
      <c r="O1832" s="18"/>
      <c r="P1832" s="30">
        <f t="shared" ca="1" si="196"/>
        <v>-15.091372703357667</v>
      </c>
      <c r="Q1832" s="19"/>
      <c r="R1832" s="20">
        <f t="shared" ca="1" si="201"/>
        <v>0</v>
      </c>
      <c r="S1832" s="21">
        <f t="shared" ca="1" si="202"/>
        <v>0</v>
      </c>
    </row>
    <row r="1833" spans="9:19" ht="15" x14ac:dyDescent="0.25">
      <c r="I1833" s="14">
        <v>1829</v>
      </c>
      <c r="J1833" s="15">
        <f t="shared" ca="1" si="197"/>
        <v>0.81692195333177542</v>
      </c>
      <c r="K1833" s="16">
        <f t="shared" ca="1" si="199"/>
        <v>14.990871512425826</v>
      </c>
      <c r="L1833" s="16"/>
      <c r="M1833" s="17">
        <f t="shared" ca="1" si="198"/>
        <v>0.34195848592419664</v>
      </c>
      <c r="N1833" s="18">
        <f t="shared" ca="1" si="200"/>
        <v>0.37375685728496189</v>
      </c>
      <c r="O1833" s="18"/>
      <c r="P1833" s="30">
        <f t="shared" ca="1" si="196"/>
        <v>16.817114655140866</v>
      </c>
      <c r="Q1833" s="19"/>
      <c r="R1833" s="20">
        <f t="shared" ca="1" si="201"/>
        <v>1</v>
      </c>
      <c r="S1833" s="21">
        <f t="shared" ca="1" si="202"/>
        <v>1</v>
      </c>
    </row>
    <row r="1834" spans="9:19" ht="15" x14ac:dyDescent="0.25">
      <c r="I1834" s="14">
        <v>1830</v>
      </c>
      <c r="J1834" s="15">
        <f t="shared" ca="1" si="197"/>
        <v>0.52912152575785654</v>
      </c>
      <c r="K1834" s="16">
        <f t="shared" ca="1" si="199"/>
        <v>8.0412787815092841</v>
      </c>
      <c r="L1834" s="16"/>
      <c r="M1834" s="17">
        <f t="shared" ca="1" si="198"/>
        <v>0.25709546640385705</v>
      </c>
      <c r="N1834" s="18">
        <f t="shared" ca="1" si="200"/>
        <v>-1.6777503393162387</v>
      </c>
      <c r="O1834" s="18"/>
      <c r="P1834" s="30">
        <f t="shared" ca="1" si="196"/>
        <v>11.919029120825524</v>
      </c>
      <c r="Q1834" s="19"/>
      <c r="R1834" s="20">
        <f t="shared" ca="1" si="201"/>
        <v>1</v>
      </c>
      <c r="S1834" s="21">
        <f t="shared" ca="1" si="202"/>
        <v>1</v>
      </c>
    </row>
    <row r="1835" spans="9:19" ht="15" x14ac:dyDescent="0.25">
      <c r="I1835" s="14">
        <v>1831</v>
      </c>
      <c r="J1835" s="15">
        <f t="shared" ca="1" si="197"/>
        <v>0.57763213222991261</v>
      </c>
      <c r="K1835" s="16">
        <f t="shared" ca="1" si="199"/>
        <v>9.0685114175731432</v>
      </c>
      <c r="L1835" s="16"/>
      <c r="M1835" s="17">
        <f t="shared" ca="1" si="198"/>
        <v>8.3373401531068092E-2</v>
      </c>
      <c r="N1835" s="18">
        <f t="shared" ca="1" si="200"/>
        <v>-7.7887728206248514</v>
      </c>
      <c r="O1835" s="18"/>
      <c r="P1835" s="30">
        <f t="shared" ca="1" si="196"/>
        <v>19.057284238197994</v>
      </c>
      <c r="Q1835" s="19"/>
      <c r="R1835" s="20">
        <f t="shared" ca="1" si="201"/>
        <v>1</v>
      </c>
      <c r="S1835" s="21">
        <f t="shared" ca="1" si="202"/>
        <v>1</v>
      </c>
    </row>
    <row r="1836" spans="9:19" ht="15" x14ac:dyDescent="0.25">
      <c r="I1836" s="14">
        <v>1832</v>
      </c>
      <c r="J1836" s="15">
        <f t="shared" ca="1" si="197"/>
        <v>0.3538712053214953</v>
      </c>
      <c r="K1836" s="16">
        <f t="shared" ca="1" si="199"/>
        <v>4.2934467359711119</v>
      </c>
      <c r="L1836" s="16"/>
      <c r="M1836" s="17">
        <f t="shared" ca="1" si="198"/>
        <v>3.4540542572648603E-2</v>
      </c>
      <c r="N1836" s="18">
        <f t="shared" ca="1" si="200"/>
        <v>-11.429551397595628</v>
      </c>
      <c r="O1836" s="18"/>
      <c r="P1836" s="30">
        <f t="shared" ca="1" si="196"/>
        <v>17.92299813356674</v>
      </c>
      <c r="Q1836" s="19"/>
      <c r="R1836" s="20">
        <f t="shared" ca="1" si="201"/>
        <v>1</v>
      </c>
      <c r="S1836" s="21">
        <f t="shared" ca="1" si="202"/>
        <v>1</v>
      </c>
    </row>
    <row r="1837" spans="9:19" ht="15" x14ac:dyDescent="0.25">
      <c r="I1837" s="14">
        <v>1833</v>
      </c>
      <c r="J1837" s="15">
        <f t="shared" ca="1" si="197"/>
        <v>0.55644722938195978</v>
      </c>
      <c r="K1837" s="16">
        <f t="shared" ca="1" si="199"/>
        <v>8.6177867598136793</v>
      </c>
      <c r="L1837" s="16"/>
      <c r="M1837" s="17">
        <f t="shared" ca="1" si="198"/>
        <v>0.14442510531907726</v>
      </c>
      <c r="N1837" s="18">
        <f t="shared" ca="1" si="200"/>
        <v>-5.0940121201642405</v>
      </c>
      <c r="O1837" s="18"/>
      <c r="P1837" s="30">
        <f t="shared" ca="1" si="196"/>
        <v>15.911798879977919</v>
      </c>
      <c r="Q1837" s="19"/>
      <c r="R1837" s="20">
        <f t="shared" ca="1" si="201"/>
        <v>1</v>
      </c>
      <c r="S1837" s="21">
        <f t="shared" ca="1" si="202"/>
        <v>1</v>
      </c>
    </row>
    <row r="1838" spans="9:19" ht="15" x14ac:dyDescent="0.25">
      <c r="I1838" s="14">
        <v>1834</v>
      </c>
      <c r="J1838" s="15">
        <f t="shared" ca="1" si="197"/>
        <v>0.11958579528019919</v>
      </c>
      <c r="K1838" s="16">
        <f t="shared" ca="1" si="199"/>
        <v>-2.4179898468182301</v>
      </c>
      <c r="L1838" s="16"/>
      <c r="M1838" s="17">
        <f t="shared" ca="1" si="198"/>
        <v>0.46529622772545542</v>
      </c>
      <c r="N1838" s="18">
        <f t="shared" ca="1" si="200"/>
        <v>3.0512736436665913</v>
      </c>
      <c r="O1838" s="18"/>
      <c r="P1838" s="30">
        <f t="shared" ca="1" si="196"/>
        <v>-3.2692634904848212</v>
      </c>
      <c r="Q1838" s="19"/>
      <c r="R1838" s="20">
        <f t="shared" ca="1" si="201"/>
        <v>0</v>
      </c>
      <c r="S1838" s="21">
        <f t="shared" ca="1" si="202"/>
        <v>0</v>
      </c>
    </row>
    <row r="1839" spans="9:19" ht="15" x14ac:dyDescent="0.25">
      <c r="I1839" s="14">
        <v>1835</v>
      </c>
      <c r="J1839" s="15">
        <f t="shared" ca="1" si="197"/>
        <v>0.11458784125587684</v>
      </c>
      <c r="K1839" s="16">
        <f t="shared" ca="1" si="199"/>
        <v>-2.6307111422693996</v>
      </c>
      <c r="L1839" s="16"/>
      <c r="M1839" s="17">
        <f t="shared" ca="1" si="198"/>
        <v>0.14126406195756325</v>
      </c>
      <c r="N1839" s="18">
        <f t="shared" ca="1" si="200"/>
        <v>-5.2112292426488764</v>
      </c>
      <c r="O1839" s="18"/>
      <c r="P1839" s="30">
        <f t="shared" ca="1" si="196"/>
        <v>4.780518100379477</v>
      </c>
      <c r="Q1839" s="19"/>
      <c r="R1839" s="20">
        <f t="shared" ca="1" si="201"/>
        <v>1</v>
      </c>
      <c r="S1839" s="21">
        <f t="shared" ca="1" si="202"/>
        <v>0</v>
      </c>
    </row>
    <row r="1840" spans="9:19" ht="15" x14ac:dyDescent="0.25">
      <c r="I1840" s="14">
        <v>1836</v>
      </c>
      <c r="J1840" s="15">
        <f t="shared" ca="1" si="197"/>
        <v>0.33791150996110519</v>
      </c>
      <c r="K1840" s="16">
        <f t="shared" ca="1" si="199"/>
        <v>3.9313409609060663</v>
      </c>
      <c r="L1840" s="16"/>
      <c r="M1840" s="17">
        <f t="shared" ca="1" si="198"/>
        <v>0.53546499538324055</v>
      </c>
      <c r="N1840" s="18">
        <f t="shared" ca="1" si="200"/>
        <v>4.5247527113695725</v>
      </c>
      <c r="O1840" s="18"/>
      <c r="P1840" s="30">
        <f t="shared" ca="1" si="196"/>
        <v>1.606588249536494</v>
      </c>
      <c r="Q1840" s="19"/>
      <c r="R1840" s="20">
        <f t="shared" ca="1" si="201"/>
        <v>1</v>
      </c>
      <c r="S1840" s="21">
        <f t="shared" ca="1" si="202"/>
        <v>0</v>
      </c>
    </row>
    <row r="1841" spans="9:19" ht="15" x14ac:dyDescent="0.25">
      <c r="I1841" s="14">
        <v>1837</v>
      </c>
      <c r="J1841" s="15">
        <f t="shared" ca="1" si="197"/>
        <v>0.47043142434107232</v>
      </c>
      <c r="K1841" s="16">
        <f t="shared" ca="1" si="199"/>
        <v>6.8093202626532543</v>
      </c>
      <c r="L1841" s="16"/>
      <c r="M1841" s="17">
        <f t="shared" ca="1" si="198"/>
        <v>0.89428665199800095</v>
      </c>
      <c r="N1841" s="18">
        <f t="shared" ca="1" si="200"/>
        <v>14.235338817603541</v>
      </c>
      <c r="O1841" s="18"/>
      <c r="P1841" s="30">
        <f t="shared" ca="1" si="196"/>
        <v>-5.2260185549502864</v>
      </c>
      <c r="Q1841" s="19"/>
      <c r="R1841" s="20">
        <f t="shared" ca="1" si="201"/>
        <v>0</v>
      </c>
      <c r="S1841" s="21">
        <f t="shared" ca="1" si="202"/>
        <v>0</v>
      </c>
    </row>
    <row r="1842" spans="9:19" ht="15" x14ac:dyDescent="0.25">
      <c r="I1842" s="14">
        <v>1838</v>
      </c>
      <c r="J1842" s="15">
        <f t="shared" ca="1" si="197"/>
        <v>0.48970795801839007</v>
      </c>
      <c r="K1842" s="16">
        <f t="shared" ca="1" si="199"/>
        <v>7.2141317920760928</v>
      </c>
      <c r="L1842" s="16"/>
      <c r="M1842" s="17">
        <f t="shared" ca="1" si="198"/>
        <v>0.82878694117043072</v>
      </c>
      <c r="N1842" s="18">
        <f t="shared" ca="1" si="200"/>
        <v>11.723103710551179</v>
      </c>
      <c r="O1842" s="18"/>
      <c r="P1842" s="30">
        <f t="shared" ca="1" si="196"/>
        <v>-2.3089719184750859</v>
      </c>
      <c r="Q1842" s="19"/>
      <c r="R1842" s="20">
        <f t="shared" ca="1" si="201"/>
        <v>0</v>
      </c>
      <c r="S1842" s="21">
        <f t="shared" ca="1" si="202"/>
        <v>0</v>
      </c>
    </row>
    <row r="1843" spans="9:19" ht="15" x14ac:dyDescent="0.25">
      <c r="I1843" s="14">
        <v>1839</v>
      </c>
      <c r="J1843" s="15">
        <f t="shared" ca="1" si="197"/>
        <v>0.30774915525367563</v>
      </c>
      <c r="K1843" s="16">
        <f t="shared" ca="1" si="199"/>
        <v>3.2279539420094654</v>
      </c>
      <c r="L1843" s="16"/>
      <c r="M1843" s="17">
        <f t="shared" ca="1" si="198"/>
        <v>3.1917075404915063E-2</v>
      </c>
      <c r="N1843" s="18">
        <f t="shared" ca="1" si="200"/>
        <v>-11.72612517742305</v>
      </c>
      <c r="O1843" s="18"/>
      <c r="P1843" s="30">
        <f t="shared" ca="1" si="196"/>
        <v>17.154079119432517</v>
      </c>
      <c r="Q1843" s="19"/>
      <c r="R1843" s="20">
        <f t="shared" ca="1" si="201"/>
        <v>1</v>
      </c>
      <c r="S1843" s="21">
        <f t="shared" ca="1" si="202"/>
        <v>1</v>
      </c>
    </row>
    <row r="1844" spans="9:19" ht="15" x14ac:dyDescent="0.25">
      <c r="I1844" s="14">
        <v>1840</v>
      </c>
      <c r="J1844" s="15">
        <f t="shared" ca="1" si="197"/>
        <v>0.10090779682387374</v>
      </c>
      <c r="K1844" s="16">
        <f t="shared" ca="1" si="199"/>
        <v>-3.2490945408808063</v>
      </c>
      <c r="L1844" s="16"/>
      <c r="M1844" s="17">
        <f t="shared" ca="1" si="198"/>
        <v>0.93562920439100872</v>
      </c>
      <c r="N1844" s="18">
        <f t="shared" ca="1" si="200"/>
        <v>16.489560697091552</v>
      </c>
      <c r="O1844" s="18"/>
      <c r="P1844" s="30">
        <f t="shared" ca="1" si="196"/>
        <v>-17.53865523797236</v>
      </c>
      <c r="Q1844" s="19"/>
      <c r="R1844" s="20">
        <f t="shared" ca="1" si="201"/>
        <v>0</v>
      </c>
      <c r="S1844" s="21">
        <f t="shared" ca="1" si="202"/>
        <v>0</v>
      </c>
    </row>
    <row r="1845" spans="9:19" ht="15" x14ac:dyDescent="0.25">
      <c r="I1845" s="14">
        <v>1841</v>
      </c>
      <c r="J1845" s="15">
        <f t="shared" ca="1" si="197"/>
        <v>0.6295192874648472</v>
      </c>
      <c r="K1845" s="16">
        <f t="shared" ca="1" si="199"/>
        <v>10.195834372932843</v>
      </c>
      <c r="L1845" s="16"/>
      <c r="M1845" s="17">
        <f t="shared" ca="1" si="198"/>
        <v>0.52671336884216124</v>
      </c>
      <c r="N1845" s="18">
        <f t="shared" ca="1" si="200"/>
        <v>4.3406509276453633</v>
      </c>
      <c r="O1845" s="18"/>
      <c r="P1845" s="30">
        <f t="shared" ca="1" si="196"/>
        <v>8.0551834452874793</v>
      </c>
      <c r="Q1845" s="19"/>
      <c r="R1845" s="20">
        <f t="shared" ca="1" si="201"/>
        <v>1</v>
      </c>
      <c r="S1845" s="21">
        <f t="shared" ca="1" si="202"/>
        <v>1</v>
      </c>
    </row>
    <row r="1846" spans="9:19" ht="15" x14ac:dyDescent="0.25">
      <c r="I1846" s="14">
        <v>1842</v>
      </c>
      <c r="J1846" s="15">
        <f t="shared" ca="1" si="197"/>
        <v>0.3146064375561084</v>
      </c>
      <c r="K1846" s="16">
        <f t="shared" ca="1" si="199"/>
        <v>3.3903122998247932</v>
      </c>
      <c r="L1846" s="16"/>
      <c r="M1846" s="17">
        <f t="shared" ca="1" si="198"/>
        <v>0.6331336632485024</v>
      </c>
      <c r="N1846" s="18">
        <f t="shared" ca="1" si="200"/>
        <v>6.6260201422337506</v>
      </c>
      <c r="O1846" s="18"/>
      <c r="P1846" s="30">
        <f t="shared" ca="1" si="196"/>
        <v>-1.0357078424089572</v>
      </c>
      <c r="Q1846" s="19"/>
      <c r="R1846" s="20">
        <f t="shared" ca="1" si="201"/>
        <v>0</v>
      </c>
      <c r="S1846" s="21">
        <f t="shared" ca="1" si="202"/>
        <v>0</v>
      </c>
    </row>
    <row r="1847" spans="9:19" ht="15" x14ac:dyDescent="0.25">
      <c r="I1847" s="14">
        <v>1843</v>
      </c>
      <c r="J1847" s="15">
        <f t="shared" ca="1" si="197"/>
        <v>0.57712779663589031</v>
      </c>
      <c r="K1847" s="16">
        <f t="shared" ca="1" si="199"/>
        <v>9.0577310845604675</v>
      </c>
      <c r="L1847" s="16"/>
      <c r="M1847" s="17">
        <f t="shared" ca="1" si="198"/>
        <v>0.5418187115582429</v>
      </c>
      <c r="N1847" s="18">
        <f t="shared" ca="1" si="200"/>
        <v>4.6586325437051528</v>
      </c>
      <c r="O1847" s="18"/>
      <c r="P1847" s="30">
        <f t="shared" ca="1" si="196"/>
        <v>6.5990985408553149</v>
      </c>
      <c r="Q1847" s="19"/>
      <c r="R1847" s="20">
        <f t="shared" ca="1" si="201"/>
        <v>1</v>
      </c>
      <c r="S1847" s="21">
        <f t="shared" ca="1" si="202"/>
        <v>0</v>
      </c>
    </row>
    <row r="1848" spans="9:19" ht="15" x14ac:dyDescent="0.25">
      <c r="I1848" s="14">
        <v>1844</v>
      </c>
      <c r="J1848" s="15">
        <f t="shared" ca="1" si="197"/>
        <v>0.59113036224641402</v>
      </c>
      <c r="K1848" s="16">
        <f t="shared" ca="1" si="199"/>
        <v>9.3581135759717711</v>
      </c>
      <c r="L1848" s="16"/>
      <c r="M1848" s="17">
        <f t="shared" ca="1" si="198"/>
        <v>0.80177650701923542</v>
      </c>
      <c r="N1848" s="18">
        <f t="shared" ca="1" si="200"/>
        <v>10.874741588980154</v>
      </c>
      <c r="O1848" s="18"/>
      <c r="P1848" s="30">
        <f t="shared" ca="1" si="196"/>
        <v>0.6833719869916175</v>
      </c>
      <c r="Q1848" s="19"/>
      <c r="R1848" s="20">
        <f t="shared" ca="1" si="201"/>
        <v>1</v>
      </c>
      <c r="S1848" s="21">
        <f t="shared" ca="1" si="202"/>
        <v>0</v>
      </c>
    </row>
    <row r="1849" spans="9:19" ht="15" x14ac:dyDescent="0.25">
      <c r="I1849" s="14">
        <v>1845</v>
      </c>
      <c r="J1849" s="15">
        <f t="shared" ca="1" si="197"/>
        <v>0.57883416775266661</v>
      </c>
      <c r="K1849" s="16">
        <f t="shared" ca="1" si="199"/>
        <v>9.0942163143817201</v>
      </c>
      <c r="L1849" s="16"/>
      <c r="M1849" s="17">
        <f t="shared" ca="1" si="198"/>
        <v>1.599784710590979E-2</v>
      </c>
      <c r="N1849" s="18">
        <f t="shared" ca="1" si="200"/>
        <v>-14.161876495897346</v>
      </c>
      <c r="O1849" s="18"/>
      <c r="P1849" s="30">
        <f t="shared" ca="1" si="196"/>
        <v>25.456092810279063</v>
      </c>
      <c r="Q1849" s="19"/>
      <c r="R1849" s="20">
        <f t="shared" ca="1" si="201"/>
        <v>1</v>
      </c>
      <c r="S1849" s="21">
        <f t="shared" ca="1" si="202"/>
        <v>1</v>
      </c>
    </row>
    <row r="1850" spans="9:19" ht="15" x14ac:dyDescent="0.25">
      <c r="I1850" s="14">
        <v>1846</v>
      </c>
      <c r="J1850" s="15">
        <f t="shared" ca="1" si="197"/>
        <v>6.3983547674814734E-2</v>
      </c>
      <c r="K1850" s="16">
        <f t="shared" ca="1" si="199"/>
        <v>-5.3053677076214925</v>
      </c>
      <c r="L1850" s="16"/>
      <c r="M1850" s="17">
        <f t="shared" ca="1" si="198"/>
        <v>0.69177090458488455</v>
      </c>
      <c r="N1850" s="18">
        <f t="shared" ca="1" si="200"/>
        <v>7.970631691345722</v>
      </c>
      <c r="O1850" s="18"/>
      <c r="P1850" s="30">
        <f t="shared" ca="1" si="196"/>
        <v>-11.075999398967216</v>
      </c>
      <c r="Q1850" s="19"/>
      <c r="R1850" s="20">
        <f t="shared" ca="1" si="201"/>
        <v>0</v>
      </c>
      <c r="S1850" s="21">
        <f t="shared" ca="1" si="202"/>
        <v>0</v>
      </c>
    </row>
    <row r="1851" spans="9:19" ht="15" x14ac:dyDescent="0.25">
      <c r="I1851" s="14">
        <v>1847</v>
      </c>
      <c r="J1851" s="15">
        <f t="shared" ca="1" si="197"/>
        <v>0.62636412374121719</v>
      </c>
      <c r="K1851" s="16">
        <f t="shared" ca="1" si="199"/>
        <v>10.126043673090518</v>
      </c>
      <c r="L1851" s="16"/>
      <c r="M1851" s="17">
        <f t="shared" ca="1" si="198"/>
        <v>0.33742263864316147</v>
      </c>
      <c r="N1851" s="18">
        <f t="shared" ca="1" si="200"/>
        <v>0.2701484696302825</v>
      </c>
      <c r="O1851" s="18"/>
      <c r="P1851" s="30">
        <f t="shared" ca="1" si="196"/>
        <v>12.055895203460235</v>
      </c>
      <c r="Q1851" s="19"/>
      <c r="R1851" s="20">
        <f t="shared" ca="1" si="201"/>
        <v>1</v>
      </c>
      <c r="S1851" s="21">
        <f t="shared" ca="1" si="202"/>
        <v>1</v>
      </c>
    </row>
    <row r="1852" spans="9:19" ht="15" x14ac:dyDescent="0.25">
      <c r="I1852" s="14">
        <v>1848</v>
      </c>
      <c r="J1852" s="15">
        <f t="shared" ca="1" si="197"/>
        <v>0.83462929020730448</v>
      </c>
      <c r="K1852" s="16">
        <f t="shared" ca="1" si="199"/>
        <v>15.567535862383897</v>
      </c>
      <c r="L1852" s="16"/>
      <c r="M1852" s="17">
        <f t="shared" ca="1" si="198"/>
        <v>0.19346793822205477</v>
      </c>
      <c r="N1852" s="18">
        <f t="shared" ca="1" si="200"/>
        <v>-3.4586780983754313</v>
      </c>
      <c r="O1852" s="18"/>
      <c r="P1852" s="30">
        <f t="shared" ca="1" si="196"/>
        <v>21.226213960759328</v>
      </c>
      <c r="Q1852" s="19"/>
      <c r="R1852" s="20">
        <f t="shared" ca="1" si="201"/>
        <v>1</v>
      </c>
      <c r="S1852" s="21">
        <f t="shared" ca="1" si="202"/>
        <v>1</v>
      </c>
    </row>
    <row r="1853" spans="9:19" ht="15" x14ac:dyDescent="0.25">
      <c r="I1853" s="14">
        <v>1849</v>
      </c>
      <c r="J1853" s="15">
        <f t="shared" ca="1" si="197"/>
        <v>0.96191911882934344</v>
      </c>
      <c r="K1853" s="16">
        <f t="shared" ca="1" si="199"/>
        <v>22.267363606252403</v>
      </c>
      <c r="L1853" s="16"/>
      <c r="M1853" s="17">
        <f t="shared" ca="1" si="198"/>
        <v>0.72240036536079288</v>
      </c>
      <c r="N1853" s="18">
        <f t="shared" ca="1" si="200"/>
        <v>8.7161865863405552</v>
      </c>
      <c r="O1853" s="18"/>
      <c r="P1853" s="30">
        <f t="shared" ca="1" si="196"/>
        <v>15.751177019911847</v>
      </c>
      <c r="Q1853" s="19"/>
      <c r="R1853" s="20">
        <f t="shared" ca="1" si="201"/>
        <v>1</v>
      </c>
      <c r="S1853" s="21">
        <f t="shared" ca="1" si="202"/>
        <v>1</v>
      </c>
    </row>
    <row r="1854" spans="9:19" ht="15" x14ac:dyDescent="0.25">
      <c r="I1854" s="14">
        <v>1850</v>
      </c>
      <c r="J1854" s="15">
        <f t="shared" ca="1" si="197"/>
        <v>6.1767610882733637E-3</v>
      </c>
      <c r="K1854" s="16">
        <f t="shared" ca="1" si="199"/>
        <v>-13.502243477621818</v>
      </c>
      <c r="L1854" s="16"/>
      <c r="M1854" s="17">
        <f t="shared" ca="1" si="198"/>
        <v>0.97829036007281855</v>
      </c>
      <c r="N1854" s="18">
        <f t="shared" ca="1" si="200"/>
        <v>20.677638483835842</v>
      </c>
      <c r="O1854" s="18"/>
      <c r="P1854" s="30">
        <f t="shared" ca="1" si="196"/>
        <v>-31.979881961457661</v>
      </c>
      <c r="Q1854" s="19"/>
      <c r="R1854" s="20">
        <f t="shared" ca="1" si="201"/>
        <v>0</v>
      </c>
      <c r="S1854" s="21">
        <f t="shared" ca="1" si="202"/>
        <v>0</v>
      </c>
    </row>
    <row r="1855" spans="9:19" ht="15" x14ac:dyDescent="0.25">
      <c r="I1855" s="14">
        <v>1851</v>
      </c>
      <c r="J1855" s="15">
        <f t="shared" ca="1" si="197"/>
        <v>0.82092751676483489</v>
      </c>
      <c r="K1855" s="16">
        <f t="shared" ca="1" si="199"/>
        <v>15.118115582584281</v>
      </c>
      <c r="L1855" s="16"/>
      <c r="M1855" s="17">
        <f t="shared" ca="1" si="198"/>
        <v>0.26190754149692153</v>
      </c>
      <c r="N1855" s="18">
        <f t="shared" ca="1" si="200"/>
        <v>-1.5535037229209685</v>
      </c>
      <c r="O1855" s="18"/>
      <c r="P1855" s="30">
        <f t="shared" ca="1" si="196"/>
        <v>18.871619305505249</v>
      </c>
      <c r="Q1855" s="19"/>
      <c r="R1855" s="20">
        <f t="shared" ca="1" si="201"/>
        <v>1</v>
      </c>
      <c r="S1855" s="21">
        <f t="shared" ca="1" si="202"/>
        <v>1</v>
      </c>
    </row>
    <row r="1856" spans="9:19" ht="15" x14ac:dyDescent="0.25">
      <c r="I1856" s="14">
        <v>1852</v>
      </c>
      <c r="J1856" s="15">
        <f t="shared" ca="1" si="197"/>
        <v>0.67786682221242944</v>
      </c>
      <c r="K1856" s="16">
        <f t="shared" ca="1" si="199"/>
        <v>11.293210653680401</v>
      </c>
      <c r="L1856" s="16"/>
      <c r="M1856" s="17">
        <f t="shared" ca="1" si="198"/>
        <v>0.404089977582343</v>
      </c>
      <c r="N1856" s="18">
        <f t="shared" ca="1" si="200"/>
        <v>1.7488013399196967</v>
      </c>
      <c r="O1856" s="18"/>
      <c r="P1856" s="30">
        <f t="shared" ca="1" si="196"/>
        <v>11.744409313760706</v>
      </c>
      <c r="Q1856" s="19"/>
      <c r="R1856" s="20">
        <f t="shared" ca="1" si="201"/>
        <v>1</v>
      </c>
      <c r="S1856" s="21">
        <f t="shared" ca="1" si="202"/>
        <v>1</v>
      </c>
    </row>
    <row r="1857" spans="9:19" ht="15" x14ac:dyDescent="0.25">
      <c r="I1857" s="14">
        <v>1853</v>
      </c>
      <c r="J1857" s="15">
        <f t="shared" ca="1" si="197"/>
        <v>0.73233378514907055</v>
      </c>
      <c r="K1857" s="16">
        <f t="shared" ca="1" si="199"/>
        <v>12.616343630718859</v>
      </c>
      <c r="L1857" s="16"/>
      <c r="M1857" s="17">
        <f t="shared" ca="1" si="198"/>
        <v>0.5774775489151186</v>
      </c>
      <c r="N1857" s="18">
        <f t="shared" ca="1" si="200"/>
        <v>5.4152068619775697</v>
      </c>
      <c r="O1857" s="18"/>
      <c r="P1857" s="30">
        <f t="shared" ca="1" si="196"/>
        <v>9.4011367687412886</v>
      </c>
      <c r="Q1857" s="19"/>
      <c r="R1857" s="20">
        <f t="shared" ca="1" si="201"/>
        <v>1</v>
      </c>
      <c r="S1857" s="21">
        <f t="shared" ca="1" si="202"/>
        <v>1</v>
      </c>
    </row>
    <row r="1858" spans="9:19" ht="15" x14ac:dyDescent="0.25">
      <c r="I1858" s="14">
        <v>1854</v>
      </c>
      <c r="J1858" s="15">
        <f t="shared" ca="1" si="197"/>
        <v>0.20465575732302443</v>
      </c>
      <c r="K1858" s="16">
        <f t="shared" ca="1" si="199"/>
        <v>0.52666941045286642</v>
      </c>
      <c r="L1858" s="16"/>
      <c r="M1858" s="17">
        <f t="shared" ca="1" si="198"/>
        <v>0.52549008086928461</v>
      </c>
      <c r="N1858" s="18">
        <f t="shared" ca="1" si="200"/>
        <v>4.3149411268948912</v>
      </c>
      <c r="O1858" s="18"/>
      <c r="P1858" s="30">
        <f t="shared" ca="1" si="196"/>
        <v>-1.5882717164420246</v>
      </c>
      <c r="Q1858" s="19"/>
      <c r="R1858" s="20">
        <f t="shared" ca="1" si="201"/>
        <v>0</v>
      </c>
      <c r="S1858" s="21">
        <f t="shared" ca="1" si="202"/>
        <v>0</v>
      </c>
    </row>
    <row r="1859" spans="9:19" ht="15" x14ac:dyDescent="0.25">
      <c r="I1859" s="14">
        <v>1855</v>
      </c>
      <c r="J1859" s="15">
        <f t="shared" ca="1" si="197"/>
        <v>0.38589366486250609</v>
      </c>
      <c r="K1859" s="16">
        <f t="shared" ca="1" si="199"/>
        <v>5.0033697756451518</v>
      </c>
      <c r="L1859" s="16"/>
      <c r="M1859" s="17">
        <f t="shared" ca="1" si="198"/>
        <v>0.25155138960521772</v>
      </c>
      <c r="N1859" s="18">
        <f t="shared" ca="1" si="200"/>
        <v>-1.8224072066380979</v>
      </c>
      <c r="O1859" s="18"/>
      <c r="P1859" s="30">
        <f t="shared" ca="1" si="196"/>
        <v>9.0257769822832508</v>
      </c>
      <c r="Q1859" s="19"/>
      <c r="R1859" s="20">
        <f t="shared" ca="1" si="201"/>
        <v>1</v>
      </c>
      <c r="S1859" s="21">
        <f t="shared" ca="1" si="202"/>
        <v>1</v>
      </c>
    </row>
    <row r="1860" spans="9:19" ht="15" x14ac:dyDescent="0.25">
      <c r="I1860" s="14">
        <v>1856</v>
      </c>
      <c r="J1860" s="15">
        <f t="shared" ca="1" si="197"/>
        <v>2.6263192875631503E-2</v>
      </c>
      <c r="K1860" s="16">
        <f t="shared" ca="1" si="199"/>
        <v>-8.7911172294340574</v>
      </c>
      <c r="L1860" s="16"/>
      <c r="M1860" s="17">
        <f t="shared" ca="1" si="198"/>
        <v>0.57599178079555213</v>
      </c>
      <c r="N1860" s="18">
        <f t="shared" ca="1" si="200"/>
        <v>5.3834582536096862</v>
      </c>
      <c r="O1860" s="18"/>
      <c r="P1860" s="30">
        <f t="shared" ca="1" si="196"/>
        <v>-11.974575483043743</v>
      </c>
      <c r="Q1860" s="19"/>
      <c r="R1860" s="20">
        <f t="shared" ca="1" si="201"/>
        <v>0</v>
      </c>
      <c r="S1860" s="21">
        <f t="shared" ca="1" si="202"/>
        <v>0</v>
      </c>
    </row>
    <row r="1861" spans="9:19" ht="15" x14ac:dyDescent="0.25">
      <c r="I1861" s="14">
        <v>1857</v>
      </c>
      <c r="J1861" s="15">
        <f t="shared" ca="1" si="197"/>
        <v>0.74234753660594399</v>
      </c>
      <c r="K1861" s="16">
        <f t="shared" ca="1" si="199"/>
        <v>12.873307587520234</v>
      </c>
      <c r="L1861" s="16"/>
      <c r="M1861" s="17">
        <f t="shared" ca="1" si="198"/>
        <v>0.72482708713437594</v>
      </c>
      <c r="N1861" s="18">
        <f t="shared" ca="1" si="200"/>
        <v>8.7768850255535451</v>
      </c>
      <c r="O1861" s="18"/>
      <c r="P1861" s="30">
        <f t="shared" ref="P1861:P1924" ca="1" si="203">K1861-N1861+homefield_adv_simulation</f>
        <v>6.2964225619666889</v>
      </c>
      <c r="Q1861" s="19"/>
      <c r="R1861" s="20">
        <f t="shared" ca="1" si="201"/>
        <v>1</v>
      </c>
      <c r="S1861" s="21">
        <f t="shared" ca="1" si="202"/>
        <v>0</v>
      </c>
    </row>
    <row r="1862" spans="9:19" ht="15" x14ac:dyDescent="0.25">
      <c r="I1862" s="14">
        <v>1858</v>
      </c>
      <c r="J1862" s="15">
        <f t="shared" ca="1" si="197"/>
        <v>0.30752554302426449</v>
      </c>
      <c r="K1862" s="16">
        <f t="shared" ca="1" si="199"/>
        <v>3.2226331249876541</v>
      </c>
      <c r="L1862" s="16"/>
      <c r="M1862" s="17">
        <f t="shared" ca="1" si="198"/>
        <v>0.55794512424529608</v>
      </c>
      <c r="N1862" s="18">
        <f t="shared" ca="1" si="200"/>
        <v>4.9995273383257723</v>
      </c>
      <c r="O1862" s="18"/>
      <c r="P1862" s="30">
        <f t="shared" ca="1" si="203"/>
        <v>0.42310578666188192</v>
      </c>
      <c r="Q1862" s="19"/>
      <c r="R1862" s="20">
        <f t="shared" ca="1" si="201"/>
        <v>1</v>
      </c>
      <c r="S1862" s="21">
        <f t="shared" ca="1" si="202"/>
        <v>0</v>
      </c>
    </row>
    <row r="1863" spans="9:19" ht="15" x14ac:dyDescent="0.25">
      <c r="I1863" s="14">
        <v>1859</v>
      </c>
      <c r="J1863" s="15">
        <f t="shared" ca="1" si="197"/>
        <v>0.20951062814680477</v>
      </c>
      <c r="K1863" s="16">
        <f t="shared" ca="1" si="199"/>
        <v>0.66877937460433134</v>
      </c>
      <c r="L1863" s="16"/>
      <c r="M1863" s="17">
        <f t="shared" ca="1" si="198"/>
        <v>0.82600193637688857</v>
      </c>
      <c r="N1863" s="18">
        <f t="shared" ca="1" si="200"/>
        <v>11.631914105636126</v>
      </c>
      <c r="O1863" s="18"/>
      <c r="P1863" s="30">
        <f t="shared" ca="1" si="203"/>
        <v>-8.7631347310317942</v>
      </c>
      <c r="Q1863" s="19"/>
      <c r="R1863" s="20">
        <f t="shared" ca="1" si="201"/>
        <v>0</v>
      </c>
      <c r="S1863" s="21">
        <f t="shared" ca="1" si="202"/>
        <v>0</v>
      </c>
    </row>
    <row r="1864" spans="9:19" ht="15" x14ac:dyDescent="0.25">
      <c r="I1864" s="14">
        <v>1860</v>
      </c>
      <c r="J1864" s="15">
        <f t="shared" ca="1" si="197"/>
        <v>0.24348760148438142</v>
      </c>
      <c r="K1864" s="16">
        <f t="shared" ca="1" si="199"/>
        <v>1.6141434143769011</v>
      </c>
      <c r="L1864" s="16"/>
      <c r="M1864" s="17">
        <f t="shared" ca="1" si="198"/>
        <v>1.0190812560610607E-2</v>
      </c>
      <c r="N1864" s="18">
        <f t="shared" ca="1" si="200"/>
        <v>-15.624216001072263</v>
      </c>
      <c r="O1864" s="18"/>
      <c r="P1864" s="30">
        <f t="shared" ca="1" si="203"/>
        <v>19.438359415449163</v>
      </c>
      <c r="Q1864" s="19"/>
      <c r="R1864" s="20">
        <f t="shared" ca="1" si="201"/>
        <v>1</v>
      </c>
      <c r="S1864" s="21">
        <f t="shared" ca="1" si="202"/>
        <v>1</v>
      </c>
    </row>
    <row r="1865" spans="9:19" ht="15" x14ac:dyDescent="0.25">
      <c r="I1865" s="14">
        <v>1861</v>
      </c>
      <c r="J1865" s="15">
        <f t="shared" ca="1" si="197"/>
        <v>0.87679132499441248</v>
      </c>
      <c r="K1865" s="16">
        <f t="shared" ca="1" si="199"/>
        <v>17.127686869174553</v>
      </c>
      <c r="L1865" s="16"/>
      <c r="M1865" s="17">
        <f t="shared" ca="1" si="198"/>
        <v>0.63471691210938275</v>
      </c>
      <c r="N1865" s="18">
        <f t="shared" ca="1" si="200"/>
        <v>6.6612269560598323</v>
      </c>
      <c r="O1865" s="18"/>
      <c r="P1865" s="30">
        <f t="shared" ca="1" si="203"/>
        <v>12.666459913114721</v>
      </c>
      <c r="Q1865" s="19"/>
      <c r="R1865" s="20">
        <f t="shared" ca="1" si="201"/>
        <v>1</v>
      </c>
      <c r="S1865" s="21">
        <f t="shared" ca="1" si="202"/>
        <v>1</v>
      </c>
    </row>
    <row r="1866" spans="9:19" ht="15" x14ac:dyDescent="0.25">
      <c r="I1866" s="14">
        <v>1862</v>
      </c>
      <c r="J1866" s="15">
        <f t="shared" ref="J1866:J1929" ca="1" si="204">RAND()</f>
        <v>0.75627567326130762</v>
      </c>
      <c r="K1866" s="16">
        <f t="shared" ca="1" si="199"/>
        <v>13.239536896780574</v>
      </c>
      <c r="L1866" s="16"/>
      <c r="M1866" s="17">
        <f t="shared" ref="M1866:M1929" ca="1" si="205">RAND()</f>
        <v>0.64794172470993416</v>
      </c>
      <c r="N1866" s="18">
        <f t="shared" ca="1" si="200"/>
        <v>6.9573793064692495</v>
      </c>
      <c r="O1866" s="18"/>
      <c r="P1866" s="30">
        <f t="shared" ca="1" si="203"/>
        <v>8.4821575903113242</v>
      </c>
      <c r="Q1866" s="19"/>
      <c r="R1866" s="20">
        <f t="shared" ca="1" si="201"/>
        <v>1</v>
      </c>
      <c r="S1866" s="21">
        <f t="shared" ca="1" si="202"/>
        <v>1</v>
      </c>
    </row>
    <row r="1867" spans="9:19" ht="15" x14ac:dyDescent="0.25">
      <c r="I1867" s="14">
        <v>1863</v>
      </c>
      <c r="J1867" s="15">
        <f t="shared" ca="1" si="204"/>
        <v>0.11192964485688095</v>
      </c>
      <c r="K1867" s="16">
        <f t="shared" ref="K1867:K1930" ca="1" si="206">NORMINV(J1867,mean_HomeTeam_Sim,sd_HomeTeam_Sim)</f>
        <v>-2.74654575965973</v>
      </c>
      <c r="L1867" s="16"/>
      <c r="M1867" s="17">
        <f t="shared" ca="1" si="205"/>
        <v>0.77873568634384049</v>
      </c>
      <c r="N1867" s="18">
        <f t="shared" ref="N1867:N1930" ca="1" si="207">NORMINV(M1867,mean_AwayTeam_Sim,sd_AwayTeam_Sim)</f>
        <v>10.204965396010653</v>
      </c>
      <c r="O1867" s="18"/>
      <c r="P1867" s="30">
        <f t="shared" ca="1" si="203"/>
        <v>-10.751511155670382</v>
      </c>
      <c r="Q1867" s="19"/>
      <c r="R1867" s="20">
        <f t="shared" ref="R1867:R1930" ca="1" si="208">IF(P1867&gt;0,1,0)</f>
        <v>0</v>
      </c>
      <c r="S1867" s="21">
        <f t="shared" ref="S1867:S1930" ca="1" si="209">IF(P1867&gt;game_spread,1,0)</f>
        <v>0</v>
      </c>
    </row>
    <row r="1868" spans="9:19" ht="15" x14ac:dyDescent="0.25">
      <c r="I1868" s="14">
        <v>1864</v>
      </c>
      <c r="J1868" s="15">
        <f t="shared" ca="1" si="204"/>
        <v>0.70724095245656327</v>
      </c>
      <c r="K1868" s="16">
        <f t="shared" ca="1" si="206"/>
        <v>11.992661293904252</v>
      </c>
      <c r="L1868" s="16"/>
      <c r="M1868" s="17">
        <f t="shared" ca="1" si="205"/>
        <v>0.83967398158962503</v>
      </c>
      <c r="N1868" s="18">
        <f t="shared" ca="1" si="207"/>
        <v>12.089028468643237</v>
      </c>
      <c r="O1868" s="18"/>
      <c r="P1868" s="30">
        <f t="shared" ca="1" si="203"/>
        <v>2.1036328252610152</v>
      </c>
      <c r="Q1868" s="19"/>
      <c r="R1868" s="20">
        <f t="shared" ca="1" si="208"/>
        <v>1</v>
      </c>
      <c r="S1868" s="21">
        <f t="shared" ca="1" si="209"/>
        <v>0</v>
      </c>
    </row>
    <row r="1869" spans="9:19" ht="15" x14ac:dyDescent="0.25">
      <c r="I1869" s="14">
        <v>1865</v>
      </c>
      <c r="J1869" s="15">
        <f t="shared" ca="1" si="204"/>
        <v>0.36070878858818334</v>
      </c>
      <c r="K1869" s="16">
        <f t="shared" ca="1" si="206"/>
        <v>4.4467642255001882</v>
      </c>
      <c r="L1869" s="16"/>
      <c r="M1869" s="17">
        <f t="shared" ca="1" si="205"/>
        <v>0.74941270500338775</v>
      </c>
      <c r="N1869" s="18">
        <f t="shared" ca="1" si="207"/>
        <v>9.4077331107908719</v>
      </c>
      <c r="O1869" s="18"/>
      <c r="P1869" s="30">
        <f t="shared" ca="1" si="203"/>
        <v>-2.7609688852906835</v>
      </c>
      <c r="Q1869" s="19"/>
      <c r="R1869" s="20">
        <f t="shared" ca="1" si="208"/>
        <v>0</v>
      </c>
      <c r="S1869" s="21">
        <f t="shared" ca="1" si="209"/>
        <v>0</v>
      </c>
    </row>
    <row r="1870" spans="9:19" ht="15" x14ac:dyDescent="0.25">
      <c r="I1870" s="14">
        <v>1866</v>
      </c>
      <c r="J1870" s="15">
        <f t="shared" ca="1" si="204"/>
        <v>0.72417945435933884</v>
      </c>
      <c r="K1870" s="16">
        <f t="shared" ca="1" si="206"/>
        <v>12.41066048103314</v>
      </c>
      <c r="L1870" s="16"/>
      <c r="M1870" s="17">
        <f t="shared" ca="1" si="205"/>
        <v>0.511813581746979</v>
      </c>
      <c r="N1870" s="18">
        <f t="shared" ca="1" si="207"/>
        <v>4.0277901456728706</v>
      </c>
      <c r="O1870" s="18"/>
      <c r="P1870" s="30">
        <f t="shared" ca="1" si="203"/>
        <v>10.582870335360269</v>
      </c>
      <c r="Q1870" s="19"/>
      <c r="R1870" s="20">
        <f t="shared" ca="1" si="208"/>
        <v>1</v>
      </c>
      <c r="S1870" s="21">
        <f t="shared" ca="1" si="209"/>
        <v>1</v>
      </c>
    </row>
    <row r="1871" spans="9:19" ht="15" x14ac:dyDescent="0.25">
      <c r="I1871" s="14">
        <v>1867</v>
      </c>
      <c r="J1871" s="15">
        <f t="shared" ca="1" si="204"/>
        <v>0.46338712009598515</v>
      </c>
      <c r="K1871" s="16">
        <f t="shared" ca="1" si="206"/>
        <v>6.661075198578744</v>
      </c>
      <c r="L1871" s="16"/>
      <c r="M1871" s="17">
        <f t="shared" ca="1" si="205"/>
        <v>0.27881766290304677</v>
      </c>
      <c r="N1871" s="18">
        <f t="shared" ca="1" si="207"/>
        <v>-1.1258184711620496</v>
      </c>
      <c r="O1871" s="18"/>
      <c r="P1871" s="30">
        <f t="shared" ca="1" si="203"/>
        <v>9.9868936697407946</v>
      </c>
      <c r="Q1871" s="19"/>
      <c r="R1871" s="20">
        <f t="shared" ca="1" si="208"/>
        <v>1</v>
      </c>
      <c r="S1871" s="21">
        <f t="shared" ca="1" si="209"/>
        <v>1</v>
      </c>
    </row>
    <row r="1872" spans="9:19" ht="15" x14ac:dyDescent="0.25">
      <c r="I1872" s="14">
        <v>1868</v>
      </c>
      <c r="J1872" s="15">
        <f t="shared" ca="1" si="204"/>
        <v>0.56638176995130718</v>
      </c>
      <c r="K1872" s="16">
        <f t="shared" ca="1" si="206"/>
        <v>8.8286427444314945</v>
      </c>
      <c r="L1872" s="16"/>
      <c r="M1872" s="17">
        <f t="shared" ca="1" si="205"/>
        <v>0.26497392505757567</v>
      </c>
      <c r="N1872" s="18">
        <f t="shared" ca="1" si="207"/>
        <v>-1.4749413483385281</v>
      </c>
      <c r="O1872" s="18"/>
      <c r="P1872" s="30">
        <f t="shared" ca="1" si="203"/>
        <v>12.503584092770023</v>
      </c>
      <c r="Q1872" s="19"/>
      <c r="R1872" s="20">
        <f t="shared" ca="1" si="208"/>
        <v>1</v>
      </c>
      <c r="S1872" s="21">
        <f t="shared" ca="1" si="209"/>
        <v>1</v>
      </c>
    </row>
    <row r="1873" spans="9:19" ht="15" x14ac:dyDescent="0.25">
      <c r="I1873" s="14">
        <v>1869</v>
      </c>
      <c r="J1873" s="15">
        <f t="shared" ca="1" si="204"/>
        <v>0.31685521087624213</v>
      </c>
      <c r="K1873" s="16">
        <f t="shared" ca="1" si="206"/>
        <v>3.4432235189482698</v>
      </c>
      <c r="L1873" s="16"/>
      <c r="M1873" s="17">
        <f t="shared" ca="1" si="205"/>
        <v>0.12021649112614419</v>
      </c>
      <c r="N1873" s="18">
        <f t="shared" ca="1" si="207"/>
        <v>-6.0415959158987498</v>
      </c>
      <c r="O1873" s="18"/>
      <c r="P1873" s="30">
        <f t="shared" ca="1" si="203"/>
        <v>11.684819434847018</v>
      </c>
      <c r="Q1873" s="19"/>
      <c r="R1873" s="20">
        <f t="shared" ca="1" si="208"/>
        <v>1</v>
      </c>
      <c r="S1873" s="21">
        <f t="shared" ca="1" si="209"/>
        <v>1</v>
      </c>
    </row>
    <row r="1874" spans="9:19" ht="15" x14ac:dyDescent="0.25">
      <c r="I1874" s="14">
        <v>1870</v>
      </c>
      <c r="J1874" s="15">
        <f t="shared" ca="1" si="204"/>
        <v>0.5131857970785203</v>
      </c>
      <c r="K1874" s="16">
        <f t="shared" ca="1" si="206"/>
        <v>7.7065823343242545</v>
      </c>
      <c r="L1874" s="16"/>
      <c r="M1874" s="17">
        <f t="shared" ca="1" si="205"/>
        <v>0.53342144051383256</v>
      </c>
      <c r="N1874" s="18">
        <f t="shared" ca="1" si="207"/>
        <v>4.4817348926368705</v>
      </c>
      <c r="O1874" s="18"/>
      <c r="P1874" s="30">
        <f t="shared" ca="1" si="203"/>
        <v>5.4248474416873842</v>
      </c>
      <c r="Q1874" s="19"/>
      <c r="R1874" s="20">
        <f t="shared" ca="1" si="208"/>
        <v>1</v>
      </c>
      <c r="S1874" s="21">
        <f t="shared" ca="1" si="209"/>
        <v>0</v>
      </c>
    </row>
    <row r="1875" spans="9:19" ht="15" x14ac:dyDescent="0.25">
      <c r="I1875" s="14">
        <v>1871</v>
      </c>
      <c r="J1875" s="15">
        <f t="shared" ca="1" si="204"/>
        <v>0.20252241253449244</v>
      </c>
      <c r="K1875" s="16">
        <f t="shared" ca="1" si="206"/>
        <v>0.46358994435618062</v>
      </c>
      <c r="L1875" s="16"/>
      <c r="M1875" s="17">
        <f t="shared" ca="1" si="205"/>
        <v>0.26896175475377615</v>
      </c>
      <c r="N1875" s="18">
        <f t="shared" ca="1" si="207"/>
        <v>-1.3734582740445891</v>
      </c>
      <c r="O1875" s="18"/>
      <c r="P1875" s="30">
        <f t="shared" ca="1" si="203"/>
        <v>4.0370482184007699</v>
      </c>
      <c r="Q1875" s="19"/>
      <c r="R1875" s="20">
        <f t="shared" ca="1" si="208"/>
        <v>1</v>
      </c>
      <c r="S1875" s="21">
        <f t="shared" ca="1" si="209"/>
        <v>0</v>
      </c>
    </row>
    <row r="1876" spans="9:19" ht="15" x14ac:dyDescent="0.25">
      <c r="I1876" s="14">
        <v>1872</v>
      </c>
      <c r="J1876" s="15">
        <f t="shared" ca="1" si="204"/>
        <v>0.17566883178970871</v>
      </c>
      <c r="K1876" s="16">
        <f t="shared" ca="1" si="206"/>
        <v>-0.36765302149520274</v>
      </c>
      <c r="L1876" s="16"/>
      <c r="M1876" s="17">
        <f t="shared" ca="1" si="205"/>
        <v>0.49629581330605543</v>
      </c>
      <c r="N1876" s="18">
        <f t="shared" ca="1" si="207"/>
        <v>3.7023148404768871</v>
      </c>
      <c r="O1876" s="18"/>
      <c r="P1876" s="30">
        <f t="shared" ca="1" si="203"/>
        <v>-1.8699678619720901</v>
      </c>
      <c r="Q1876" s="19"/>
      <c r="R1876" s="20">
        <f t="shared" ca="1" si="208"/>
        <v>0</v>
      </c>
      <c r="S1876" s="21">
        <f t="shared" ca="1" si="209"/>
        <v>0</v>
      </c>
    </row>
    <row r="1877" spans="9:19" ht="15" x14ac:dyDescent="0.25">
      <c r="I1877" s="14">
        <v>1873</v>
      </c>
      <c r="J1877" s="15">
        <f t="shared" ca="1" si="204"/>
        <v>2.5327455301681567E-2</v>
      </c>
      <c r="K1877" s="16">
        <f t="shared" ca="1" si="206"/>
        <v>-8.9216141813182013</v>
      </c>
      <c r="L1877" s="16"/>
      <c r="M1877" s="17">
        <f t="shared" ca="1" si="205"/>
        <v>0.1503725588336523</v>
      </c>
      <c r="N1877" s="18">
        <f t="shared" ca="1" si="207"/>
        <v>-4.8780661330696198</v>
      </c>
      <c r="O1877" s="18"/>
      <c r="P1877" s="30">
        <f t="shared" ca="1" si="203"/>
        <v>-1.8435480482485813</v>
      </c>
      <c r="Q1877" s="19"/>
      <c r="R1877" s="20">
        <f t="shared" ca="1" si="208"/>
        <v>0</v>
      </c>
      <c r="S1877" s="21">
        <f t="shared" ca="1" si="209"/>
        <v>0</v>
      </c>
    </row>
    <row r="1878" spans="9:19" ht="15" x14ac:dyDescent="0.25">
      <c r="I1878" s="14">
        <v>1874</v>
      </c>
      <c r="J1878" s="15">
        <f t="shared" ca="1" si="204"/>
        <v>0.97332737839388039</v>
      </c>
      <c r="K1878" s="16">
        <f t="shared" ca="1" si="206"/>
        <v>23.5952386251024</v>
      </c>
      <c r="L1878" s="16"/>
      <c r="M1878" s="17">
        <f t="shared" ca="1" si="205"/>
        <v>0.50321061148424884</v>
      </c>
      <c r="N1878" s="18">
        <f t="shared" ca="1" si="207"/>
        <v>3.8473335321526791</v>
      </c>
      <c r="O1878" s="18"/>
      <c r="P1878" s="30">
        <f t="shared" ca="1" si="203"/>
        <v>21.947905092949721</v>
      </c>
      <c r="Q1878" s="19"/>
      <c r="R1878" s="20">
        <f t="shared" ca="1" si="208"/>
        <v>1</v>
      </c>
      <c r="S1878" s="21">
        <f t="shared" ca="1" si="209"/>
        <v>1</v>
      </c>
    </row>
    <row r="1879" spans="9:19" ht="15" x14ac:dyDescent="0.25">
      <c r="I1879" s="14">
        <v>1875</v>
      </c>
      <c r="J1879" s="15">
        <f t="shared" ca="1" si="204"/>
        <v>0.99403102508515462</v>
      </c>
      <c r="K1879" s="16">
        <f t="shared" ca="1" si="206"/>
        <v>28.463409016150635</v>
      </c>
      <c r="L1879" s="16"/>
      <c r="M1879" s="17">
        <f t="shared" ca="1" si="205"/>
        <v>0.16759419393903618</v>
      </c>
      <c r="N1879" s="18">
        <f t="shared" ca="1" si="207"/>
        <v>-4.2830255823084631</v>
      </c>
      <c r="O1879" s="18"/>
      <c r="P1879" s="30">
        <f t="shared" ca="1" si="203"/>
        <v>34.946434598459099</v>
      </c>
      <c r="Q1879" s="19"/>
      <c r="R1879" s="20">
        <f t="shared" ca="1" si="208"/>
        <v>1</v>
      </c>
      <c r="S1879" s="21">
        <f t="shared" ca="1" si="209"/>
        <v>1</v>
      </c>
    </row>
    <row r="1880" spans="9:19" ht="15" x14ac:dyDescent="0.25">
      <c r="I1880" s="14">
        <v>1876</v>
      </c>
      <c r="J1880" s="15">
        <f t="shared" ca="1" si="204"/>
        <v>0.95932676096376746</v>
      </c>
      <c r="K1880" s="16">
        <f t="shared" ca="1" si="206"/>
        <v>22.012368184209606</v>
      </c>
      <c r="L1880" s="16"/>
      <c r="M1880" s="17">
        <f t="shared" ca="1" si="205"/>
        <v>0.29986879908872233</v>
      </c>
      <c r="N1880" s="18">
        <f t="shared" ca="1" si="207"/>
        <v>-0.61060689628378029</v>
      </c>
      <c r="O1880" s="18"/>
      <c r="P1880" s="30">
        <f t="shared" ca="1" si="203"/>
        <v>24.822975080493386</v>
      </c>
      <c r="Q1880" s="19"/>
      <c r="R1880" s="20">
        <f t="shared" ca="1" si="208"/>
        <v>1</v>
      </c>
      <c r="S1880" s="21">
        <f t="shared" ca="1" si="209"/>
        <v>1</v>
      </c>
    </row>
    <row r="1881" spans="9:19" ht="15" x14ac:dyDescent="0.25">
      <c r="I1881" s="14">
        <v>1877</v>
      </c>
      <c r="J1881" s="15">
        <f t="shared" ca="1" si="204"/>
        <v>0.75152438963182355</v>
      </c>
      <c r="K1881" s="16">
        <f t="shared" ca="1" si="206"/>
        <v>13.113386335008617</v>
      </c>
      <c r="L1881" s="16"/>
      <c r="M1881" s="17">
        <f t="shared" ca="1" si="205"/>
        <v>0.82624855515905571</v>
      </c>
      <c r="N1881" s="18">
        <f t="shared" ca="1" si="207"/>
        <v>11.639951467616658</v>
      </c>
      <c r="O1881" s="18"/>
      <c r="P1881" s="30">
        <f t="shared" ca="1" si="203"/>
        <v>3.6734348673919586</v>
      </c>
      <c r="Q1881" s="19"/>
      <c r="R1881" s="20">
        <f t="shared" ca="1" si="208"/>
        <v>1</v>
      </c>
      <c r="S1881" s="21">
        <f t="shared" ca="1" si="209"/>
        <v>0</v>
      </c>
    </row>
    <row r="1882" spans="9:19" ht="15" x14ac:dyDescent="0.25">
      <c r="I1882" s="14">
        <v>1878</v>
      </c>
      <c r="J1882" s="15">
        <f t="shared" ca="1" si="204"/>
        <v>0.41895562128494523</v>
      </c>
      <c r="K1882" s="16">
        <f t="shared" ca="1" si="206"/>
        <v>5.7184782739809226</v>
      </c>
      <c r="L1882" s="16"/>
      <c r="M1882" s="17">
        <f t="shared" ca="1" si="205"/>
        <v>0.68937055295525296</v>
      </c>
      <c r="N1882" s="18">
        <f t="shared" ca="1" si="207"/>
        <v>7.913660720513283</v>
      </c>
      <c r="O1882" s="18"/>
      <c r="P1882" s="30">
        <f t="shared" ca="1" si="203"/>
        <v>4.8175534676397902E-3</v>
      </c>
      <c r="Q1882" s="19"/>
      <c r="R1882" s="20">
        <f t="shared" ca="1" si="208"/>
        <v>1</v>
      </c>
      <c r="S1882" s="21">
        <f t="shared" ca="1" si="209"/>
        <v>0</v>
      </c>
    </row>
    <row r="1883" spans="9:19" ht="15" x14ac:dyDescent="0.25">
      <c r="I1883" s="14">
        <v>1879</v>
      </c>
      <c r="J1883" s="15">
        <f t="shared" ca="1" si="204"/>
        <v>0.55936055391512474</v>
      </c>
      <c r="K1883" s="16">
        <f t="shared" ca="1" si="206"/>
        <v>8.6795365990740283</v>
      </c>
      <c r="L1883" s="16"/>
      <c r="M1883" s="17">
        <f t="shared" ca="1" si="205"/>
        <v>0.83500771734605972</v>
      </c>
      <c r="N1883" s="18">
        <f t="shared" ca="1" si="207"/>
        <v>11.93028153647248</v>
      </c>
      <c r="O1883" s="18"/>
      <c r="P1883" s="30">
        <f t="shared" ca="1" si="203"/>
        <v>-1.0507449373984512</v>
      </c>
      <c r="Q1883" s="19"/>
      <c r="R1883" s="20">
        <f t="shared" ca="1" si="208"/>
        <v>0</v>
      </c>
      <c r="S1883" s="21">
        <f t="shared" ca="1" si="209"/>
        <v>0</v>
      </c>
    </row>
    <row r="1884" spans="9:19" ht="15" x14ac:dyDescent="0.25">
      <c r="I1884" s="14">
        <v>1880</v>
      </c>
      <c r="J1884" s="15">
        <f t="shared" ca="1" si="204"/>
        <v>0.99894934313990802</v>
      </c>
      <c r="K1884" s="16">
        <f t="shared" ca="1" si="206"/>
        <v>33.161699435204198</v>
      </c>
      <c r="L1884" s="16"/>
      <c r="M1884" s="17">
        <f t="shared" ca="1" si="205"/>
        <v>0.41016952848581079</v>
      </c>
      <c r="N1884" s="18">
        <f t="shared" ca="1" si="207"/>
        <v>1.8798705450163118</v>
      </c>
      <c r="O1884" s="18"/>
      <c r="P1884" s="30">
        <f t="shared" ca="1" si="203"/>
        <v>33.481828890187884</v>
      </c>
      <c r="Q1884" s="19"/>
      <c r="R1884" s="20">
        <f t="shared" ca="1" si="208"/>
        <v>1</v>
      </c>
      <c r="S1884" s="21">
        <f t="shared" ca="1" si="209"/>
        <v>1</v>
      </c>
    </row>
    <row r="1885" spans="9:19" ht="15" x14ac:dyDescent="0.25">
      <c r="I1885" s="14">
        <v>1881</v>
      </c>
      <c r="J1885" s="15">
        <f t="shared" ca="1" si="204"/>
        <v>0.78636367107398519</v>
      </c>
      <c r="K1885" s="16">
        <f t="shared" ca="1" si="206"/>
        <v>14.071970797449801</v>
      </c>
      <c r="L1885" s="16"/>
      <c r="M1885" s="17">
        <f t="shared" ca="1" si="205"/>
        <v>0.82952303264879401</v>
      </c>
      <c r="N1885" s="18">
        <f t="shared" ca="1" si="207"/>
        <v>11.747363648160817</v>
      </c>
      <c r="O1885" s="18"/>
      <c r="P1885" s="30">
        <f t="shared" ca="1" si="203"/>
        <v>4.5246071492889834</v>
      </c>
      <c r="Q1885" s="19"/>
      <c r="R1885" s="20">
        <f t="shared" ca="1" si="208"/>
        <v>1</v>
      </c>
      <c r="S1885" s="21">
        <f t="shared" ca="1" si="209"/>
        <v>0</v>
      </c>
    </row>
    <row r="1886" spans="9:19" ht="15" x14ac:dyDescent="0.25">
      <c r="I1886" s="14">
        <v>1882</v>
      </c>
      <c r="J1886" s="15">
        <f t="shared" ca="1" si="204"/>
        <v>9.8253496520455119E-2</v>
      </c>
      <c r="K1886" s="16">
        <f t="shared" ca="1" si="206"/>
        <v>-3.3760283149266748</v>
      </c>
      <c r="L1886" s="16"/>
      <c r="M1886" s="17">
        <f t="shared" ca="1" si="205"/>
        <v>0.75658357817062294</v>
      </c>
      <c r="N1886" s="18">
        <f t="shared" ca="1" si="207"/>
        <v>9.5977574680694921</v>
      </c>
      <c r="O1886" s="18"/>
      <c r="P1886" s="30">
        <f t="shared" ca="1" si="203"/>
        <v>-10.773785782996168</v>
      </c>
      <c r="Q1886" s="19"/>
      <c r="R1886" s="20">
        <f t="shared" ca="1" si="208"/>
        <v>0</v>
      </c>
      <c r="S1886" s="21">
        <f t="shared" ca="1" si="209"/>
        <v>0</v>
      </c>
    </row>
    <row r="1887" spans="9:19" ht="15" x14ac:dyDescent="0.25">
      <c r="I1887" s="14">
        <v>1883</v>
      </c>
      <c r="J1887" s="15">
        <f t="shared" ca="1" si="204"/>
        <v>0.54293880754465718</v>
      </c>
      <c r="K1887" s="16">
        <f t="shared" ca="1" si="206"/>
        <v>8.3322565728290687</v>
      </c>
      <c r="L1887" s="16"/>
      <c r="M1887" s="17">
        <f t="shared" ca="1" si="205"/>
        <v>0.18592844849112644</v>
      </c>
      <c r="N1887" s="18">
        <f t="shared" ca="1" si="207"/>
        <v>-3.6913783440458445</v>
      </c>
      <c r="O1887" s="18"/>
      <c r="P1887" s="30">
        <f t="shared" ca="1" si="203"/>
        <v>14.223634916874914</v>
      </c>
      <c r="Q1887" s="19"/>
      <c r="R1887" s="20">
        <f t="shared" ca="1" si="208"/>
        <v>1</v>
      </c>
      <c r="S1887" s="21">
        <f t="shared" ca="1" si="209"/>
        <v>1</v>
      </c>
    </row>
    <row r="1888" spans="9:19" ht="15" x14ac:dyDescent="0.25">
      <c r="I1888" s="14">
        <v>1884</v>
      </c>
      <c r="J1888" s="15">
        <f t="shared" ca="1" si="204"/>
        <v>0.58753321147693216</v>
      </c>
      <c r="K1888" s="16">
        <f t="shared" ca="1" si="206"/>
        <v>9.2807256364601365</v>
      </c>
      <c r="L1888" s="16"/>
      <c r="M1888" s="17">
        <f t="shared" ca="1" si="205"/>
        <v>0.35172723475538392</v>
      </c>
      <c r="N1888" s="18">
        <f t="shared" ca="1" si="207"/>
        <v>0.59515772223566898</v>
      </c>
      <c r="O1888" s="18"/>
      <c r="P1888" s="30">
        <f t="shared" ca="1" si="203"/>
        <v>10.885567914224467</v>
      </c>
      <c r="Q1888" s="19"/>
      <c r="R1888" s="20">
        <f t="shared" ca="1" si="208"/>
        <v>1</v>
      </c>
      <c r="S1888" s="21">
        <f t="shared" ca="1" si="209"/>
        <v>1</v>
      </c>
    </row>
    <row r="1889" spans="9:19" ht="15" x14ac:dyDescent="0.25">
      <c r="I1889" s="14">
        <v>1885</v>
      </c>
      <c r="J1889" s="15">
        <f t="shared" ca="1" si="204"/>
        <v>0.9640019335694382</v>
      </c>
      <c r="K1889" s="16">
        <f t="shared" ca="1" si="206"/>
        <v>22.482706616142316</v>
      </c>
      <c r="L1889" s="16"/>
      <c r="M1889" s="17">
        <f t="shared" ca="1" si="205"/>
        <v>0.53850087717070194</v>
      </c>
      <c r="N1889" s="18">
        <f t="shared" ca="1" si="207"/>
        <v>4.5886962049725932</v>
      </c>
      <c r="O1889" s="18"/>
      <c r="P1889" s="30">
        <f t="shared" ca="1" si="203"/>
        <v>20.094010411169723</v>
      </c>
      <c r="Q1889" s="19"/>
      <c r="R1889" s="20">
        <f t="shared" ca="1" si="208"/>
        <v>1</v>
      </c>
      <c r="S1889" s="21">
        <f t="shared" ca="1" si="209"/>
        <v>1</v>
      </c>
    </row>
    <row r="1890" spans="9:19" ht="15" x14ac:dyDescent="0.25">
      <c r="I1890" s="14">
        <v>1886</v>
      </c>
      <c r="J1890" s="15">
        <f t="shared" ca="1" si="204"/>
        <v>0.81411326738656575</v>
      </c>
      <c r="K1890" s="16">
        <f t="shared" ca="1" si="206"/>
        <v>14.902681914785825</v>
      </c>
      <c r="L1890" s="16"/>
      <c r="M1890" s="17">
        <f t="shared" ca="1" si="205"/>
        <v>0.57562146491761867</v>
      </c>
      <c r="N1890" s="18">
        <f t="shared" ca="1" si="207"/>
        <v>5.3755487767381602</v>
      </c>
      <c r="O1890" s="18"/>
      <c r="P1890" s="30">
        <f t="shared" ca="1" si="203"/>
        <v>11.727133138047666</v>
      </c>
      <c r="Q1890" s="19"/>
      <c r="R1890" s="20">
        <f t="shared" ca="1" si="208"/>
        <v>1</v>
      </c>
      <c r="S1890" s="21">
        <f t="shared" ca="1" si="209"/>
        <v>1</v>
      </c>
    </row>
    <row r="1891" spans="9:19" ht="15" x14ac:dyDescent="0.25">
      <c r="I1891" s="14">
        <v>1887</v>
      </c>
      <c r="J1891" s="15">
        <f t="shared" ca="1" si="204"/>
        <v>0.69420317566559309</v>
      </c>
      <c r="K1891" s="16">
        <f t="shared" ca="1" si="206"/>
        <v>11.678559151080515</v>
      </c>
      <c r="L1891" s="16"/>
      <c r="M1891" s="17">
        <f t="shared" ca="1" si="205"/>
        <v>0.39691826393012408</v>
      </c>
      <c r="N1891" s="18">
        <f t="shared" ca="1" si="207"/>
        <v>1.5935400161534958</v>
      </c>
      <c r="O1891" s="18"/>
      <c r="P1891" s="30">
        <f t="shared" ca="1" si="203"/>
        <v>12.285019134927019</v>
      </c>
      <c r="Q1891" s="19"/>
      <c r="R1891" s="20">
        <f t="shared" ca="1" si="208"/>
        <v>1</v>
      </c>
      <c r="S1891" s="21">
        <f t="shared" ca="1" si="209"/>
        <v>1</v>
      </c>
    </row>
    <row r="1892" spans="9:19" ht="15" x14ac:dyDescent="0.25">
      <c r="I1892" s="14">
        <v>1888</v>
      </c>
      <c r="J1892" s="15">
        <f t="shared" ca="1" si="204"/>
        <v>0.67853043828863635</v>
      </c>
      <c r="K1892" s="16">
        <f t="shared" ca="1" si="206"/>
        <v>11.308700201409827</v>
      </c>
      <c r="L1892" s="16"/>
      <c r="M1892" s="17">
        <f t="shared" ca="1" si="205"/>
        <v>0.15827074957630938</v>
      </c>
      <c r="N1892" s="18">
        <f t="shared" ca="1" si="207"/>
        <v>-4.5999058183257571</v>
      </c>
      <c r="O1892" s="18"/>
      <c r="P1892" s="30">
        <f t="shared" ca="1" si="203"/>
        <v>18.108606019735586</v>
      </c>
      <c r="Q1892" s="19"/>
      <c r="R1892" s="20">
        <f t="shared" ca="1" si="208"/>
        <v>1</v>
      </c>
      <c r="S1892" s="21">
        <f t="shared" ca="1" si="209"/>
        <v>1</v>
      </c>
    </row>
    <row r="1893" spans="9:19" ht="15" x14ac:dyDescent="0.25">
      <c r="I1893" s="14">
        <v>1889</v>
      </c>
      <c r="J1893" s="15">
        <f t="shared" ca="1" si="204"/>
        <v>0.88294814308051961</v>
      </c>
      <c r="K1893" s="16">
        <f t="shared" ca="1" si="206"/>
        <v>17.385034221874797</v>
      </c>
      <c r="L1893" s="16"/>
      <c r="M1893" s="17">
        <f t="shared" ca="1" si="205"/>
        <v>0.25992033754541854</v>
      </c>
      <c r="N1893" s="18">
        <f t="shared" ca="1" si="207"/>
        <v>-1.6046687964956403</v>
      </c>
      <c r="O1893" s="18"/>
      <c r="P1893" s="30">
        <f t="shared" ca="1" si="203"/>
        <v>21.189703018370437</v>
      </c>
      <c r="Q1893" s="19"/>
      <c r="R1893" s="20">
        <f t="shared" ca="1" si="208"/>
        <v>1</v>
      </c>
      <c r="S1893" s="21">
        <f t="shared" ca="1" si="209"/>
        <v>1</v>
      </c>
    </row>
    <row r="1894" spans="9:19" ht="15" x14ac:dyDescent="0.25">
      <c r="I1894" s="14">
        <v>1890</v>
      </c>
      <c r="J1894" s="15">
        <f t="shared" ca="1" si="204"/>
        <v>0.93843925348868384</v>
      </c>
      <c r="K1894" s="16">
        <f t="shared" ca="1" si="206"/>
        <v>20.329648694482415</v>
      </c>
      <c r="L1894" s="16"/>
      <c r="M1894" s="17">
        <f t="shared" ca="1" si="205"/>
        <v>0.76632941121228138</v>
      </c>
      <c r="N1894" s="18">
        <f t="shared" ca="1" si="207"/>
        <v>9.8609448352757685</v>
      </c>
      <c r="O1894" s="18"/>
      <c r="P1894" s="30">
        <f t="shared" ca="1" si="203"/>
        <v>12.668703859206648</v>
      </c>
      <c r="Q1894" s="19"/>
      <c r="R1894" s="20">
        <f t="shared" ca="1" si="208"/>
        <v>1</v>
      </c>
      <c r="S1894" s="21">
        <f t="shared" ca="1" si="209"/>
        <v>1</v>
      </c>
    </row>
    <row r="1895" spans="9:19" ht="15" x14ac:dyDescent="0.25">
      <c r="I1895" s="14">
        <v>1891</v>
      </c>
      <c r="J1895" s="15">
        <f t="shared" ca="1" si="204"/>
        <v>0.43942669206578144</v>
      </c>
      <c r="K1895" s="16">
        <f t="shared" ca="1" si="206"/>
        <v>6.1547383930903319</v>
      </c>
      <c r="L1895" s="16"/>
      <c r="M1895" s="17">
        <f t="shared" ca="1" si="205"/>
        <v>0.4805581451075368</v>
      </c>
      <c r="N1895" s="18">
        <f t="shared" ca="1" si="207"/>
        <v>3.3721047335295022</v>
      </c>
      <c r="O1895" s="18"/>
      <c r="P1895" s="30">
        <f t="shared" ca="1" si="203"/>
        <v>4.9826336595608298</v>
      </c>
      <c r="Q1895" s="19"/>
      <c r="R1895" s="20">
        <f t="shared" ca="1" si="208"/>
        <v>1</v>
      </c>
      <c r="S1895" s="21">
        <f t="shared" ca="1" si="209"/>
        <v>0</v>
      </c>
    </row>
    <row r="1896" spans="9:19" ht="15" x14ac:dyDescent="0.25">
      <c r="I1896" s="14">
        <v>1892</v>
      </c>
      <c r="J1896" s="15">
        <f t="shared" ca="1" si="204"/>
        <v>0.28776633281494901</v>
      </c>
      <c r="K1896" s="16">
        <f t="shared" ca="1" si="206"/>
        <v>2.7453567360269933</v>
      </c>
      <c r="L1896" s="16"/>
      <c r="M1896" s="17">
        <f t="shared" ca="1" si="205"/>
        <v>0.95532953929408593</v>
      </c>
      <c r="N1896" s="18">
        <f t="shared" ca="1" si="207"/>
        <v>17.993888690675817</v>
      </c>
      <c r="O1896" s="18"/>
      <c r="P1896" s="30">
        <f t="shared" ca="1" si="203"/>
        <v>-13.048531954648823</v>
      </c>
      <c r="Q1896" s="19"/>
      <c r="R1896" s="20">
        <f t="shared" ca="1" si="208"/>
        <v>0</v>
      </c>
      <c r="S1896" s="21">
        <f t="shared" ca="1" si="209"/>
        <v>0</v>
      </c>
    </row>
    <row r="1897" spans="9:19" ht="15" x14ac:dyDescent="0.25">
      <c r="I1897" s="14">
        <v>1893</v>
      </c>
      <c r="J1897" s="15">
        <f t="shared" ca="1" si="204"/>
        <v>0.39702932280046932</v>
      </c>
      <c r="K1897" s="16">
        <f t="shared" ca="1" si="206"/>
        <v>5.2459499537904302</v>
      </c>
      <c r="L1897" s="16"/>
      <c r="M1897" s="17">
        <f t="shared" ca="1" si="205"/>
        <v>0.82817405249208909</v>
      </c>
      <c r="N1897" s="18">
        <f t="shared" ca="1" si="207"/>
        <v>11.702955100040557</v>
      </c>
      <c r="O1897" s="18"/>
      <c r="P1897" s="30">
        <f t="shared" ca="1" si="203"/>
        <v>-4.2570051462501262</v>
      </c>
      <c r="Q1897" s="19"/>
      <c r="R1897" s="20">
        <f t="shared" ca="1" si="208"/>
        <v>0</v>
      </c>
      <c r="S1897" s="21">
        <f t="shared" ca="1" si="209"/>
        <v>0</v>
      </c>
    </row>
    <row r="1898" spans="9:19" ht="15" x14ac:dyDescent="0.25">
      <c r="I1898" s="14">
        <v>1894</v>
      </c>
      <c r="J1898" s="15">
        <f t="shared" ca="1" si="204"/>
        <v>0.88489065314171356</v>
      </c>
      <c r="K1898" s="16">
        <f t="shared" ca="1" si="206"/>
        <v>17.468211040824109</v>
      </c>
      <c r="L1898" s="16"/>
      <c r="M1898" s="17">
        <f t="shared" ca="1" si="205"/>
        <v>0.83726957662295587</v>
      </c>
      <c r="N1898" s="18">
        <f t="shared" ca="1" si="207"/>
        <v>12.006860413647972</v>
      </c>
      <c r="O1898" s="18"/>
      <c r="P1898" s="30">
        <f t="shared" ca="1" si="203"/>
        <v>7.6613506271761365</v>
      </c>
      <c r="Q1898" s="19"/>
      <c r="R1898" s="20">
        <f t="shared" ca="1" si="208"/>
        <v>1</v>
      </c>
      <c r="S1898" s="21">
        <f t="shared" ca="1" si="209"/>
        <v>1</v>
      </c>
    </row>
    <row r="1899" spans="9:19" ht="15" x14ac:dyDescent="0.25">
      <c r="I1899" s="14">
        <v>1895</v>
      </c>
      <c r="J1899" s="15">
        <f t="shared" ca="1" si="204"/>
        <v>0.29317130853320483</v>
      </c>
      <c r="K1899" s="16">
        <f t="shared" ca="1" si="206"/>
        <v>2.8773674965564098</v>
      </c>
      <c r="L1899" s="16"/>
      <c r="M1899" s="17">
        <f t="shared" ca="1" si="205"/>
        <v>0.84671632364312277</v>
      </c>
      <c r="N1899" s="18">
        <f t="shared" ca="1" si="207"/>
        <v>12.334441287258583</v>
      </c>
      <c r="O1899" s="18"/>
      <c r="P1899" s="30">
        <f t="shared" ca="1" si="203"/>
        <v>-7.2570737907021732</v>
      </c>
      <c r="Q1899" s="19"/>
      <c r="R1899" s="20">
        <f t="shared" ca="1" si="208"/>
        <v>0</v>
      </c>
      <c r="S1899" s="21">
        <f t="shared" ca="1" si="209"/>
        <v>0</v>
      </c>
    </row>
    <row r="1900" spans="9:19" ht="15" x14ac:dyDescent="0.25">
      <c r="I1900" s="14">
        <v>1896</v>
      </c>
      <c r="J1900" s="15">
        <f t="shared" ca="1" si="204"/>
        <v>1.2589679708882473E-2</v>
      </c>
      <c r="K1900" s="16">
        <f t="shared" ca="1" si="206"/>
        <v>-11.29980472962102</v>
      </c>
      <c r="L1900" s="16"/>
      <c r="M1900" s="17">
        <f t="shared" ca="1" si="205"/>
        <v>0.40229031890914657</v>
      </c>
      <c r="N1900" s="18">
        <f t="shared" ca="1" si="207"/>
        <v>1.7099080873707444</v>
      </c>
      <c r="O1900" s="18"/>
      <c r="P1900" s="30">
        <f t="shared" ca="1" si="203"/>
        <v>-10.809712816991762</v>
      </c>
      <c r="Q1900" s="19"/>
      <c r="R1900" s="20">
        <f t="shared" ca="1" si="208"/>
        <v>0</v>
      </c>
      <c r="S1900" s="21">
        <f t="shared" ca="1" si="209"/>
        <v>0</v>
      </c>
    </row>
    <row r="1901" spans="9:19" ht="15" x14ac:dyDescent="0.25">
      <c r="I1901" s="14">
        <v>1897</v>
      </c>
      <c r="J1901" s="15">
        <f t="shared" ca="1" si="204"/>
        <v>0.85810918339617259</v>
      </c>
      <c r="K1901" s="16">
        <f t="shared" ca="1" si="206"/>
        <v>16.397848104082925</v>
      </c>
      <c r="L1901" s="16"/>
      <c r="M1901" s="17">
        <f t="shared" ca="1" si="205"/>
        <v>9.9716479589431528E-2</v>
      </c>
      <c r="N1901" s="18">
        <f t="shared" ca="1" si="207"/>
        <v>-6.9557600643634938</v>
      </c>
      <c r="O1901" s="18"/>
      <c r="P1901" s="30">
        <f t="shared" ca="1" si="203"/>
        <v>25.55360816844642</v>
      </c>
      <c r="Q1901" s="19"/>
      <c r="R1901" s="20">
        <f t="shared" ca="1" si="208"/>
        <v>1</v>
      </c>
      <c r="S1901" s="21">
        <f t="shared" ca="1" si="209"/>
        <v>1</v>
      </c>
    </row>
    <row r="1902" spans="9:19" ht="15" x14ac:dyDescent="0.25">
      <c r="I1902" s="14">
        <v>1898</v>
      </c>
      <c r="J1902" s="15">
        <f t="shared" ca="1" si="204"/>
        <v>0.47962947402338774</v>
      </c>
      <c r="K1902" s="16">
        <f t="shared" ca="1" si="206"/>
        <v>7.0026043987091908</v>
      </c>
      <c r="L1902" s="16"/>
      <c r="M1902" s="17">
        <f t="shared" ca="1" si="205"/>
        <v>0.4430641844083486</v>
      </c>
      <c r="N1902" s="18">
        <f t="shared" ca="1" si="207"/>
        <v>2.5818619383230121</v>
      </c>
      <c r="O1902" s="18"/>
      <c r="P1902" s="30">
        <f t="shared" ca="1" si="203"/>
        <v>6.6207424603861789</v>
      </c>
      <c r="Q1902" s="19"/>
      <c r="R1902" s="20">
        <f t="shared" ca="1" si="208"/>
        <v>1</v>
      </c>
      <c r="S1902" s="21">
        <f t="shared" ca="1" si="209"/>
        <v>0</v>
      </c>
    </row>
    <row r="1903" spans="9:19" ht="15" x14ac:dyDescent="0.25">
      <c r="I1903" s="14">
        <v>1899</v>
      </c>
      <c r="J1903" s="15">
        <f t="shared" ca="1" si="204"/>
        <v>0.20188967104177624</v>
      </c>
      <c r="K1903" s="16">
        <f t="shared" ca="1" si="206"/>
        <v>0.44480459363791525</v>
      </c>
      <c r="L1903" s="16"/>
      <c r="M1903" s="17">
        <f t="shared" ca="1" si="205"/>
        <v>0.49074809717635448</v>
      </c>
      <c r="N1903" s="18">
        <f t="shared" ca="1" si="207"/>
        <v>3.5859520980545239</v>
      </c>
      <c r="O1903" s="18"/>
      <c r="P1903" s="30">
        <f t="shared" ca="1" si="203"/>
        <v>-0.94114750441660844</v>
      </c>
      <c r="Q1903" s="19"/>
      <c r="R1903" s="20">
        <f t="shared" ca="1" si="208"/>
        <v>0</v>
      </c>
      <c r="S1903" s="21">
        <f t="shared" ca="1" si="209"/>
        <v>0</v>
      </c>
    </row>
    <row r="1904" spans="9:19" ht="15" x14ac:dyDescent="0.25">
      <c r="I1904" s="14">
        <v>1900</v>
      </c>
      <c r="J1904" s="15">
        <f t="shared" ca="1" si="204"/>
        <v>0.39411493649054419</v>
      </c>
      <c r="K1904" s="16">
        <f t="shared" ca="1" si="206"/>
        <v>5.1826481205604242</v>
      </c>
      <c r="L1904" s="16"/>
      <c r="M1904" s="17">
        <f t="shared" ca="1" si="205"/>
        <v>0.22617079892383996</v>
      </c>
      <c r="N1904" s="18">
        <f t="shared" ca="1" si="207"/>
        <v>-2.5076419956470248</v>
      </c>
      <c r="O1904" s="18"/>
      <c r="P1904" s="30">
        <f t="shared" ca="1" si="203"/>
        <v>9.8902901162074492</v>
      </c>
      <c r="Q1904" s="19"/>
      <c r="R1904" s="20">
        <f t="shared" ca="1" si="208"/>
        <v>1</v>
      </c>
      <c r="S1904" s="21">
        <f t="shared" ca="1" si="209"/>
        <v>1</v>
      </c>
    </row>
    <row r="1905" spans="9:19" ht="15" x14ac:dyDescent="0.25">
      <c r="I1905" s="14">
        <v>1901</v>
      </c>
      <c r="J1905" s="15">
        <f t="shared" ca="1" si="204"/>
        <v>0.27973963107780475</v>
      </c>
      <c r="K1905" s="16">
        <f t="shared" ca="1" si="206"/>
        <v>2.5471252950798231</v>
      </c>
      <c r="L1905" s="16"/>
      <c r="M1905" s="17">
        <f t="shared" ca="1" si="205"/>
        <v>0.13852666590249518</v>
      </c>
      <c r="N1905" s="18">
        <f t="shared" ca="1" si="207"/>
        <v>-5.3141817076045683</v>
      </c>
      <c r="O1905" s="18"/>
      <c r="P1905" s="30">
        <f t="shared" ca="1" si="203"/>
        <v>10.061307002684391</v>
      </c>
      <c r="Q1905" s="19"/>
      <c r="R1905" s="20">
        <f t="shared" ca="1" si="208"/>
        <v>1</v>
      </c>
      <c r="S1905" s="21">
        <f t="shared" ca="1" si="209"/>
        <v>1</v>
      </c>
    </row>
    <row r="1906" spans="9:19" ht="15" x14ac:dyDescent="0.25">
      <c r="I1906" s="14">
        <v>1902</v>
      </c>
      <c r="J1906" s="15">
        <f t="shared" ca="1" si="204"/>
        <v>0.93896987882554983</v>
      </c>
      <c r="K1906" s="16">
        <f t="shared" ca="1" si="206"/>
        <v>20.366299797438156</v>
      </c>
      <c r="L1906" s="16"/>
      <c r="M1906" s="17">
        <f t="shared" ca="1" si="205"/>
        <v>0.21284499428294079</v>
      </c>
      <c r="N1906" s="18">
        <f t="shared" ca="1" si="207"/>
        <v>-2.8847385621186588</v>
      </c>
      <c r="O1906" s="18"/>
      <c r="P1906" s="30">
        <f t="shared" ca="1" si="203"/>
        <v>25.451038359556815</v>
      </c>
      <c r="Q1906" s="19"/>
      <c r="R1906" s="20">
        <f t="shared" ca="1" si="208"/>
        <v>1</v>
      </c>
      <c r="S1906" s="21">
        <f t="shared" ca="1" si="209"/>
        <v>1</v>
      </c>
    </row>
    <row r="1907" spans="9:19" ht="15" x14ac:dyDescent="0.25">
      <c r="I1907" s="14">
        <v>1903</v>
      </c>
      <c r="J1907" s="15">
        <f t="shared" ca="1" si="204"/>
        <v>0.75812605324783089</v>
      </c>
      <c r="K1907" s="16">
        <f t="shared" ca="1" si="206"/>
        <v>13.289024015513444</v>
      </c>
      <c r="L1907" s="16"/>
      <c r="M1907" s="17">
        <f t="shared" ca="1" si="205"/>
        <v>0.38703507639440693</v>
      </c>
      <c r="N1907" s="18">
        <f t="shared" ca="1" si="207"/>
        <v>1.3783249626684291</v>
      </c>
      <c r="O1907" s="18"/>
      <c r="P1907" s="30">
        <f t="shared" ca="1" si="203"/>
        <v>14.110699052845014</v>
      </c>
      <c r="Q1907" s="19"/>
      <c r="R1907" s="20">
        <f t="shared" ca="1" si="208"/>
        <v>1</v>
      </c>
      <c r="S1907" s="21">
        <f t="shared" ca="1" si="209"/>
        <v>1</v>
      </c>
    </row>
    <row r="1908" spans="9:19" ht="15" x14ac:dyDescent="0.25">
      <c r="I1908" s="14">
        <v>1904</v>
      </c>
      <c r="J1908" s="15">
        <f t="shared" ca="1" si="204"/>
        <v>0.75575295505957663</v>
      </c>
      <c r="K1908" s="16">
        <f t="shared" ca="1" si="206"/>
        <v>13.225593977944907</v>
      </c>
      <c r="L1908" s="16"/>
      <c r="M1908" s="17">
        <f t="shared" ca="1" si="205"/>
        <v>0.86740705850495037</v>
      </c>
      <c r="N1908" s="18">
        <f t="shared" ca="1" si="207"/>
        <v>13.102212560397085</v>
      </c>
      <c r="O1908" s="18"/>
      <c r="P1908" s="30">
        <f t="shared" ca="1" si="203"/>
        <v>2.3233814175478225</v>
      </c>
      <c r="Q1908" s="19"/>
      <c r="R1908" s="20">
        <f t="shared" ca="1" si="208"/>
        <v>1</v>
      </c>
      <c r="S1908" s="21">
        <f t="shared" ca="1" si="209"/>
        <v>0</v>
      </c>
    </row>
    <row r="1909" spans="9:19" ht="15" x14ac:dyDescent="0.25">
      <c r="I1909" s="14">
        <v>1905</v>
      </c>
      <c r="J1909" s="15">
        <f t="shared" ca="1" si="204"/>
        <v>0.17992172152267416</v>
      </c>
      <c r="K1909" s="16">
        <f t="shared" ca="1" si="206"/>
        <v>-0.2309900297081553</v>
      </c>
      <c r="L1909" s="16"/>
      <c r="M1909" s="17">
        <f t="shared" ca="1" si="205"/>
        <v>0.58323827330320399</v>
      </c>
      <c r="N1909" s="18">
        <f t="shared" ca="1" si="207"/>
        <v>5.5385320859902762</v>
      </c>
      <c r="O1909" s="18"/>
      <c r="P1909" s="30">
        <f t="shared" ca="1" si="203"/>
        <v>-3.5695221156984314</v>
      </c>
      <c r="Q1909" s="19"/>
      <c r="R1909" s="20">
        <f t="shared" ca="1" si="208"/>
        <v>0</v>
      </c>
      <c r="S1909" s="21">
        <f t="shared" ca="1" si="209"/>
        <v>0</v>
      </c>
    </row>
    <row r="1910" spans="9:19" ht="15" x14ac:dyDescent="0.25">
      <c r="I1910" s="14">
        <v>1906</v>
      </c>
      <c r="J1910" s="15">
        <f t="shared" ca="1" si="204"/>
        <v>0.88449277696676021</v>
      </c>
      <c r="K1910" s="16">
        <f t="shared" ca="1" si="206"/>
        <v>17.451093569171409</v>
      </c>
      <c r="L1910" s="16"/>
      <c r="M1910" s="17">
        <f t="shared" ca="1" si="205"/>
        <v>0.11539494500709535</v>
      </c>
      <c r="N1910" s="18">
        <f t="shared" ca="1" si="207"/>
        <v>-6.2459197565659661</v>
      </c>
      <c r="O1910" s="18"/>
      <c r="P1910" s="30">
        <f t="shared" ca="1" si="203"/>
        <v>25.897013325737372</v>
      </c>
      <c r="Q1910" s="19"/>
      <c r="R1910" s="20">
        <f t="shared" ca="1" si="208"/>
        <v>1</v>
      </c>
      <c r="S1910" s="21">
        <f t="shared" ca="1" si="209"/>
        <v>1</v>
      </c>
    </row>
    <row r="1911" spans="9:19" ht="15" x14ac:dyDescent="0.25">
      <c r="I1911" s="14">
        <v>1907</v>
      </c>
      <c r="J1911" s="15">
        <f t="shared" ca="1" si="204"/>
        <v>0.6101403668409745</v>
      </c>
      <c r="K1911" s="16">
        <f t="shared" ca="1" si="206"/>
        <v>9.7700117358326661</v>
      </c>
      <c r="L1911" s="16"/>
      <c r="M1911" s="17">
        <f t="shared" ca="1" si="205"/>
        <v>0.61269322794303616</v>
      </c>
      <c r="N1911" s="18">
        <f t="shared" ca="1" si="207"/>
        <v>6.17573798976166</v>
      </c>
      <c r="O1911" s="18"/>
      <c r="P1911" s="30">
        <f t="shared" ca="1" si="203"/>
        <v>5.7942737460710063</v>
      </c>
      <c r="Q1911" s="19"/>
      <c r="R1911" s="20">
        <f t="shared" ca="1" si="208"/>
        <v>1</v>
      </c>
      <c r="S1911" s="21">
        <f t="shared" ca="1" si="209"/>
        <v>0</v>
      </c>
    </row>
    <row r="1912" spans="9:19" ht="15" x14ac:dyDescent="0.25">
      <c r="I1912" s="14">
        <v>1908</v>
      </c>
      <c r="J1912" s="15">
        <f t="shared" ca="1" si="204"/>
        <v>0.41065123738981424</v>
      </c>
      <c r="K1912" s="16">
        <f t="shared" ca="1" si="206"/>
        <v>5.5402353888452653</v>
      </c>
      <c r="L1912" s="16"/>
      <c r="M1912" s="17">
        <f t="shared" ca="1" si="205"/>
        <v>0.39778631951752563</v>
      </c>
      <c r="N1912" s="18">
        <f t="shared" ca="1" si="207"/>
        <v>1.6123716959710293</v>
      </c>
      <c r="O1912" s="18"/>
      <c r="P1912" s="30">
        <f t="shared" ca="1" si="203"/>
        <v>6.1278636928742358</v>
      </c>
      <c r="Q1912" s="19"/>
      <c r="R1912" s="20">
        <f t="shared" ca="1" si="208"/>
        <v>1</v>
      </c>
      <c r="S1912" s="21">
        <f t="shared" ca="1" si="209"/>
        <v>0</v>
      </c>
    </row>
    <row r="1913" spans="9:19" ht="15" x14ac:dyDescent="0.25">
      <c r="I1913" s="14">
        <v>1909</v>
      </c>
      <c r="J1913" s="15">
        <f t="shared" ca="1" si="204"/>
        <v>0.61485937154964898</v>
      </c>
      <c r="K1913" s="16">
        <f t="shared" ca="1" si="206"/>
        <v>9.8731060076787784</v>
      </c>
      <c r="L1913" s="16"/>
      <c r="M1913" s="17">
        <f t="shared" ca="1" si="205"/>
        <v>0.78502385389681029</v>
      </c>
      <c r="N1913" s="18">
        <f t="shared" ca="1" si="207"/>
        <v>10.383534147113856</v>
      </c>
      <c r="O1913" s="18"/>
      <c r="P1913" s="30">
        <f t="shared" ca="1" si="203"/>
        <v>1.6895718605649224</v>
      </c>
      <c r="Q1913" s="19"/>
      <c r="R1913" s="20">
        <f t="shared" ca="1" si="208"/>
        <v>1</v>
      </c>
      <c r="S1913" s="21">
        <f t="shared" ca="1" si="209"/>
        <v>0</v>
      </c>
    </row>
    <row r="1914" spans="9:19" ht="15" x14ac:dyDescent="0.25">
      <c r="I1914" s="14">
        <v>1910</v>
      </c>
      <c r="J1914" s="15">
        <f t="shared" ca="1" si="204"/>
        <v>0.68983000090109181</v>
      </c>
      <c r="K1914" s="16">
        <f t="shared" ca="1" si="206"/>
        <v>11.574550551364485</v>
      </c>
      <c r="L1914" s="16"/>
      <c r="M1914" s="17">
        <f t="shared" ca="1" si="205"/>
        <v>0.29842679725322607</v>
      </c>
      <c r="N1914" s="18">
        <f t="shared" ca="1" si="207"/>
        <v>-0.64535088896127224</v>
      </c>
      <c r="O1914" s="18"/>
      <c r="P1914" s="30">
        <f t="shared" ca="1" si="203"/>
        <v>14.419901440325756</v>
      </c>
      <c r="Q1914" s="19"/>
      <c r="R1914" s="20">
        <f t="shared" ca="1" si="208"/>
        <v>1</v>
      </c>
      <c r="S1914" s="21">
        <f t="shared" ca="1" si="209"/>
        <v>1</v>
      </c>
    </row>
    <row r="1915" spans="9:19" ht="15" x14ac:dyDescent="0.25">
      <c r="I1915" s="14">
        <v>1911</v>
      </c>
      <c r="J1915" s="15">
        <f t="shared" ca="1" si="204"/>
        <v>0.15492893866533541</v>
      </c>
      <c r="K1915" s="16">
        <f t="shared" ca="1" si="206"/>
        <v>-1.0664523687047929</v>
      </c>
      <c r="L1915" s="16"/>
      <c r="M1915" s="17">
        <f t="shared" ca="1" si="205"/>
        <v>0.98034185188434464</v>
      </c>
      <c r="N1915" s="18">
        <f t="shared" ca="1" si="207"/>
        <v>21.022400775283842</v>
      </c>
      <c r="O1915" s="18"/>
      <c r="P1915" s="30">
        <f t="shared" ca="1" si="203"/>
        <v>-19.888853143988637</v>
      </c>
      <c r="Q1915" s="19"/>
      <c r="R1915" s="20">
        <f t="shared" ca="1" si="208"/>
        <v>0</v>
      </c>
      <c r="S1915" s="21">
        <f t="shared" ca="1" si="209"/>
        <v>0</v>
      </c>
    </row>
    <row r="1916" spans="9:19" ht="15" x14ac:dyDescent="0.25">
      <c r="I1916" s="14">
        <v>1912</v>
      </c>
      <c r="J1916" s="15">
        <f t="shared" ca="1" si="204"/>
        <v>0.63064834677667747</v>
      </c>
      <c r="K1916" s="16">
        <f t="shared" ca="1" si="206"/>
        <v>10.220855197115156</v>
      </c>
      <c r="L1916" s="16"/>
      <c r="M1916" s="17">
        <f t="shared" ca="1" si="205"/>
        <v>0.8307386347983301</v>
      </c>
      <c r="N1916" s="18">
        <f t="shared" ca="1" si="207"/>
        <v>11.787574530522148</v>
      </c>
      <c r="O1916" s="18"/>
      <c r="P1916" s="30">
        <f t="shared" ca="1" si="203"/>
        <v>0.63328066659300841</v>
      </c>
      <c r="Q1916" s="19"/>
      <c r="R1916" s="20">
        <f t="shared" ca="1" si="208"/>
        <v>1</v>
      </c>
      <c r="S1916" s="21">
        <f t="shared" ca="1" si="209"/>
        <v>0</v>
      </c>
    </row>
    <row r="1917" spans="9:19" ht="15" x14ac:dyDescent="0.25">
      <c r="I1917" s="14">
        <v>1913</v>
      </c>
      <c r="J1917" s="15">
        <f t="shared" ca="1" si="204"/>
        <v>0.95375874395067761</v>
      </c>
      <c r="K1917" s="16">
        <f t="shared" ca="1" si="206"/>
        <v>21.506347783559534</v>
      </c>
      <c r="L1917" s="16"/>
      <c r="M1917" s="17">
        <f t="shared" ca="1" si="205"/>
        <v>0.18913607732673654</v>
      </c>
      <c r="N1917" s="18">
        <f t="shared" ca="1" si="207"/>
        <v>-3.5916807497017524</v>
      </c>
      <c r="O1917" s="18"/>
      <c r="P1917" s="30">
        <f t="shared" ca="1" si="203"/>
        <v>27.298028533261284</v>
      </c>
      <c r="Q1917" s="19"/>
      <c r="R1917" s="20">
        <f t="shared" ca="1" si="208"/>
        <v>1</v>
      </c>
      <c r="S1917" s="21">
        <f t="shared" ca="1" si="209"/>
        <v>1</v>
      </c>
    </row>
    <row r="1918" spans="9:19" ht="15" x14ac:dyDescent="0.25">
      <c r="I1918" s="14">
        <v>1914</v>
      </c>
      <c r="J1918" s="15">
        <f t="shared" ca="1" si="204"/>
        <v>0.94188762874865184</v>
      </c>
      <c r="K1918" s="16">
        <f t="shared" ca="1" si="206"/>
        <v>20.572413039668664</v>
      </c>
      <c r="L1918" s="16"/>
      <c r="M1918" s="17">
        <f t="shared" ca="1" si="205"/>
        <v>0.8088450339745975</v>
      </c>
      <c r="N1918" s="18">
        <f t="shared" ca="1" si="207"/>
        <v>11.089464286601277</v>
      </c>
      <c r="O1918" s="18"/>
      <c r="P1918" s="30">
        <f t="shared" ca="1" si="203"/>
        <v>11.682948753067386</v>
      </c>
      <c r="Q1918" s="19"/>
      <c r="R1918" s="20">
        <f t="shared" ca="1" si="208"/>
        <v>1</v>
      </c>
      <c r="S1918" s="21">
        <f t="shared" ca="1" si="209"/>
        <v>1</v>
      </c>
    </row>
    <row r="1919" spans="9:19" ht="15" x14ac:dyDescent="0.25">
      <c r="I1919" s="14">
        <v>1915</v>
      </c>
      <c r="J1919" s="15">
        <f t="shared" ca="1" si="204"/>
        <v>0.56353598884698142</v>
      </c>
      <c r="K1919" s="16">
        <f t="shared" ca="1" si="206"/>
        <v>8.7681574062871697</v>
      </c>
      <c r="L1919" s="16"/>
      <c r="M1919" s="17">
        <f t="shared" ca="1" si="205"/>
        <v>0.72472023618292547</v>
      </c>
      <c r="N1919" s="18">
        <f t="shared" ca="1" si="207"/>
        <v>8.7742068944848501</v>
      </c>
      <c r="O1919" s="18"/>
      <c r="P1919" s="30">
        <f t="shared" ca="1" si="203"/>
        <v>2.1939505118023197</v>
      </c>
      <c r="Q1919" s="19"/>
      <c r="R1919" s="20">
        <f t="shared" ca="1" si="208"/>
        <v>1</v>
      </c>
      <c r="S1919" s="21">
        <f t="shared" ca="1" si="209"/>
        <v>0</v>
      </c>
    </row>
    <row r="1920" spans="9:19" ht="15" x14ac:dyDescent="0.25">
      <c r="I1920" s="14">
        <v>1916</v>
      </c>
      <c r="J1920" s="15">
        <f t="shared" ca="1" si="204"/>
        <v>0.79353160018457047</v>
      </c>
      <c r="K1920" s="16">
        <f t="shared" ca="1" si="206"/>
        <v>14.28004054150283</v>
      </c>
      <c r="L1920" s="16"/>
      <c r="M1920" s="17">
        <f t="shared" ca="1" si="205"/>
        <v>0.76939515525165769</v>
      </c>
      <c r="N1920" s="18">
        <f t="shared" ca="1" si="207"/>
        <v>9.9449828300165315</v>
      </c>
      <c r="O1920" s="18"/>
      <c r="P1920" s="30">
        <f t="shared" ca="1" si="203"/>
        <v>6.5350577114862984</v>
      </c>
      <c r="Q1920" s="19"/>
      <c r="R1920" s="20">
        <f t="shared" ca="1" si="208"/>
        <v>1</v>
      </c>
      <c r="S1920" s="21">
        <f t="shared" ca="1" si="209"/>
        <v>0</v>
      </c>
    </row>
    <row r="1921" spans="9:19" ht="15" x14ac:dyDescent="0.25">
      <c r="I1921" s="14">
        <v>1917</v>
      </c>
      <c r="J1921" s="15">
        <f t="shared" ca="1" si="204"/>
        <v>0.78641083553392233</v>
      </c>
      <c r="K1921" s="16">
        <f t="shared" ca="1" si="206"/>
        <v>14.073326403359545</v>
      </c>
      <c r="L1921" s="16"/>
      <c r="M1921" s="17">
        <f t="shared" ca="1" si="205"/>
        <v>0.85332294303795975</v>
      </c>
      <c r="N1921" s="18">
        <f t="shared" ca="1" si="207"/>
        <v>12.571556934169738</v>
      </c>
      <c r="O1921" s="18"/>
      <c r="P1921" s="30">
        <f t="shared" ca="1" si="203"/>
        <v>3.7017694691898066</v>
      </c>
      <c r="Q1921" s="19"/>
      <c r="R1921" s="20">
        <f t="shared" ca="1" si="208"/>
        <v>1</v>
      </c>
      <c r="S1921" s="21">
        <f t="shared" ca="1" si="209"/>
        <v>0</v>
      </c>
    </row>
    <row r="1922" spans="9:19" ht="15" x14ac:dyDescent="0.25">
      <c r="I1922" s="14">
        <v>1918</v>
      </c>
      <c r="J1922" s="15">
        <f t="shared" ca="1" si="204"/>
        <v>0.10198763490435536</v>
      </c>
      <c r="K1922" s="16">
        <f t="shared" ca="1" si="206"/>
        <v>-3.198151491864774</v>
      </c>
      <c r="L1922" s="16"/>
      <c r="M1922" s="17">
        <f t="shared" ca="1" si="205"/>
        <v>0.3814118403895328</v>
      </c>
      <c r="N1922" s="18">
        <f t="shared" ca="1" si="207"/>
        <v>1.2551702011045962</v>
      </c>
      <c r="O1922" s="18"/>
      <c r="P1922" s="30">
        <f t="shared" ca="1" si="203"/>
        <v>-2.2533216929693696</v>
      </c>
      <c r="Q1922" s="19"/>
      <c r="R1922" s="20">
        <f t="shared" ca="1" si="208"/>
        <v>0</v>
      </c>
      <c r="S1922" s="21">
        <f t="shared" ca="1" si="209"/>
        <v>0</v>
      </c>
    </row>
    <row r="1923" spans="9:19" ht="15" x14ac:dyDescent="0.25">
      <c r="I1923" s="14">
        <v>1919</v>
      </c>
      <c r="J1923" s="15">
        <f t="shared" ca="1" si="204"/>
        <v>0.9725180462965749</v>
      </c>
      <c r="K1923" s="16">
        <f t="shared" ca="1" si="206"/>
        <v>23.486856509632652</v>
      </c>
      <c r="L1923" s="16"/>
      <c r="M1923" s="17">
        <f t="shared" ca="1" si="205"/>
        <v>0.45697827414749159</v>
      </c>
      <c r="N1923" s="18">
        <f t="shared" ca="1" si="207"/>
        <v>2.8759943071799903</v>
      </c>
      <c r="O1923" s="18"/>
      <c r="P1923" s="30">
        <f t="shared" ca="1" si="203"/>
        <v>22.810862202452661</v>
      </c>
      <c r="Q1923" s="19"/>
      <c r="R1923" s="20">
        <f t="shared" ca="1" si="208"/>
        <v>1</v>
      </c>
      <c r="S1923" s="21">
        <f t="shared" ca="1" si="209"/>
        <v>1</v>
      </c>
    </row>
    <row r="1924" spans="9:19" ht="15" x14ac:dyDescent="0.25">
      <c r="I1924" s="14">
        <v>1920</v>
      </c>
      <c r="J1924" s="15">
        <f t="shared" ca="1" si="204"/>
        <v>0.9220235402253788</v>
      </c>
      <c r="K1924" s="16">
        <f t="shared" ca="1" si="206"/>
        <v>19.300659069479181</v>
      </c>
      <c r="L1924" s="16"/>
      <c r="M1924" s="17">
        <f t="shared" ca="1" si="205"/>
        <v>5.8187283835008818E-2</v>
      </c>
      <c r="N1924" s="18">
        <f t="shared" ca="1" si="207"/>
        <v>-9.3570206834214744</v>
      </c>
      <c r="O1924" s="18"/>
      <c r="P1924" s="30">
        <f t="shared" ca="1" si="203"/>
        <v>30.857679752900655</v>
      </c>
      <c r="Q1924" s="19"/>
      <c r="R1924" s="20">
        <f t="shared" ca="1" si="208"/>
        <v>1</v>
      </c>
      <c r="S1924" s="21">
        <f t="shared" ca="1" si="209"/>
        <v>1</v>
      </c>
    </row>
    <row r="1925" spans="9:19" ht="15" x14ac:dyDescent="0.25">
      <c r="I1925" s="14">
        <v>1921</v>
      </c>
      <c r="J1925" s="15">
        <f t="shared" ca="1" si="204"/>
        <v>0.8290689898468061</v>
      </c>
      <c r="K1925" s="16">
        <f t="shared" ca="1" si="206"/>
        <v>15.382391505851661</v>
      </c>
      <c r="L1925" s="16"/>
      <c r="M1925" s="17">
        <f t="shared" ca="1" si="205"/>
        <v>0.54503170054065386</v>
      </c>
      <c r="N1925" s="18">
        <f t="shared" ca="1" si="207"/>
        <v>4.7264173705956019</v>
      </c>
      <c r="O1925" s="18"/>
      <c r="P1925" s="30">
        <f t="shared" ref="P1925:P1988" ca="1" si="210">K1925-N1925+homefield_adv_simulation</f>
        <v>12.855974135256059</v>
      </c>
      <c r="Q1925" s="19"/>
      <c r="R1925" s="20">
        <f t="shared" ca="1" si="208"/>
        <v>1</v>
      </c>
      <c r="S1925" s="21">
        <f t="shared" ca="1" si="209"/>
        <v>1</v>
      </c>
    </row>
    <row r="1926" spans="9:19" ht="15" x14ac:dyDescent="0.25">
      <c r="I1926" s="14">
        <v>1922</v>
      </c>
      <c r="J1926" s="15">
        <f t="shared" ca="1" si="204"/>
        <v>0.1226992402396766</v>
      </c>
      <c r="K1926" s="16">
        <f t="shared" ca="1" si="206"/>
        <v>-2.2886326075008778</v>
      </c>
      <c r="L1926" s="16"/>
      <c r="M1926" s="17">
        <f t="shared" ca="1" si="205"/>
        <v>0.49765391920457214</v>
      </c>
      <c r="N1926" s="18">
        <f t="shared" ca="1" si="207"/>
        <v>3.730797811340921</v>
      </c>
      <c r="O1926" s="18"/>
      <c r="P1926" s="30">
        <f t="shared" ca="1" si="210"/>
        <v>-3.8194304188417982</v>
      </c>
      <c r="Q1926" s="19"/>
      <c r="R1926" s="20">
        <f t="shared" ca="1" si="208"/>
        <v>0</v>
      </c>
      <c r="S1926" s="21">
        <f t="shared" ca="1" si="209"/>
        <v>0</v>
      </c>
    </row>
    <row r="1927" spans="9:19" ht="15" x14ac:dyDescent="0.25">
      <c r="I1927" s="14">
        <v>1923</v>
      </c>
      <c r="J1927" s="15">
        <f t="shared" ca="1" si="204"/>
        <v>2.8562468392163476E-2</v>
      </c>
      <c r="K1927" s="16">
        <f t="shared" ca="1" si="206"/>
        <v>-8.4862325150390419</v>
      </c>
      <c r="L1927" s="16"/>
      <c r="M1927" s="17">
        <f t="shared" ca="1" si="205"/>
        <v>0.48168045114005198</v>
      </c>
      <c r="N1927" s="18">
        <f t="shared" ca="1" si="207"/>
        <v>3.3956680889086135</v>
      </c>
      <c r="O1927" s="18"/>
      <c r="P1927" s="30">
        <f t="shared" ca="1" si="210"/>
        <v>-9.6819006039476569</v>
      </c>
      <c r="Q1927" s="19"/>
      <c r="R1927" s="20">
        <f t="shared" ca="1" si="208"/>
        <v>0</v>
      </c>
      <c r="S1927" s="21">
        <f t="shared" ca="1" si="209"/>
        <v>0</v>
      </c>
    </row>
    <row r="1928" spans="9:19" ht="15" x14ac:dyDescent="0.25">
      <c r="I1928" s="14">
        <v>1924</v>
      </c>
      <c r="J1928" s="15">
        <f t="shared" ca="1" si="204"/>
        <v>0.59243425136032779</v>
      </c>
      <c r="K1928" s="16">
        <f t="shared" ca="1" si="206"/>
        <v>9.3862054614935833</v>
      </c>
      <c r="L1928" s="16"/>
      <c r="M1928" s="17">
        <f t="shared" ca="1" si="205"/>
        <v>0.11562754849258461</v>
      </c>
      <c r="N1928" s="18">
        <f t="shared" ca="1" si="207"/>
        <v>-6.2359251676462613</v>
      </c>
      <c r="O1928" s="18"/>
      <c r="P1928" s="30">
        <f t="shared" ca="1" si="210"/>
        <v>17.822130629139846</v>
      </c>
      <c r="Q1928" s="19"/>
      <c r="R1928" s="20">
        <f t="shared" ca="1" si="208"/>
        <v>1</v>
      </c>
      <c r="S1928" s="21">
        <f t="shared" ca="1" si="209"/>
        <v>1</v>
      </c>
    </row>
    <row r="1929" spans="9:19" ht="15" x14ac:dyDescent="0.25">
      <c r="I1929" s="14">
        <v>1925</v>
      </c>
      <c r="J1929" s="15">
        <f t="shared" ca="1" si="204"/>
        <v>0.77208499215308446</v>
      </c>
      <c r="K1929" s="16">
        <f t="shared" ca="1" si="206"/>
        <v>13.669231978466602</v>
      </c>
      <c r="L1929" s="16"/>
      <c r="M1929" s="17">
        <f t="shared" ca="1" si="205"/>
        <v>0.54378553940213825</v>
      </c>
      <c r="N1929" s="18">
        <f t="shared" ca="1" si="207"/>
        <v>4.7001198238155109</v>
      </c>
      <c r="O1929" s="18"/>
      <c r="P1929" s="30">
        <f t="shared" ca="1" si="210"/>
        <v>11.169112154651092</v>
      </c>
      <c r="Q1929" s="19"/>
      <c r="R1929" s="20">
        <f t="shared" ca="1" si="208"/>
        <v>1</v>
      </c>
      <c r="S1929" s="21">
        <f t="shared" ca="1" si="209"/>
        <v>1</v>
      </c>
    </row>
    <row r="1930" spans="9:19" ht="15" x14ac:dyDescent="0.25">
      <c r="I1930" s="14">
        <v>1926</v>
      </c>
      <c r="J1930" s="15">
        <f t="shared" ref="J1930:J1993" ca="1" si="211">RAND()</f>
        <v>0.68133014753280541</v>
      </c>
      <c r="K1930" s="16">
        <f t="shared" ca="1" si="206"/>
        <v>11.374195956632589</v>
      </c>
      <c r="L1930" s="16"/>
      <c r="M1930" s="17">
        <f t="shared" ref="M1930:M1993" ca="1" si="212">RAND()</f>
        <v>0.65519710250862762</v>
      </c>
      <c r="N1930" s="18">
        <f t="shared" ca="1" si="207"/>
        <v>7.1215372312979923</v>
      </c>
      <c r="O1930" s="18"/>
      <c r="P1930" s="30">
        <f t="shared" ca="1" si="210"/>
        <v>6.4526587253345964</v>
      </c>
      <c r="Q1930" s="19"/>
      <c r="R1930" s="20">
        <f t="shared" ca="1" si="208"/>
        <v>1</v>
      </c>
      <c r="S1930" s="21">
        <f t="shared" ca="1" si="209"/>
        <v>0</v>
      </c>
    </row>
    <row r="1931" spans="9:19" ht="15" x14ac:dyDescent="0.25">
      <c r="I1931" s="14">
        <v>1927</v>
      </c>
      <c r="J1931" s="15">
        <f t="shared" ca="1" si="211"/>
        <v>0.82625056539528963</v>
      </c>
      <c r="K1931" s="16">
        <f t="shared" ref="K1931:K1994" ca="1" si="213">NORMINV(J1931,mean_HomeTeam_Sim,sd_HomeTeam_Sim)</f>
        <v>15.290017011473337</v>
      </c>
      <c r="L1931" s="16"/>
      <c r="M1931" s="17">
        <f t="shared" ca="1" si="212"/>
        <v>0.73564586023741207</v>
      </c>
      <c r="N1931" s="18">
        <f t="shared" ref="N1931:N1994" ca="1" si="214">NORMINV(M1931,mean_AwayTeam_Sim,sd_AwayTeam_Sim)</f>
        <v>9.0507830360995492</v>
      </c>
      <c r="O1931" s="18"/>
      <c r="P1931" s="30">
        <f t="shared" ca="1" si="210"/>
        <v>8.4392339753737886</v>
      </c>
      <c r="Q1931" s="19"/>
      <c r="R1931" s="20">
        <f t="shared" ref="R1931:R1994" ca="1" si="215">IF(P1931&gt;0,1,0)</f>
        <v>1</v>
      </c>
      <c r="S1931" s="21">
        <f t="shared" ref="S1931:S1994" ca="1" si="216">IF(P1931&gt;game_spread,1,0)</f>
        <v>1</v>
      </c>
    </row>
    <row r="1932" spans="9:19" ht="15" x14ac:dyDescent="0.25">
      <c r="I1932" s="14">
        <v>1928</v>
      </c>
      <c r="J1932" s="15">
        <f t="shared" ca="1" si="211"/>
        <v>0.8577242699622234</v>
      </c>
      <c r="K1932" s="16">
        <f t="shared" ca="1" si="213"/>
        <v>16.383523521733416</v>
      </c>
      <c r="L1932" s="16"/>
      <c r="M1932" s="17">
        <f t="shared" ca="1" si="212"/>
        <v>0.42547405396575433</v>
      </c>
      <c r="N1932" s="18">
        <f t="shared" ca="1" si="214"/>
        <v>2.2078417967487383</v>
      </c>
      <c r="O1932" s="18"/>
      <c r="P1932" s="30">
        <f t="shared" ca="1" si="210"/>
        <v>16.375681724984677</v>
      </c>
      <c r="Q1932" s="19"/>
      <c r="R1932" s="20">
        <f t="shared" ca="1" si="215"/>
        <v>1</v>
      </c>
      <c r="S1932" s="21">
        <f t="shared" ca="1" si="216"/>
        <v>1</v>
      </c>
    </row>
    <row r="1933" spans="9:19" ht="15" x14ac:dyDescent="0.25">
      <c r="I1933" s="14">
        <v>1929</v>
      </c>
      <c r="J1933" s="15">
        <f t="shared" ca="1" si="211"/>
        <v>0.35006985160131165</v>
      </c>
      <c r="K1933" s="16">
        <f t="shared" ca="1" si="213"/>
        <v>4.2077554393656946</v>
      </c>
      <c r="L1933" s="16"/>
      <c r="M1933" s="17">
        <f t="shared" ca="1" si="212"/>
        <v>0.76384275694970061</v>
      </c>
      <c r="N1933" s="18">
        <f t="shared" ca="1" si="214"/>
        <v>9.7932289828117582</v>
      </c>
      <c r="O1933" s="18"/>
      <c r="P1933" s="30">
        <f t="shared" ca="1" si="210"/>
        <v>-3.3854735434460634</v>
      </c>
      <c r="Q1933" s="19"/>
      <c r="R1933" s="20">
        <f t="shared" ca="1" si="215"/>
        <v>0</v>
      </c>
      <c r="S1933" s="21">
        <f t="shared" ca="1" si="216"/>
        <v>0</v>
      </c>
    </row>
    <row r="1934" spans="9:19" ht="15" x14ac:dyDescent="0.25">
      <c r="I1934" s="14">
        <v>1930</v>
      </c>
      <c r="J1934" s="15">
        <f t="shared" ca="1" si="211"/>
        <v>0.41565780672841457</v>
      </c>
      <c r="K1934" s="16">
        <f t="shared" ca="1" si="213"/>
        <v>5.6477924050749486</v>
      </c>
      <c r="L1934" s="16"/>
      <c r="M1934" s="17">
        <f t="shared" ca="1" si="212"/>
        <v>0.69751013459919808</v>
      </c>
      <c r="N1934" s="18">
        <f t="shared" ca="1" si="214"/>
        <v>8.1076470235829863</v>
      </c>
      <c r="O1934" s="18"/>
      <c r="P1934" s="30">
        <f t="shared" ca="1" si="210"/>
        <v>-0.25985461850803748</v>
      </c>
      <c r="Q1934" s="19"/>
      <c r="R1934" s="20">
        <f t="shared" ca="1" si="215"/>
        <v>0</v>
      </c>
      <c r="S1934" s="21">
        <f t="shared" ca="1" si="216"/>
        <v>0</v>
      </c>
    </row>
    <row r="1935" spans="9:19" ht="15" x14ac:dyDescent="0.25">
      <c r="I1935" s="14">
        <v>1931</v>
      </c>
      <c r="J1935" s="15">
        <f t="shared" ca="1" si="211"/>
        <v>0.69811029121662271</v>
      </c>
      <c r="K1935" s="16">
        <f t="shared" ca="1" si="213"/>
        <v>11.772041465422397</v>
      </c>
      <c r="L1935" s="16"/>
      <c r="M1935" s="17">
        <f t="shared" ca="1" si="212"/>
        <v>0.66944874070885907</v>
      </c>
      <c r="N1935" s="18">
        <f t="shared" ca="1" si="214"/>
        <v>7.4478463075241077</v>
      </c>
      <c r="O1935" s="18"/>
      <c r="P1935" s="30">
        <f t="shared" ca="1" si="210"/>
        <v>6.5241951578982897</v>
      </c>
      <c r="Q1935" s="19"/>
      <c r="R1935" s="20">
        <f t="shared" ca="1" si="215"/>
        <v>1</v>
      </c>
      <c r="S1935" s="21">
        <f t="shared" ca="1" si="216"/>
        <v>0</v>
      </c>
    </row>
    <row r="1936" spans="9:19" ht="15" x14ac:dyDescent="0.25">
      <c r="I1936" s="14">
        <v>1932</v>
      </c>
      <c r="J1936" s="15">
        <f t="shared" ca="1" si="211"/>
        <v>0.99187526238710488</v>
      </c>
      <c r="K1936" s="16">
        <f t="shared" ca="1" si="213"/>
        <v>27.537144795414779</v>
      </c>
      <c r="L1936" s="16"/>
      <c r="M1936" s="17">
        <f t="shared" ca="1" si="212"/>
        <v>0.15959191850328203</v>
      </c>
      <c r="N1936" s="18">
        <f t="shared" ca="1" si="214"/>
        <v>-4.55427574063844</v>
      </c>
      <c r="O1936" s="18"/>
      <c r="P1936" s="30">
        <f t="shared" ca="1" si="210"/>
        <v>34.291420536053224</v>
      </c>
      <c r="Q1936" s="19"/>
      <c r="R1936" s="20">
        <f t="shared" ca="1" si="215"/>
        <v>1</v>
      </c>
      <c r="S1936" s="21">
        <f t="shared" ca="1" si="216"/>
        <v>1</v>
      </c>
    </row>
    <row r="1937" spans="9:19" ht="15" x14ac:dyDescent="0.25">
      <c r="I1937" s="14">
        <v>1933</v>
      </c>
      <c r="J1937" s="15">
        <f t="shared" ca="1" si="211"/>
        <v>0.42850931971975115</v>
      </c>
      <c r="K1937" s="16">
        <f t="shared" ca="1" si="213"/>
        <v>5.922584620105793</v>
      </c>
      <c r="L1937" s="16"/>
      <c r="M1937" s="17">
        <f t="shared" ca="1" si="212"/>
        <v>0.96725356995524414</v>
      </c>
      <c r="N1937" s="18">
        <f t="shared" ca="1" si="214"/>
        <v>19.190264810793511</v>
      </c>
      <c r="O1937" s="18"/>
      <c r="P1937" s="30">
        <f t="shared" ca="1" si="210"/>
        <v>-11.067680190687717</v>
      </c>
      <c r="Q1937" s="19"/>
      <c r="R1937" s="20">
        <f t="shared" ca="1" si="215"/>
        <v>0</v>
      </c>
      <c r="S1937" s="21">
        <f t="shared" ca="1" si="216"/>
        <v>0</v>
      </c>
    </row>
    <row r="1938" spans="9:19" ht="15" x14ac:dyDescent="0.25">
      <c r="I1938" s="14">
        <v>1934</v>
      </c>
      <c r="J1938" s="15">
        <f t="shared" ca="1" si="211"/>
        <v>0.95967842804544323</v>
      </c>
      <c r="K1938" s="16">
        <f t="shared" ca="1" si="213"/>
        <v>22.046170640614775</v>
      </c>
      <c r="L1938" s="16"/>
      <c r="M1938" s="17">
        <f t="shared" ca="1" si="212"/>
        <v>0.98035381552128165</v>
      </c>
      <c r="N1938" s="18">
        <f t="shared" ca="1" si="214"/>
        <v>21.024499091606906</v>
      </c>
      <c r="O1938" s="18"/>
      <c r="P1938" s="30">
        <f t="shared" ca="1" si="210"/>
        <v>3.22167154900787</v>
      </c>
      <c r="Q1938" s="19"/>
      <c r="R1938" s="20">
        <f t="shared" ca="1" si="215"/>
        <v>1</v>
      </c>
      <c r="S1938" s="21">
        <f t="shared" ca="1" si="216"/>
        <v>0</v>
      </c>
    </row>
    <row r="1939" spans="9:19" ht="15" x14ac:dyDescent="0.25">
      <c r="I1939" s="14">
        <v>1935</v>
      </c>
      <c r="J1939" s="15">
        <f t="shared" ca="1" si="211"/>
        <v>0.99172727228562751</v>
      </c>
      <c r="K1939" s="16">
        <f t="shared" ca="1" si="213"/>
        <v>27.481861499698965</v>
      </c>
      <c r="L1939" s="16"/>
      <c r="M1939" s="17">
        <f t="shared" ca="1" si="212"/>
        <v>0.32284822065825836</v>
      </c>
      <c r="N1939" s="18">
        <f t="shared" ca="1" si="214"/>
        <v>-6.6535551895936074E-2</v>
      </c>
      <c r="O1939" s="18"/>
      <c r="P1939" s="30">
        <f t="shared" ca="1" si="210"/>
        <v>29.7483970515949</v>
      </c>
      <c r="Q1939" s="19"/>
      <c r="R1939" s="20">
        <f t="shared" ca="1" si="215"/>
        <v>1</v>
      </c>
      <c r="S1939" s="21">
        <f t="shared" ca="1" si="216"/>
        <v>1</v>
      </c>
    </row>
    <row r="1940" spans="9:19" ht="15" x14ac:dyDescent="0.25">
      <c r="I1940" s="14">
        <v>1936</v>
      </c>
      <c r="J1940" s="15">
        <f t="shared" ca="1" si="211"/>
        <v>0.48882332692453589</v>
      </c>
      <c r="K1940" s="16">
        <f t="shared" ca="1" si="213"/>
        <v>7.1955726244713496</v>
      </c>
      <c r="L1940" s="16"/>
      <c r="M1940" s="17">
        <f t="shared" ca="1" si="212"/>
        <v>0.78981671106728257</v>
      </c>
      <c r="N1940" s="18">
        <f t="shared" ca="1" si="214"/>
        <v>10.521684630760719</v>
      </c>
      <c r="O1940" s="18"/>
      <c r="P1940" s="30">
        <f t="shared" ca="1" si="210"/>
        <v>-1.126112006289369</v>
      </c>
      <c r="Q1940" s="19"/>
      <c r="R1940" s="20">
        <f t="shared" ca="1" si="215"/>
        <v>0</v>
      </c>
      <c r="S1940" s="21">
        <f t="shared" ca="1" si="216"/>
        <v>0</v>
      </c>
    </row>
    <row r="1941" spans="9:19" ht="15" x14ac:dyDescent="0.25">
      <c r="I1941" s="14">
        <v>1937</v>
      </c>
      <c r="J1941" s="15">
        <f t="shared" ca="1" si="211"/>
        <v>0.18952195903453906</v>
      </c>
      <c r="K1941" s="16">
        <f t="shared" ca="1" si="213"/>
        <v>7.0242485497153062E-2</v>
      </c>
      <c r="L1941" s="16"/>
      <c r="M1941" s="17">
        <f t="shared" ca="1" si="212"/>
        <v>0.66109509923923226</v>
      </c>
      <c r="N1941" s="18">
        <f t="shared" ca="1" si="214"/>
        <v>7.2559350472642201</v>
      </c>
      <c r="O1941" s="18"/>
      <c r="P1941" s="30">
        <f t="shared" ca="1" si="210"/>
        <v>-4.9856925617670669</v>
      </c>
      <c r="Q1941" s="19"/>
      <c r="R1941" s="20">
        <f t="shared" ca="1" si="215"/>
        <v>0</v>
      </c>
      <c r="S1941" s="21">
        <f t="shared" ca="1" si="216"/>
        <v>0</v>
      </c>
    </row>
    <row r="1942" spans="9:19" ht="15" x14ac:dyDescent="0.25">
      <c r="I1942" s="14">
        <v>1938</v>
      </c>
      <c r="J1942" s="15">
        <f t="shared" ca="1" si="211"/>
        <v>0.32261512593084241</v>
      </c>
      <c r="K1942" s="16">
        <f t="shared" ca="1" si="213"/>
        <v>3.5780302622367106</v>
      </c>
      <c r="L1942" s="16"/>
      <c r="M1942" s="17">
        <f t="shared" ca="1" si="212"/>
        <v>0.34996734809167707</v>
      </c>
      <c r="N1942" s="18">
        <f t="shared" ca="1" si="214"/>
        <v>0.5554401272516305</v>
      </c>
      <c r="O1942" s="18"/>
      <c r="P1942" s="30">
        <f t="shared" ca="1" si="210"/>
        <v>5.2225901349850803</v>
      </c>
      <c r="Q1942" s="19"/>
      <c r="R1942" s="20">
        <f t="shared" ca="1" si="215"/>
        <v>1</v>
      </c>
      <c r="S1942" s="21">
        <f t="shared" ca="1" si="216"/>
        <v>0</v>
      </c>
    </row>
    <row r="1943" spans="9:19" ht="15" x14ac:dyDescent="0.25">
      <c r="I1943" s="14">
        <v>1939</v>
      </c>
      <c r="J1943" s="15">
        <f t="shared" ca="1" si="211"/>
        <v>8.1389411832238467E-2</v>
      </c>
      <c r="K1943" s="16">
        <f t="shared" ca="1" si="213"/>
        <v>-4.2479869572342501</v>
      </c>
      <c r="L1943" s="16"/>
      <c r="M1943" s="17">
        <f t="shared" ca="1" si="212"/>
        <v>0.47329456023825667</v>
      </c>
      <c r="N1943" s="18">
        <f t="shared" ca="1" si="214"/>
        <v>3.2195157343470471</v>
      </c>
      <c r="O1943" s="18"/>
      <c r="P1943" s="30">
        <f t="shared" ca="1" si="210"/>
        <v>-5.2675026915812966</v>
      </c>
      <c r="Q1943" s="19"/>
      <c r="R1943" s="20">
        <f t="shared" ca="1" si="215"/>
        <v>0</v>
      </c>
      <c r="S1943" s="21">
        <f t="shared" ca="1" si="216"/>
        <v>0</v>
      </c>
    </row>
    <row r="1944" spans="9:19" ht="15" x14ac:dyDescent="0.25">
      <c r="I1944" s="14">
        <v>1940</v>
      </c>
      <c r="J1944" s="15">
        <f t="shared" ca="1" si="211"/>
        <v>0.53254757213730763</v>
      </c>
      <c r="K1944" s="16">
        <f t="shared" ca="1" si="213"/>
        <v>8.1133452677848865</v>
      </c>
      <c r="L1944" s="16"/>
      <c r="M1944" s="17">
        <f t="shared" ca="1" si="212"/>
        <v>0.1020312357754356</v>
      </c>
      <c r="N1944" s="18">
        <f t="shared" ca="1" si="214"/>
        <v>-6.8461028183576875</v>
      </c>
      <c r="O1944" s="18"/>
      <c r="P1944" s="30">
        <f t="shared" ca="1" si="210"/>
        <v>17.159448086142575</v>
      </c>
      <c r="Q1944" s="19"/>
      <c r="R1944" s="20">
        <f t="shared" ca="1" si="215"/>
        <v>1</v>
      </c>
      <c r="S1944" s="21">
        <f t="shared" ca="1" si="216"/>
        <v>1</v>
      </c>
    </row>
    <row r="1945" spans="9:19" ht="15" x14ac:dyDescent="0.25">
      <c r="I1945" s="14">
        <v>1941</v>
      </c>
      <c r="J1945" s="15">
        <f t="shared" ca="1" si="211"/>
        <v>0.50971488971867329</v>
      </c>
      <c r="K1945" s="16">
        <f t="shared" ca="1" si="213"/>
        <v>7.6337603879277376</v>
      </c>
      <c r="L1945" s="16"/>
      <c r="M1945" s="17">
        <f t="shared" ca="1" si="212"/>
        <v>0.8375737112712589</v>
      </c>
      <c r="N1945" s="18">
        <f t="shared" ca="1" si="214"/>
        <v>12.017210006110849</v>
      </c>
      <c r="O1945" s="18"/>
      <c r="P1945" s="30">
        <f t="shared" ca="1" si="210"/>
        <v>-2.1834496181831113</v>
      </c>
      <c r="Q1945" s="19"/>
      <c r="R1945" s="20">
        <f t="shared" ca="1" si="215"/>
        <v>0</v>
      </c>
      <c r="S1945" s="21">
        <f t="shared" ca="1" si="216"/>
        <v>0</v>
      </c>
    </row>
    <row r="1946" spans="9:19" ht="15" x14ac:dyDescent="0.25">
      <c r="I1946" s="14">
        <v>1942</v>
      </c>
      <c r="J1946" s="15">
        <f t="shared" ca="1" si="211"/>
        <v>0.36590901325165981</v>
      </c>
      <c r="K1946" s="16">
        <f t="shared" ca="1" si="213"/>
        <v>4.5626978531713611</v>
      </c>
      <c r="L1946" s="16"/>
      <c r="M1946" s="17">
        <f t="shared" ca="1" si="212"/>
        <v>0.86429256869102344</v>
      </c>
      <c r="N1946" s="18">
        <f t="shared" ca="1" si="214"/>
        <v>12.981671631404208</v>
      </c>
      <c r="O1946" s="18"/>
      <c r="P1946" s="30">
        <f t="shared" ca="1" si="210"/>
        <v>-6.2189737782328463</v>
      </c>
      <c r="Q1946" s="19"/>
      <c r="R1946" s="20">
        <f t="shared" ca="1" si="215"/>
        <v>0</v>
      </c>
      <c r="S1946" s="21">
        <f t="shared" ca="1" si="216"/>
        <v>0</v>
      </c>
    </row>
    <row r="1947" spans="9:19" ht="15" x14ac:dyDescent="0.25">
      <c r="I1947" s="14">
        <v>1943</v>
      </c>
      <c r="J1947" s="15">
        <f t="shared" ca="1" si="211"/>
        <v>0.56931562538893621</v>
      </c>
      <c r="K1947" s="16">
        <f t="shared" ca="1" si="213"/>
        <v>8.8910767056031226</v>
      </c>
      <c r="L1947" s="16"/>
      <c r="M1947" s="17">
        <f t="shared" ca="1" si="212"/>
        <v>0.45189870730116577</v>
      </c>
      <c r="N1947" s="18">
        <f t="shared" ca="1" si="214"/>
        <v>2.7687650468566027</v>
      </c>
      <c r="O1947" s="18"/>
      <c r="P1947" s="30">
        <f t="shared" ca="1" si="210"/>
        <v>8.3223116587465213</v>
      </c>
      <c r="Q1947" s="19"/>
      <c r="R1947" s="20">
        <f t="shared" ca="1" si="215"/>
        <v>1</v>
      </c>
      <c r="S1947" s="21">
        <f t="shared" ca="1" si="216"/>
        <v>1</v>
      </c>
    </row>
    <row r="1948" spans="9:19" ht="15" x14ac:dyDescent="0.25">
      <c r="I1948" s="14">
        <v>1944</v>
      </c>
      <c r="J1948" s="15">
        <f t="shared" ca="1" si="211"/>
        <v>0.54949436408159336</v>
      </c>
      <c r="K1948" s="16">
        <f t="shared" ca="1" si="213"/>
        <v>8.4706708827552468</v>
      </c>
      <c r="L1948" s="16"/>
      <c r="M1948" s="17">
        <f t="shared" ca="1" si="212"/>
        <v>0.67719944068263094</v>
      </c>
      <c r="N1948" s="18">
        <f t="shared" ca="1" si="214"/>
        <v>7.627646558605738</v>
      </c>
      <c r="O1948" s="18"/>
      <c r="P1948" s="30">
        <f t="shared" ca="1" si="210"/>
        <v>3.043024324149509</v>
      </c>
      <c r="Q1948" s="19"/>
      <c r="R1948" s="20">
        <f t="shared" ca="1" si="215"/>
        <v>1</v>
      </c>
      <c r="S1948" s="21">
        <f t="shared" ca="1" si="216"/>
        <v>0</v>
      </c>
    </row>
    <row r="1949" spans="9:19" ht="15" x14ac:dyDescent="0.25">
      <c r="I1949" s="14">
        <v>1945</v>
      </c>
      <c r="J1949" s="15">
        <f t="shared" ca="1" si="211"/>
        <v>0.60358602343424039</v>
      </c>
      <c r="K1949" s="16">
        <f t="shared" ca="1" si="213"/>
        <v>9.6274051242588037</v>
      </c>
      <c r="L1949" s="16"/>
      <c r="M1949" s="17">
        <f t="shared" ca="1" si="212"/>
        <v>0.30266758406341732</v>
      </c>
      <c r="N1949" s="18">
        <f t="shared" ca="1" si="214"/>
        <v>-0.54338699364153253</v>
      </c>
      <c r="O1949" s="18"/>
      <c r="P1949" s="30">
        <f t="shared" ca="1" si="210"/>
        <v>12.370792117900336</v>
      </c>
      <c r="Q1949" s="19"/>
      <c r="R1949" s="20">
        <f t="shared" ca="1" si="215"/>
        <v>1</v>
      </c>
      <c r="S1949" s="21">
        <f t="shared" ca="1" si="216"/>
        <v>1</v>
      </c>
    </row>
    <row r="1950" spans="9:19" ht="15" x14ac:dyDescent="0.25">
      <c r="I1950" s="14">
        <v>1946</v>
      </c>
      <c r="J1950" s="15">
        <f t="shared" ca="1" si="211"/>
        <v>0.62224075629483266</v>
      </c>
      <c r="K1950" s="16">
        <f t="shared" ca="1" si="213"/>
        <v>10.035117903396237</v>
      </c>
      <c r="L1950" s="16"/>
      <c r="M1950" s="17">
        <f t="shared" ca="1" si="212"/>
        <v>0.73779454283629653</v>
      </c>
      <c r="N1950" s="18">
        <f t="shared" ca="1" si="214"/>
        <v>9.105850418757953</v>
      </c>
      <c r="O1950" s="18"/>
      <c r="P1950" s="30">
        <f t="shared" ca="1" si="210"/>
        <v>3.1292674846382846</v>
      </c>
      <c r="Q1950" s="19"/>
      <c r="R1950" s="20">
        <f t="shared" ca="1" si="215"/>
        <v>1</v>
      </c>
      <c r="S1950" s="21">
        <f t="shared" ca="1" si="216"/>
        <v>0</v>
      </c>
    </row>
    <row r="1951" spans="9:19" ht="15" x14ac:dyDescent="0.25">
      <c r="I1951" s="14">
        <v>1947</v>
      </c>
      <c r="J1951" s="15">
        <f t="shared" ca="1" si="211"/>
        <v>0.54493005533261629</v>
      </c>
      <c r="K1951" s="16">
        <f t="shared" ca="1" si="213"/>
        <v>8.3742720206596655</v>
      </c>
      <c r="L1951" s="16"/>
      <c r="M1951" s="17">
        <f t="shared" ca="1" si="212"/>
        <v>0.7248127827893015</v>
      </c>
      <c r="N1951" s="18">
        <f t="shared" ca="1" si="214"/>
        <v>8.77652646925063</v>
      </c>
      <c r="O1951" s="18"/>
      <c r="P1951" s="30">
        <f t="shared" ca="1" si="210"/>
        <v>1.7977455514090357</v>
      </c>
      <c r="Q1951" s="19"/>
      <c r="R1951" s="20">
        <f t="shared" ca="1" si="215"/>
        <v>1</v>
      </c>
      <c r="S1951" s="21">
        <f t="shared" ca="1" si="216"/>
        <v>0</v>
      </c>
    </row>
    <row r="1952" spans="9:19" ht="15" x14ac:dyDescent="0.25">
      <c r="I1952" s="14">
        <v>1948</v>
      </c>
      <c r="J1952" s="15">
        <f t="shared" ca="1" si="211"/>
        <v>0.5468787213479841</v>
      </c>
      <c r="K1952" s="16">
        <f t="shared" ca="1" si="213"/>
        <v>8.4154120510009687</v>
      </c>
      <c r="L1952" s="16"/>
      <c r="M1952" s="17">
        <f t="shared" ca="1" si="212"/>
        <v>0.99528574695854144</v>
      </c>
      <c r="N1952" s="18">
        <f t="shared" ca="1" si="214"/>
        <v>25.500639433703284</v>
      </c>
      <c r="O1952" s="18"/>
      <c r="P1952" s="30">
        <f t="shared" ca="1" si="210"/>
        <v>-14.885227382702315</v>
      </c>
      <c r="Q1952" s="19"/>
      <c r="R1952" s="20">
        <f t="shared" ca="1" si="215"/>
        <v>0</v>
      </c>
      <c r="S1952" s="21">
        <f t="shared" ca="1" si="216"/>
        <v>0</v>
      </c>
    </row>
    <row r="1953" spans="9:19" ht="15" x14ac:dyDescent="0.25">
      <c r="I1953" s="14">
        <v>1949</v>
      </c>
      <c r="J1953" s="15">
        <f t="shared" ca="1" si="211"/>
        <v>2.3988306443602725E-2</v>
      </c>
      <c r="K1953" s="16">
        <f t="shared" ca="1" si="213"/>
        <v>-9.1155838910323865</v>
      </c>
      <c r="L1953" s="16"/>
      <c r="M1953" s="17">
        <f t="shared" ca="1" si="212"/>
        <v>0.30127454219055272</v>
      </c>
      <c r="N1953" s="18">
        <f t="shared" ca="1" si="214"/>
        <v>-0.57680926477351946</v>
      </c>
      <c r="O1953" s="18"/>
      <c r="P1953" s="30">
        <f t="shared" ca="1" si="210"/>
        <v>-6.3387746262588669</v>
      </c>
      <c r="Q1953" s="19"/>
      <c r="R1953" s="20">
        <f t="shared" ca="1" si="215"/>
        <v>0</v>
      </c>
      <c r="S1953" s="21">
        <f t="shared" ca="1" si="216"/>
        <v>0</v>
      </c>
    </row>
    <row r="1954" spans="9:19" ht="15" x14ac:dyDescent="0.25">
      <c r="I1954" s="14">
        <v>1950</v>
      </c>
      <c r="J1954" s="15">
        <f t="shared" ca="1" si="211"/>
        <v>0.3124458794433137</v>
      </c>
      <c r="K1954" s="16">
        <f t="shared" ca="1" si="213"/>
        <v>3.3393240787321492</v>
      </c>
      <c r="L1954" s="16"/>
      <c r="M1954" s="17">
        <f t="shared" ca="1" si="212"/>
        <v>0.96487466281777412</v>
      </c>
      <c r="N1954" s="18">
        <f t="shared" ca="1" si="214"/>
        <v>18.925981033198589</v>
      </c>
      <c r="O1954" s="18"/>
      <c r="P1954" s="30">
        <f t="shared" ca="1" si="210"/>
        <v>-13.386656954466439</v>
      </c>
      <c r="Q1954" s="19"/>
      <c r="R1954" s="20">
        <f t="shared" ca="1" si="215"/>
        <v>0</v>
      </c>
      <c r="S1954" s="21">
        <f t="shared" ca="1" si="216"/>
        <v>0</v>
      </c>
    </row>
    <row r="1955" spans="9:19" ht="15" x14ac:dyDescent="0.25">
      <c r="I1955" s="14">
        <v>1951</v>
      </c>
      <c r="J1955" s="15">
        <f t="shared" ca="1" si="211"/>
        <v>0.19336477649662986</v>
      </c>
      <c r="K1955" s="16">
        <f t="shared" ca="1" si="213"/>
        <v>0.18817579345051527</v>
      </c>
      <c r="L1955" s="16"/>
      <c r="M1955" s="17">
        <f t="shared" ca="1" si="212"/>
        <v>0.29403665522708156</v>
      </c>
      <c r="N1955" s="18">
        <f t="shared" ca="1" si="214"/>
        <v>-0.75160304182589499</v>
      </c>
      <c r="O1955" s="18"/>
      <c r="P1955" s="30">
        <f t="shared" ca="1" si="210"/>
        <v>3.1397788352764104</v>
      </c>
      <c r="Q1955" s="19"/>
      <c r="R1955" s="20">
        <f t="shared" ca="1" si="215"/>
        <v>1</v>
      </c>
      <c r="S1955" s="21">
        <f t="shared" ca="1" si="216"/>
        <v>0</v>
      </c>
    </row>
    <row r="1956" spans="9:19" ht="15" x14ac:dyDescent="0.25">
      <c r="I1956" s="14">
        <v>1952</v>
      </c>
      <c r="J1956" s="15">
        <f t="shared" ca="1" si="211"/>
        <v>0.59244227064609623</v>
      </c>
      <c r="K1956" s="16">
        <f t="shared" ca="1" si="213"/>
        <v>9.386378302440006</v>
      </c>
      <c r="L1956" s="16"/>
      <c r="M1956" s="17">
        <f t="shared" ca="1" si="212"/>
        <v>0.38352605471536205</v>
      </c>
      <c r="N1956" s="18">
        <f t="shared" ca="1" si="214"/>
        <v>1.3015364718701941</v>
      </c>
      <c r="O1956" s="18"/>
      <c r="P1956" s="30">
        <f t="shared" ca="1" si="210"/>
        <v>10.28484183056981</v>
      </c>
      <c r="Q1956" s="19"/>
      <c r="R1956" s="20">
        <f t="shared" ca="1" si="215"/>
        <v>1</v>
      </c>
      <c r="S1956" s="21">
        <f t="shared" ca="1" si="216"/>
        <v>1</v>
      </c>
    </row>
    <row r="1957" spans="9:19" ht="15" x14ac:dyDescent="0.25">
      <c r="I1957" s="14">
        <v>1953</v>
      </c>
      <c r="J1957" s="15">
        <f t="shared" ca="1" si="211"/>
        <v>2.7504321532781151E-2</v>
      </c>
      <c r="K1957" s="16">
        <f t="shared" ca="1" si="213"/>
        <v>-8.6238991237847209</v>
      </c>
      <c r="L1957" s="16"/>
      <c r="M1957" s="17">
        <f t="shared" ca="1" si="212"/>
        <v>0.84778111925759958</v>
      </c>
      <c r="N1957" s="18">
        <f t="shared" ca="1" si="214"/>
        <v>12.372191136703355</v>
      </c>
      <c r="O1957" s="18"/>
      <c r="P1957" s="30">
        <f t="shared" ca="1" si="210"/>
        <v>-18.796090260488075</v>
      </c>
      <c r="Q1957" s="19"/>
      <c r="R1957" s="20">
        <f t="shared" ca="1" si="215"/>
        <v>0</v>
      </c>
      <c r="S1957" s="21">
        <f t="shared" ca="1" si="216"/>
        <v>0</v>
      </c>
    </row>
    <row r="1958" spans="9:19" ht="15" x14ac:dyDescent="0.25">
      <c r="I1958" s="14">
        <v>1954</v>
      </c>
      <c r="J1958" s="15">
        <f t="shared" ca="1" si="211"/>
        <v>0.31491690461610122</v>
      </c>
      <c r="K1958" s="16">
        <f t="shared" ca="1" si="213"/>
        <v>3.3976268283378932</v>
      </c>
      <c r="L1958" s="16"/>
      <c r="M1958" s="17">
        <f t="shared" ca="1" si="212"/>
        <v>0.78263737197143013</v>
      </c>
      <c r="N1958" s="18">
        <f t="shared" ca="1" si="214"/>
        <v>10.315413603714639</v>
      </c>
      <c r="O1958" s="18"/>
      <c r="P1958" s="30">
        <f t="shared" ca="1" si="210"/>
        <v>-4.7177867753767453</v>
      </c>
      <c r="Q1958" s="19"/>
      <c r="R1958" s="20">
        <f t="shared" ca="1" si="215"/>
        <v>0</v>
      </c>
      <c r="S1958" s="21">
        <f t="shared" ca="1" si="216"/>
        <v>0</v>
      </c>
    </row>
    <row r="1959" spans="9:19" ht="15" x14ac:dyDescent="0.25">
      <c r="I1959" s="14">
        <v>1955</v>
      </c>
      <c r="J1959" s="15">
        <f t="shared" ca="1" si="211"/>
        <v>0.28660067381386978</v>
      </c>
      <c r="K1959" s="16">
        <f t="shared" ca="1" si="213"/>
        <v>2.7167343653911793</v>
      </c>
      <c r="L1959" s="16"/>
      <c r="M1959" s="17">
        <f t="shared" ca="1" si="212"/>
        <v>0.73410911461899264</v>
      </c>
      <c r="N1959" s="18">
        <f t="shared" ca="1" si="214"/>
        <v>9.0115383630104748</v>
      </c>
      <c r="O1959" s="18"/>
      <c r="P1959" s="30">
        <f t="shared" ca="1" si="210"/>
        <v>-4.0948039976192954</v>
      </c>
      <c r="Q1959" s="19"/>
      <c r="R1959" s="20">
        <f t="shared" ca="1" si="215"/>
        <v>0</v>
      </c>
      <c r="S1959" s="21">
        <f t="shared" ca="1" si="216"/>
        <v>0</v>
      </c>
    </row>
    <row r="1960" spans="9:19" ht="15" x14ac:dyDescent="0.25">
      <c r="I1960" s="14">
        <v>1956</v>
      </c>
      <c r="J1960" s="15">
        <f t="shared" ca="1" si="211"/>
        <v>0.55736144658037157</v>
      </c>
      <c r="K1960" s="16">
        <f t="shared" ca="1" si="213"/>
        <v>8.6371570739241825</v>
      </c>
      <c r="L1960" s="16"/>
      <c r="M1960" s="17">
        <f t="shared" ca="1" si="212"/>
        <v>0.13272055735979749</v>
      </c>
      <c r="N1960" s="18">
        <f t="shared" ca="1" si="214"/>
        <v>-5.537235375099975</v>
      </c>
      <c r="O1960" s="18"/>
      <c r="P1960" s="30">
        <f t="shared" ca="1" si="210"/>
        <v>16.374392449024157</v>
      </c>
      <c r="Q1960" s="19"/>
      <c r="R1960" s="20">
        <f t="shared" ca="1" si="215"/>
        <v>1</v>
      </c>
      <c r="S1960" s="21">
        <f t="shared" ca="1" si="216"/>
        <v>1</v>
      </c>
    </row>
    <row r="1961" spans="9:19" ht="15" x14ac:dyDescent="0.25">
      <c r="I1961" s="14">
        <v>1957</v>
      </c>
      <c r="J1961" s="15">
        <f t="shared" ca="1" si="211"/>
        <v>0.20207858399226908</v>
      </c>
      <c r="K1961" s="16">
        <f t="shared" ca="1" si="213"/>
        <v>0.45041688092241383</v>
      </c>
      <c r="L1961" s="16"/>
      <c r="M1961" s="17">
        <f t="shared" ca="1" si="212"/>
        <v>9.3993460265331175E-2</v>
      </c>
      <c r="N1961" s="18">
        <f t="shared" ca="1" si="214"/>
        <v>-7.2351121268628109</v>
      </c>
      <c r="O1961" s="18"/>
      <c r="P1961" s="30">
        <f t="shared" ca="1" si="210"/>
        <v>9.8855290077852249</v>
      </c>
      <c r="Q1961" s="19"/>
      <c r="R1961" s="20">
        <f t="shared" ca="1" si="215"/>
        <v>1</v>
      </c>
      <c r="S1961" s="21">
        <f t="shared" ca="1" si="216"/>
        <v>1</v>
      </c>
    </row>
    <row r="1962" spans="9:19" ht="15" x14ac:dyDescent="0.25">
      <c r="I1962" s="14">
        <v>1958</v>
      </c>
      <c r="J1962" s="15">
        <f t="shared" ca="1" si="211"/>
        <v>0.27725539023968737</v>
      </c>
      <c r="K1962" s="16">
        <f t="shared" ca="1" si="213"/>
        <v>2.4852188630722249</v>
      </c>
      <c r="L1962" s="16"/>
      <c r="M1962" s="17">
        <f t="shared" ca="1" si="212"/>
        <v>0.36529107232058944</v>
      </c>
      <c r="N1962" s="18">
        <f t="shared" ca="1" si="214"/>
        <v>0.89895072179298818</v>
      </c>
      <c r="O1962" s="18"/>
      <c r="P1962" s="30">
        <f t="shared" ca="1" si="210"/>
        <v>3.7862681412792369</v>
      </c>
      <c r="Q1962" s="19"/>
      <c r="R1962" s="20">
        <f t="shared" ca="1" si="215"/>
        <v>1</v>
      </c>
      <c r="S1962" s="21">
        <f t="shared" ca="1" si="216"/>
        <v>0</v>
      </c>
    </row>
    <row r="1963" spans="9:19" ht="15" x14ac:dyDescent="0.25">
      <c r="I1963" s="14">
        <v>1959</v>
      </c>
      <c r="J1963" s="15">
        <f t="shared" ca="1" si="211"/>
        <v>0.65628539551653997</v>
      </c>
      <c r="K1963" s="16">
        <f t="shared" ca="1" si="213"/>
        <v>10.796270383273802</v>
      </c>
      <c r="L1963" s="16"/>
      <c r="M1963" s="17">
        <f t="shared" ca="1" si="212"/>
        <v>0.45411712684331562</v>
      </c>
      <c r="N1963" s="18">
        <f t="shared" ca="1" si="214"/>
        <v>2.8156151046158624</v>
      </c>
      <c r="O1963" s="18"/>
      <c r="P1963" s="30">
        <f t="shared" ca="1" si="210"/>
        <v>10.180655278657941</v>
      </c>
      <c r="Q1963" s="19"/>
      <c r="R1963" s="20">
        <f t="shared" ca="1" si="215"/>
        <v>1</v>
      </c>
      <c r="S1963" s="21">
        <f t="shared" ca="1" si="216"/>
        <v>1</v>
      </c>
    </row>
    <row r="1964" spans="9:19" ht="15" x14ac:dyDescent="0.25">
      <c r="I1964" s="14">
        <v>1960</v>
      </c>
      <c r="J1964" s="15">
        <f t="shared" ca="1" si="211"/>
        <v>0.7792625086792393</v>
      </c>
      <c r="K1964" s="16">
        <f t="shared" ca="1" si="213"/>
        <v>13.869812940738193</v>
      </c>
      <c r="L1964" s="16"/>
      <c r="M1964" s="17">
        <f t="shared" ca="1" si="212"/>
        <v>0.21202460238437804</v>
      </c>
      <c r="N1964" s="18">
        <f t="shared" ca="1" si="214"/>
        <v>-2.9083945675548835</v>
      </c>
      <c r="O1964" s="18"/>
      <c r="P1964" s="30">
        <f t="shared" ca="1" si="210"/>
        <v>18.978207508293075</v>
      </c>
      <c r="Q1964" s="19"/>
      <c r="R1964" s="20">
        <f t="shared" ca="1" si="215"/>
        <v>1</v>
      </c>
      <c r="S1964" s="21">
        <f t="shared" ca="1" si="216"/>
        <v>1</v>
      </c>
    </row>
    <row r="1965" spans="9:19" ht="15" x14ac:dyDescent="0.25">
      <c r="I1965" s="14">
        <v>1961</v>
      </c>
      <c r="J1965" s="15">
        <f t="shared" ca="1" si="211"/>
        <v>0.83522247966396945</v>
      </c>
      <c r="K1965" s="16">
        <f t="shared" ca="1" si="213"/>
        <v>15.587523292231948</v>
      </c>
      <c r="L1965" s="16"/>
      <c r="M1965" s="17">
        <f t="shared" ca="1" si="212"/>
        <v>0.32695382181257737</v>
      </c>
      <c r="N1965" s="18">
        <f t="shared" ca="1" si="214"/>
        <v>2.8916198250021008E-2</v>
      </c>
      <c r="O1965" s="18"/>
      <c r="P1965" s="30">
        <f t="shared" ca="1" si="210"/>
        <v>17.758607093981926</v>
      </c>
      <c r="Q1965" s="19"/>
      <c r="R1965" s="20">
        <f t="shared" ca="1" si="215"/>
        <v>1</v>
      </c>
      <c r="S1965" s="21">
        <f t="shared" ca="1" si="216"/>
        <v>1</v>
      </c>
    </row>
    <row r="1966" spans="9:19" ht="15" x14ac:dyDescent="0.25">
      <c r="I1966" s="14">
        <v>1962</v>
      </c>
      <c r="J1966" s="15">
        <f t="shared" ca="1" si="211"/>
        <v>0.70010497296888607</v>
      </c>
      <c r="K1966" s="16">
        <f t="shared" ca="1" si="213"/>
        <v>11.81997565534552</v>
      </c>
      <c r="L1966" s="16"/>
      <c r="M1966" s="17">
        <f t="shared" ca="1" si="212"/>
        <v>0.88382765126069918</v>
      </c>
      <c r="N1966" s="18">
        <f t="shared" ca="1" si="214"/>
        <v>13.772571764690364</v>
      </c>
      <c r="O1966" s="18"/>
      <c r="P1966" s="30">
        <f t="shared" ca="1" si="210"/>
        <v>0.24740389065515611</v>
      </c>
      <c r="Q1966" s="19"/>
      <c r="R1966" s="20">
        <f t="shared" ca="1" si="215"/>
        <v>1</v>
      </c>
      <c r="S1966" s="21">
        <f t="shared" ca="1" si="216"/>
        <v>0</v>
      </c>
    </row>
    <row r="1967" spans="9:19" ht="15" x14ac:dyDescent="0.25">
      <c r="I1967" s="14">
        <v>1963</v>
      </c>
      <c r="J1967" s="15">
        <f t="shared" ca="1" si="211"/>
        <v>0.99086363614888584</v>
      </c>
      <c r="K1967" s="16">
        <f t="shared" ca="1" si="213"/>
        <v>27.175551537176467</v>
      </c>
      <c r="L1967" s="16"/>
      <c r="M1967" s="17">
        <f t="shared" ca="1" si="212"/>
        <v>0.24815260736912481</v>
      </c>
      <c r="N1967" s="18">
        <f t="shared" ca="1" si="214"/>
        <v>-1.9119212012817677</v>
      </c>
      <c r="O1967" s="18"/>
      <c r="P1967" s="30">
        <f t="shared" ca="1" si="210"/>
        <v>31.287472738458234</v>
      </c>
      <c r="Q1967" s="19"/>
      <c r="R1967" s="20">
        <f t="shared" ca="1" si="215"/>
        <v>1</v>
      </c>
      <c r="S1967" s="21">
        <f t="shared" ca="1" si="216"/>
        <v>1</v>
      </c>
    </row>
    <row r="1968" spans="9:19" ht="15" x14ac:dyDescent="0.25">
      <c r="I1968" s="14">
        <v>1964</v>
      </c>
      <c r="J1968" s="15">
        <f t="shared" ca="1" si="211"/>
        <v>0.57537681828373177</v>
      </c>
      <c r="K1968" s="16">
        <f t="shared" ca="1" si="213"/>
        <v>9.0203242178611802</v>
      </c>
      <c r="L1968" s="16"/>
      <c r="M1968" s="17">
        <f t="shared" ca="1" si="212"/>
        <v>0.76360378547649466</v>
      </c>
      <c r="N1968" s="18">
        <f t="shared" ca="1" si="214"/>
        <v>9.7867421490455211</v>
      </c>
      <c r="O1968" s="18"/>
      <c r="P1968" s="30">
        <f t="shared" ca="1" si="210"/>
        <v>1.4335820688156593</v>
      </c>
      <c r="Q1968" s="19"/>
      <c r="R1968" s="20">
        <f t="shared" ca="1" si="215"/>
        <v>1</v>
      </c>
      <c r="S1968" s="21">
        <f t="shared" ca="1" si="216"/>
        <v>0</v>
      </c>
    </row>
    <row r="1969" spans="9:19" ht="15" x14ac:dyDescent="0.25">
      <c r="I1969" s="14">
        <v>1965</v>
      </c>
      <c r="J1969" s="15">
        <f t="shared" ca="1" si="211"/>
        <v>1.7419058727586645E-2</v>
      </c>
      <c r="K1969" s="16">
        <f t="shared" ca="1" si="213"/>
        <v>-10.225492881146476</v>
      </c>
      <c r="L1969" s="16"/>
      <c r="M1969" s="17">
        <f t="shared" ca="1" si="212"/>
        <v>0.21884828481371366</v>
      </c>
      <c r="N1969" s="18">
        <f t="shared" ca="1" si="214"/>
        <v>-2.7132245695332315</v>
      </c>
      <c r="O1969" s="18"/>
      <c r="P1969" s="30">
        <f t="shared" ca="1" si="210"/>
        <v>-5.3122683116132441</v>
      </c>
      <c r="Q1969" s="19"/>
      <c r="R1969" s="20">
        <f t="shared" ca="1" si="215"/>
        <v>0</v>
      </c>
      <c r="S1969" s="21">
        <f t="shared" ca="1" si="216"/>
        <v>0</v>
      </c>
    </row>
    <row r="1970" spans="9:19" ht="15" x14ac:dyDescent="0.25">
      <c r="I1970" s="14">
        <v>1966</v>
      </c>
      <c r="J1970" s="15">
        <f t="shared" ca="1" si="211"/>
        <v>0.87586264857398877</v>
      </c>
      <c r="K1970" s="16">
        <f t="shared" ca="1" si="213"/>
        <v>17.089659340670295</v>
      </c>
      <c r="L1970" s="16"/>
      <c r="M1970" s="17">
        <f t="shared" ca="1" si="212"/>
        <v>0.61533950977329788</v>
      </c>
      <c r="N1970" s="18">
        <f t="shared" ca="1" si="214"/>
        <v>6.2336159596742267</v>
      </c>
      <c r="O1970" s="18"/>
      <c r="P1970" s="30">
        <f t="shared" ca="1" si="210"/>
        <v>13.056043380996069</v>
      </c>
      <c r="Q1970" s="19"/>
      <c r="R1970" s="20">
        <f t="shared" ca="1" si="215"/>
        <v>1</v>
      </c>
      <c r="S1970" s="21">
        <f t="shared" ca="1" si="216"/>
        <v>1</v>
      </c>
    </row>
    <row r="1971" spans="9:19" ht="15" x14ac:dyDescent="0.25">
      <c r="I1971" s="14">
        <v>1967</v>
      </c>
      <c r="J1971" s="15">
        <f t="shared" ca="1" si="211"/>
        <v>0.7864102635922573</v>
      </c>
      <c r="K1971" s="16">
        <f t="shared" ca="1" si="213"/>
        <v>14.073309963506951</v>
      </c>
      <c r="L1971" s="16"/>
      <c r="M1971" s="17">
        <f t="shared" ca="1" si="212"/>
        <v>0.62719024782591182</v>
      </c>
      <c r="N1971" s="18">
        <f t="shared" ca="1" si="214"/>
        <v>6.4942988210584245</v>
      </c>
      <c r="O1971" s="18"/>
      <c r="P1971" s="30">
        <f t="shared" ca="1" si="210"/>
        <v>9.7790111424485264</v>
      </c>
      <c r="Q1971" s="19"/>
      <c r="R1971" s="20">
        <f t="shared" ca="1" si="215"/>
        <v>1</v>
      </c>
      <c r="S1971" s="21">
        <f t="shared" ca="1" si="216"/>
        <v>1</v>
      </c>
    </row>
    <row r="1972" spans="9:19" ht="15" x14ac:dyDescent="0.25">
      <c r="I1972" s="14">
        <v>1968</v>
      </c>
      <c r="J1972" s="15">
        <f t="shared" ca="1" si="211"/>
        <v>0.43500660853555906</v>
      </c>
      <c r="K1972" s="16">
        <f t="shared" ca="1" si="213"/>
        <v>6.060875327926361</v>
      </c>
      <c r="L1972" s="16"/>
      <c r="M1972" s="17">
        <f t="shared" ca="1" si="212"/>
        <v>0.35874927993214922</v>
      </c>
      <c r="N1972" s="18">
        <f t="shared" ca="1" si="214"/>
        <v>0.75293119637825789</v>
      </c>
      <c r="O1972" s="18"/>
      <c r="P1972" s="30">
        <f t="shared" ca="1" si="210"/>
        <v>7.5079441315481033</v>
      </c>
      <c r="Q1972" s="19"/>
      <c r="R1972" s="20">
        <f t="shared" ca="1" si="215"/>
        <v>1</v>
      </c>
      <c r="S1972" s="21">
        <f t="shared" ca="1" si="216"/>
        <v>1</v>
      </c>
    </row>
    <row r="1973" spans="9:19" ht="15" x14ac:dyDescent="0.25">
      <c r="I1973" s="14">
        <v>1969</v>
      </c>
      <c r="J1973" s="15">
        <f t="shared" ca="1" si="211"/>
        <v>0.66416443008051373</v>
      </c>
      <c r="K1973" s="16">
        <f t="shared" ca="1" si="213"/>
        <v>10.976230221940343</v>
      </c>
      <c r="L1973" s="16"/>
      <c r="M1973" s="17">
        <f t="shared" ca="1" si="212"/>
        <v>0.70086442633974666</v>
      </c>
      <c r="N1973" s="18">
        <f t="shared" ca="1" si="214"/>
        <v>8.1882639338829009</v>
      </c>
      <c r="O1973" s="18"/>
      <c r="P1973" s="30">
        <f t="shared" ca="1" si="210"/>
        <v>4.987966288057442</v>
      </c>
      <c r="Q1973" s="19"/>
      <c r="R1973" s="20">
        <f t="shared" ca="1" si="215"/>
        <v>1</v>
      </c>
      <c r="S1973" s="21">
        <f t="shared" ca="1" si="216"/>
        <v>0</v>
      </c>
    </row>
    <row r="1974" spans="9:19" ht="15" x14ac:dyDescent="0.25">
      <c r="I1974" s="14">
        <v>1970</v>
      </c>
      <c r="J1974" s="15">
        <f t="shared" ca="1" si="211"/>
        <v>0.42219635334772398</v>
      </c>
      <c r="K1974" s="16">
        <f t="shared" ca="1" si="213"/>
        <v>5.7878217882854592</v>
      </c>
      <c r="L1974" s="16"/>
      <c r="M1974" s="17">
        <f t="shared" ca="1" si="212"/>
        <v>0.24926718595889119</v>
      </c>
      <c r="N1974" s="18">
        <f t="shared" ca="1" si="214"/>
        <v>-1.8824951008363557</v>
      </c>
      <c r="O1974" s="18"/>
      <c r="P1974" s="30">
        <f t="shared" ca="1" si="210"/>
        <v>9.8703168891218152</v>
      </c>
      <c r="Q1974" s="19"/>
      <c r="R1974" s="20">
        <f t="shared" ca="1" si="215"/>
        <v>1</v>
      </c>
      <c r="S1974" s="21">
        <f t="shared" ca="1" si="216"/>
        <v>1</v>
      </c>
    </row>
    <row r="1975" spans="9:19" ht="15" x14ac:dyDescent="0.25">
      <c r="I1975" s="14">
        <v>1971</v>
      </c>
      <c r="J1975" s="15">
        <f t="shared" ca="1" si="211"/>
        <v>0.32036330902300192</v>
      </c>
      <c r="K1975" s="16">
        <f t="shared" ca="1" si="213"/>
        <v>3.5254489973063206</v>
      </c>
      <c r="L1975" s="16"/>
      <c r="M1975" s="17">
        <f t="shared" ca="1" si="212"/>
        <v>0.68621589406980121</v>
      </c>
      <c r="N1975" s="18">
        <f t="shared" ca="1" si="214"/>
        <v>7.8390765813720771</v>
      </c>
      <c r="O1975" s="18"/>
      <c r="P1975" s="30">
        <f t="shared" ca="1" si="210"/>
        <v>-2.1136275840657559</v>
      </c>
      <c r="Q1975" s="19"/>
      <c r="R1975" s="20">
        <f t="shared" ca="1" si="215"/>
        <v>0</v>
      </c>
      <c r="S1975" s="21">
        <f t="shared" ca="1" si="216"/>
        <v>0</v>
      </c>
    </row>
    <row r="1976" spans="9:19" ht="15" x14ac:dyDescent="0.25">
      <c r="I1976" s="14">
        <v>1972</v>
      </c>
      <c r="J1976" s="15">
        <f t="shared" ca="1" si="211"/>
        <v>0.8721514311482097</v>
      </c>
      <c r="K1976" s="16">
        <f t="shared" ca="1" si="213"/>
        <v>16.939645950667142</v>
      </c>
      <c r="L1976" s="16"/>
      <c r="M1976" s="17">
        <f t="shared" ca="1" si="212"/>
        <v>0.52770993670246824</v>
      </c>
      <c r="N1976" s="18">
        <f t="shared" ca="1" si="214"/>
        <v>4.3615996625406348</v>
      </c>
      <c r="O1976" s="18"/>
      <c r="P1976" s="30">
        <f t="shared" ca="1" si="210"/>
        <v>14.778046288126507</v>
      </c>
      <c r="Q1976" s="19"/>
      <c r="R1976" s="20">
        <f t="shared" ca="1" si="215"/>
        <v>1</v>
      </c>
      <c r="S1976" s="21">
        <f t="shared" ca="1" si="216"/>
        <v>1</v>
      </c>
    </row>
    <row r="1977" spans="9:19" ht="15" x14ac:dyDescent="0.25">
      <c r="I1977" s="14">
        <v>1973</v>
      </c>
      <c r="J1977" s="15">
        <f t="shared" ca="1" si="211"/>
        <v>0.51199625418100869</v>
      </c>
      <c r="K1977" s="16">
        <f t="shared" ca="1" si="213"/>
        <v>7.6816228507329027</v>
      </c>
      <c r="L1977" s="16"/>
      <c r="M1977" s="17">
        <f t="shared" ca="1" si="212"/>
        <v>0.58243534584707046</v>
      </c>
      <c r="N1977" s="18">
        <f t="shared" ca="1" si="214"/>
        <v>5.5213207441970606</v>
      </c>
      <c r="O1977" s="18"/>
      <c r="P1977" s="30">
        <f t="shared" ca="1" si="210"/>
        <v>4.3603021065358423</v>
      </c>
      <c r="Q1977" s="19"/>
      <c r="R1977" s="20">
        <f t="shared" ca="1" si="215"/>
        <v>1</v>
      </c>
      <c r="S1977" s="21">
        <f t="shared" ca="1" si="216"/>
        <v>0</v>
      </c>
    </row>
    <row r="1978" spans="9:19" ht="15" x14ac:dyDescent="0.25">
      <c r="I1978" s="14">
        <v>1974</v>
      </c>
      <c r="J1978" s="15">
        <f t="shared" ca="1" si="211"/>
        <v>0.33449328778281529</v>
      </c>
      <c r="K1978" s="16">
        <f t="shared" ca="1" si="213"/>
        <v>3.8529496796602016</v>
      </c>
      <c r="L1978" s="16"/>
      <c r="M1978" s="17">
        <f t="shared" ca="1" si="212"/>
        <v>0.56029087026009361</v>
      </c>
      <c r="N1978" s="18">
        <f t="shared" ca="1" si="214"/>
        <v>5.0492694546645653</v>
      </c>
      <c r="O1978" s="18"/>
      <c r="P1978" s="30">
        <f t="shared" ca="1" si="210"/>
        <v>1.0036802249956365</v>
      </c>
      <c r="Q1978" s="19"/>
      <c r="R1978" s="20">
        <f t="shared" ca="1" si="215"/>
        <v>1</v>
      </c>
      <c r="S1978" s="21">
        <f t="shared" ca="1" si="216"/>
        <v>0</v>
      </c>
    </row>
    <row r="1979" spans="9:19" ht="15" x14ac:dyDescent="0.25">
      <c r="I1979" s="14">
        <v>1975</v>
      </c>
      <c r="J1979" s="15">
        <f t="shared" ca="1" si="211"/>
        <v>0.16277216913218029</v>
      </c>
      <c r="K1979" s="16">
        <f t="shared" ca="1" si="213"/>
        <v>-0.79544080305463716</v>
      </c>
      <c r="L1979" s="16"/>
      <c r="M1979" s="17">
        <f t="shared" ca="1" si="212"/>
        <v>0.54001693897356917</v>
      </c>
      <c r="N1979" s="18">
        <f t="shared" ca="1" si="214"/>
        <v>4.6206458330512268</v>
      </c>
      <c r="O1979" s="18"/>
      <c r="P1979" s="30">
        <f t="shared" ca="1" si="210"/>
        <v>-3.2160866361058638</v>
      </c>
      <c r="Q1979" s="19"/>
      <c r="R1979" s="20">
        <f t="shared" ca="1" si="215"/>
        <v>0</v>
      </c>
      <c r="S1979" s="21">
        <f t="shared" ca="1" si="216"/>
        <v>0</v>
      </c>
    </row>
    <row r="1980" spans="9:19" ht="15" x14ac:dyDescent="0.25">
      <c r="I1980" s="14">
        <v>1976</v>
      </c>
      <c r="J1980" s="15">
        <f t="shared" ca="1" si="211"/>
        <v>0.32258424003610786</v>
      </c>
      <c r="K1980" s="16">
        <f t="shared" ca="1" si="213"/>
        <v>3.5773100910578797</v>
      </c>
      <c r="L1980" s="16"/>
      <c r="M1980" s="17">
        <f t="shared" ca="1" si="212"/>
        <v>0.17343717916513601</v>
      </c>
      <c r="N1980" s="18">
        <f t="shared" ca="1" si="214"/>
        <v>-4.0902039802362022</v>
      </c>
      <c r="O1980" s="18"/>
      <c r="P1980" s="30">
        <f t="shared" ca="1" si="210"/>
        <v>9.8675140712940816</v>
      </c>
      <c r="Q1980" s="19"/>
      <c r="R1980" s="20">
        <f t="shared" ca="1" si="215"/>
        <v>1</v>
      </c>
      <c r="S1980" s="21">
        <f t="shared" ca="1" si="216"/>
        <v>1</v>
      </c>
    </row>
    <row r="1981" spans="9:19" ht="15" x14ac:dyDescent="0.25">
      <c r="I1981" s="14">
        <v>1977</v>
      </c>
      <c r="J1981" s="15">
        <f t="shared" ca="1" si="211"/>
        <v>0.48449540220162601</v>
      </c>
      <c r="K1981" s="16">
        <f t="shared" ca="1" si="213"/>
        <v>7.1047563459313325</v>
      </c>
      <c r="L1981" s="16"/>
      <c r="M1981" s="17">
        <f t="shared" ca="1" si="212"/>
        <v>0.99957572153913488</v>
      </c>
      <c r="N1981" s="18">
        <f t="shared" ca="1" si="214"/>
        <v>31.694743415671294</v>
      </c>
      <c r="O1981" s="18"/>
      <c r="P1981" s="30">
        <f t="shared" ca="1" si="210"/>
        <v>-22.389987069739963</v>
      </c>
      <c r="Q1981" s="19"/>
      <c r="R1981" s="20">
        <f t="shared" ca="1" si="215"/>
        <v>0</v>
      </c>
      <c r="S1981" s="21">
        <f t="shared" ca="1" si="216"/>
        <v>0</v>
      </c>
    </row>
    <row r="1982" spans="9:19" ht="15" x14ac:dyDescent="0.25">
      <c r="I1982" s="14">
        <v>1978</v>
      </c>
      <c r="J1982" s="15">
        <f t="shared" ca="1" si="211"/>
        <v>0.79616563094004489</v>
      </c>
      <c r="K1982" s="16">
        <f t="shared" ca="1" si="213"/>
        <v>14.357571047211119</v>
      </c>
      <c r="L1982" s="16"/>
      <c r="M1982" s="17">
        <f t="shared" ca="1" si="212"/>
        <v>0.11085295236367798</v>
      </c>
      <c r="N1982" s="18">
        <f t="shared" ca="1" si="214"/>
        <v>-6.4440236283008261</v>
      </c>
      <c r="O1982" s="18"/>
      <c r="P1982" s="30">
        <f t="shared" ca="1" si="210"/>
        <v>23.001594675511942</v>
      </c>
      <c r="Q1982" s="19"/>
      <c r="R1982" s="20">
        <f t="shared" ca="1" si="215"/>
        <v>1</v>
      </c>
      <c r="S1982" s="21">
        <f t="shared" ca="1" si="216"/>
        <v>1</v>
      </c>
    </row>
    <row r="1983" spans="9:19" ht="15" x14ac:dyDescent="0.25">
      <c r="I1983" s="14">
        <v>1979</v>
      </c>
      <c r="J1983" s="15">
        <f t="shared" ca="1" si="211"/>
        <v>1.3469528724993851E-2</v>
      </c>
      <c r="K1983" s="16">
        <f t="shared" ca="1" si="213"/>
        <v>-11.080264178190085</v>
      </c>
      <c r="L1983" s="16"/>
      <c r="M1983" s="17">
        <f t="shared" ca="1" si="212"/>
        <v>0.84020918483195728</v>
      </c>
      <c r="N1983" s="18">
        <f t="shared" ca="1" si="214"/>
        <v>12.10742776790792</v>
      </c>
      <c r="O1983" s="18"/>
      <c r="P1983" s="30">
        <f t="shared" ca="1" si="210"/>
        <v>-20.987691946098007</v>
      </c>
      <c r="Q1983" s="19"/>
      <c r="R1983" s="20">
        <f t="shared" ca="1" si="215"/>
        <v>0</v>
      </c>
      <c r="S1983" s="21">
        <f t="shared" ca="1" si="216"/>
        <v>0</v>
      </c>
    </row>
    <row r="1984" spans="9:19" ht="15" x14ac:dyDescent="0.25">
      <c r="I1984" s="14">
        <v>1980</v>
      </c>
      <c r="J1984" s="15">
        <f t="shared" ca="1" si="211"/>
        <v>0.58943090496316353</v>
      </c>
      <c r="K1984" s="16">
        <f t="shared" ca="1" si="213"/>
        <v>9.3215318478477478</v>
      </c>
      <c r="L1984" s="16"/>
      <c r="M1984" s="17">
        <f t="shared" ca="1" si="212"/>
        <v>0.64083947004441466</v>
      </c>
      <c r="N1984" s="18">
        <f t="shared" ca="1" si="214"/>
        <v>6.7978625369517589</v>
      </c>
      <c r="O1984" s="18"/>
      <c r="P1984" s="30">
        <f t="shared" ca="1" si="210"/>
        <v>4.7236693108959891</v>
      </c>
      <c r="Q1984" s="19"/>
      <c r="R1984" s="20">
        <f t="shared" ca="1" si="215"/>
        <v>1</v>
      </c>
      <c r="S1984" s="21">
        <f t="shared" ca="1" si="216"/>
        <v>0</v>
      </c>
    </row>
    <row r="1985" spans="9:19" ht="15" x14ac:dyDescent="0.25">
      <c r="I1985" s="14">
        <v>1981</v>
      </c>
      <c r="J1985" s="15">
        <f t="shared" ca="1" si="211"/>
        <v>0.37670627670411772</v>
      </c>
      <c r="K1985" s="16">
        <f t="shared" ca="1" si="213"/>
        <v>4.8016924292717773</v>
      </c>
      <c r="L1985" s="16"/>
      <c r="M1985" s="17">
        <f t="shared" ca="1" si="212"/>
        <v>0.49842570116763507</v>
      </c>
      <c r="N1985" s="18">
        <f t="shared" ca="1" si="214"/>
        <v>3.7469837872265543</v>
      </c>
      <c r="O1985" s="18"/>
      <c r="P1985" s="30">
        <f t="shared" ca="1" si="210"/>
        <v>3.2547086420452231</v>
      </c>
      <c r="Q1985" s="19"/>
      <c r="R1985" s="20">
        <f t="shared" ca="1" si="215"/>
        <v>1</v>
      </c>
      <c r="S1985" s="21">
        <f t="shared" ca="1" si="216"/>
        <v>0</v>
      </c>
    </row>
    <row r="1986" spans="9:19" ht="15" x14ac:dyDescent="0.25">
      <c r="I1986" s="14">
        <v>1982</v>
      </c>
      <c r="J1986" s="15">
        <f t="shared" ca="1" si="211"/>
        <v>0.96305009001201591</v>
      </c>
      <c r="K1986" s="16">
        <f t="shared" ca="1" si="213"/>
        <v>22.38306501311596</v>
      </c>
      <c r="L1986" s="16"/>
      <c r="M1986" s="17">
        <f t="shared" ca="1" si="212"/>
        <v>0.19730417249136345</v>
      </c>
      <c r="N1986" s="18">
        <f t="shared" ca="1" si="214"/>
        <v>-3.3424021383029299</v>
      </c>
      <c r="O1986" s="18"/>
      <c r="P1986" s="30">
        <f t="shared" ca="1" si="210"/>
        <v>27.925467151418889</v>
      </c>
      <c r="Q1986" s="19"/>
      <c r="R1986" s="20">
        <f t="shared" ca="1" si="215"/>
        <v>1</v>
      </c>
      <c r="S1986" s="21">
        <f t="shared" ca="1" si="216"/>
        <v>1</v>
      </c>
    </row>
    <row r="1987" spans="9:19" ht="15" x14ac:dyDescent="0.25">
      <c r="I1987" s="14">
        <v>1983</v>
      </c>
      <c r="J1987" s="15">
        <f t="shared" ca="1" si="211"/>
        <v>0.53274856972485396</v>
      </c>
      <c r="K1987" s="16">
        <f t="shared" ca="1" si="213"/>
        <v>8.1175747513700944</v>
      </c>
      <c r="L1987" s="16"/>
      <c r="M1987" s="17">
        <f t="shared" ca="1" si="212"/>
        <v>0.37984187696827743</v>
      </c>
      <c r="N1987" s="18">
        <f t="shared" ca="1" si="214"/>
        <v>1.2206895916909168</v>
      </c>
      <c r="O1987" s="18"/>
      <c r="P1987" s="30">
        <f t="shared" ca="1" si="210"/>
        <v>9.0968851596791787</v>
      </c>
      <c r="Q1987" s="19"/>
      <c r="R1987" s="20">
        <f t="shared" ca="1" si="215"/>
        <v>1</v>
      </c>
      <c r="S1987" s="21">
        <f t="shared" ca="1" si="216"/>
        <v>1</v>
      </c>
    </row>
    <row r="1988" spans="9:19" ht="15" x14ac:dyDescent="0.25">
      <c r="I1988" s="14">
        <v>1984</v>
      </c>
      <c r="J1988" s="15">
        <f t="shared" ca="1" si="211"/>
        <v>0.65057359799658898</v>
      </c>
      <c r="K1988" s="16">
        <f t="shared" ca="1" si="213"/>
        <v>10.666782663024502</v>
      </c>
      <c r="L1988" s="16"/>
      <c r="M1988" s="17">
        <f t="shared" ca="1" si="212"/>
        <v>0.2484947985405207</v>
      </c>
      <c r="N1988" s="18">
        <f t="shared" ca="1" si="214"/>
        <v>-1.9028795026890908</v>
      </c>
      <c r="O1988" s="18"/>
      <c r="P1988" s="30">
        <f t="shared" ca="1" si="210"/>
        <v>14.769662165713594</v>
      </c>
      <c r="Q1988" s="19"/>
      <c r="R1988" s="20">
        <f t="shared" ca="1" si="215"/>
        <v>1</v>
      </c>
      <c r="S1988" s="21">
        <f t="shared" ca="1" si="216"/>
        <v>1</v>
      </c>
    </row>
    <row r="1989" spans="9:19" ht="15" x14ac:dyDescent="0.25">
      <c r="I1989" s="14">
        <v>1985</v>
      </c>
      <c r="J1989" s="15">
        <f t="shared" ca="1" si="211"/>
        <v>0.98285435033915791</v>
      </c>
      <c r="K1989" s="16">
        <f t="shared" ca="1" si="213"/>
        <v>25.138993438856918</v>
      </c>
      <c r="L1989" s="16"/>
      <c r="M1989" s="17">
        <f t="shared" ca="1" si="212"/>
        <v>0.18013716239523103</v>
      </c>
      <c r="N1989" s="18">
        <f t="shared" ca="1" si="214"/>
        <v>-3.8741214223219789</v>
      </c>
      <c r="O1989" s="18"/>
      <c r="P1989" s="30">
        <f t="shared" ref="P1989:P2052" ca="1" si="217">K1989-N1989+homefield_adv_simulation</f>
        <v>31.213114861178898</v>
      </c>
      <c r="Q1989" s="19"/>
      <c r="R1989" s="20">
        <f t="shared" ca="1" si="215"/>
        <v>1</v>
      </c>
      <c r="S1989" s="21">
        <f t="shared" ca="1" si="216"/>
        <v>1</v>
      </c>
    </row>
    <row r="1990" spans="9:19" ht="15" x14ac:dyDescent="0.25">
      <c r="I1990" s="14">
        <v>1986</v>
      </c>
      <c r="J1990" s="15">
        <f t="shared" ca="1" si="211"/>
        <v>0.43465647929467688</v>
      </c>
      <c r="K1990" s="16">
        <f t="shared" ca="1" si="213"/>
        <v>6.0534329125935251</v>
      </c>
      <c r="L1990" s="16"/>
      <c r="M1990" s="17">
        <f t="shared" ca="1" si="212"/>
        <v>6.0019598726537282E-2</v>
      </c>
      <c r="N1990" s="18">
        <f t="shared" ca="1" si="214"/>
        <v>-9.2267928287568903</v>
      </c>
      <c r="O1990" s="18"/>
      <c r="P1990" s="30">
        <f t="shared" ca="1" si="217"/>
        <v>17.480225741350417</v>
      </c>
      <c r="Q1990" s="19"/>
      <c r="R1990" s="20">
        <f t="shared" ca="1" si="215"/>
        <v>1</v>
      </c>
      <c r="S1990" s="21">
        <f t="shared" ca="1" si="216"/>
        <v>1</v>
      </c>
    </row>
    <row r="1991" spans="9:19" ht="15" x14ac:dyDescent="0.25">
      <c r="I1991" s="14">
        <v>1987</v>
      </c>
      <c r="J1991" s="15">
        <f t="shared" ca="1" si="211"/>
        <v>0.20920644457047421</v>
      </c>
      <c r="K1991" s="16">
        <f t="shared" ca="1" si="213"/>
        <v>0.65993290051206088</v>
      </c>
      <c r="L1991" s="16"/>
      <c r="M1991" s="17">
        <f t="shared" ca="1" si="212"/>
        <v>0.79252530426291357</v>
      </c>
      <c r="N1991" s="18">
        <f t="shared" ca="1" si="214"/>
        <v>10.60057601414654</v>
      </c>
      <c r="O1991" s="18"/>
      <c r="P1991" s="30">
        <f t="shared" ca="1" si="217"/>
        <v>-7.7406431136344791</v>
      </c>
      <c r="Q1991" s="19"/>
      <c r="R1991" s="20">
        <f t="shared" ca="1" si="215"/>
        <v>0</v>
      </c>
      <c r="S1991" s="21">
        <f t="shared" ca="1" si="216"/>
        <v>0</v>
      </c>
    </row>
    <row r="1992" spans="9:19" ht="15" x14ac:dyDescent="0.25">
      <c r="I1992" s="14">
        <v>1988</v>
      </c>
      <c r="J1992" s="15">
        <f t="shared" ca="1" si="211"/>
        <v>0.45066778005179498</v>
      </c>
      <c r="K1992" s="16">
        <f t="shared" ca="1" si="213"/>
        <v>6.3927559168547559</v>
      </c>
      <c r="L1992" s="16"/>
      <c r="M1992" s="17">
        <f t="shared" ca="1" si="212"/>
        <v>0.62456662832010734</v>
      </c>
      <c r="N1992" s="18">
        <f t="shared" ca="1" si="214"/>
        <v>6.4363679712592132</v>
      </c>
      <c r="O1992" s="18"/>
      <c r="P1992" s="30">
        <f t="shared" ca="1" si="217"/>
        <v>2.1563879455955428</v>
      </c>
      <c r="Q1992" s="19"/>
      <c r="R1992" s="20">
        <f t="shared" ca="1" si="215"/>
        <v>1</v>
      </c>
      <c r="S1992" s="21">
        <f t="shared" ca="1" si="216"/>
        <v>0</v>
      </c>
    </row>
    <row r="1993" spans="9:19" ht="15" x14ac:dyDescent="0.25">
      <c r="I1993" s="14">
        <v>1989</v>
      </c>
      <c r="J1993" s="15">
        <f t="shared" ca="1" si="211"/>
        <v>0.78618874894388546</v>
      </c>
      <c r="K1993" s="16">
        <f t="shared" ca="1" si="213"/>
        <v>14.06694468876049</v>
      </c>
      <c r="L1993" s="16"/>
      <c r="M1993" s="17">
        <f t="shared" ca="1" si="212"/>
        <v>0.20531262018683771</v>
      </c>
      <c r="N1993" s="18">
        <f t="shared" ca="1" si="214"/>
        <v>-3.1039871586265546</v>
      </c>
      <c r="O1993" s="18"/>
      <c r="P1993" s="30">
        <f t="shared" ca="1" si="217"/>
        <v>19.370931847387045</v>
      </c>
      <c r="Q1993" s="19"/>
      <c r="R1993" s="20">
        <f t="shared" ca="1" si="215"/>
        <v>1</v>
      </c>
      <c r="S1993" s="21">
        <f t="shared" ca="1" si="216"/>
        <v>1</v>
      </c>
    </row>
    <row r="1994" spans="9:19" ht="15" x14ac:dyDescent="0.25">
      <c r="I1994" s="14">
        <v>1990</v>
      </c>
      <c r="J1994" s="15">
        <f t="shared" ref="J1994:J2057" ca="1" si="218">RAND()</f>
        <v>0.6260891314093916</v>
      </c>
      <c r="K1994" s="16">
        <f t="shared" ca="1" si="213"/>
        <v>10.11996992344698</v>
      </c>
      <c r="L1994" s="16"/>
      <c r="M1994" s="17">
        <f t="shared" ref="M1994:M2057" ca="1" si="219">RAND()</f>
        <v>8.8554061096327907E-2</v>
      </c>
      <c r="N1994" s="18">
        <f t="shared" ca="1" si="214"/>
        <v>-7.5125075416786906</v>
      </c>
      <c r="O1994" s="18"/>
      <c r="P1994" s="30">
        <f t="shared" ca="1" si="217"/>
        <v>19.83247746512567</v>
      </c>
      <c r="Q1994" s="19"/>
      <c r="R1994" s="20">
        <f t="shared" ca="1" si="215"/>
        <v>1</v>
      </c>
      <c r="S1994" s="21">
        <f t="shared" ca="1" si="216"/>
        <v>1</v>
      </c>
    </row>
    <row r="1995" spans="9:19" ht="15" x14ac:dyDescent="0.25">
      <c r="I1995" s="14">
        <v>1991</v>
      </c>
      <c r="J1995" s="15">
        <f t="shared" ca="1" si="218"/>
        <v>7.7067288959873803E-2</v>
      </c>
      <c r="K1995" s="16">
        <f t="shared" ref="K1995:K2058" ca="1" si="220">NORMINV(J1995,mean_HomeTeam_Sim,sd_HomeTeam_Sim)</f>
        <v>-4.4930602125756174</v>
      </c>
      <c r="L1995" s="16"/>
      <c r="M1995" s="17">
        <f t="shared" ca="1" si="219"/>
        <v>0.94817265074371226</v>
      </c>
      <c r="N1995" s="18">
        <f t="shared" ref="N1995:N2058" ca="1" si="221">NORMINV(M1995,mean_AwayTeam_Sim,sd_AwayTeam_Sim)</f>
        <v>17.395705661251462</v>
      </c>
      <c r="O1995" s="18"/>
      <c r="P1995" s="30">
        <f t="shared" ca="1" si="217"/>
        <v>-19.68876587382708</v>
      </c>
      <c r="Q1995" s="19"/>
      <c r="R1995" s="20">
        <f t="shared" ref="R1995:R2058" ca="1" si="222">IF(P1995&gt;0,1,0)</f>
        <v>0</v>
      </c>
      <c r="S1995" s="21">
        <f t="shared" ref="S1995:S2058" ca="1" si="223">IF(P1995&gt;game_spread,1,0)</f>
        <v>0</v>
      </c>
    </row>
    <row r="1996" spans="9:19" ht="15" x14ac:dyDescent="0.25">
      <c r="I1996" s="14">
        <v>1992</v>
      </c>
      <c r="J1996" s="15">
        <f t="shared" ca="1" si="218"/>
        <v>0.88319040632953927</v>
      </c>
      <c r="K1996" s="16">
        <f t="shared" ca="1" si="220"/>
        <v>17.395354041370332</v>
      </c>
      <c r="L1996" s="16"/>
      <c r="M1996" s="17">
        <f t="shared" ca="1" si="219"/>
        <v>7.6005648687957117E-2</v>
      </c>
      <c r="N1996" s="18">
        <f t="shared" ca="1" si="221"/>
        <v>-8.2048471420070221</v>
      </c>
      <c r="O1996" s="18"/>
      <c r="P1996" s="30">
        <f t="shared" ca="1" si="217"/>
        <v>27.800201183377354</v>
      </c>
      <c r="Q1996" s="19"/>
      <c r="R1996" s="20">
        <f t="shared" ca="1" si="222"/>
        <v>1</v>
      </c>
      <c r="S1996" s="21">
        <f t="shared" ca="1" si="223"/>
        <v>1</v>
      </c>
    </row>
    <row r="1997" spans="9:19" ht="15" x14ac:dyDescent="0.25">
      <c r="I1997" s="14">
        <v>1993</v>
      </c>
      <c r="J1997" s="15">
        <f t="shared" ca="1" si="218"/>
        <v>0.69897721011472413</v>
      </c>
      <c r="K1997" s="16">
        <f t="shared" ca="1" si="220"/>
        <v>11.79285678940796</v>
      </c>
      <c r="L1997" s="16"/>
      <c r="M1997" s="17">
        <f t="shared" ca="1" si="219"/>
        <v>0.24459847216880426</v>
      </c>
      <c r="N1997" s="18">
        <f t="shared" ca="1" si="221"/>
        <v>-2.0062290951480746</v>
      </c>
      <c r="O1997" s="18"/>
      <c r="P1997" s="30">
        <f t="shared" ca="1" si="217"/>
        <v>15.999085884556035</v>
      </c>
      <c r="Q1997" s="19"/>
      <c r="R1997" s="20">
        <f t="shared" ca="1" si="222"/>
        <v>1</v>
      </c>
      <c r="S1997" s="21">
        <f t="shared" ca="1" si="223"/>
        <v>1</v>
      </c>
    </row>
    <row r="1998" spans="9:19" ht="15" x14ac:dyDescent="0.25">
      <c r="I1998" s="14">
        <v>1994</v>
      </c>
      <c r="J1998" s="15">
        <f t="shared" ca="1" si="218"/>
        <v>0.55546265287807284</v>
      </c>
      <c r="K1998" s="16">
        <f t="shared" ca="1" si="220"/>
        <v>8.596932797068753</v>
      </c>
      <c r="L1998" s="16"/>
      <c r="M1998" s="17">
        <f t="shared" ca="1" si="219"/>
        <v>0.96551366495752189</v>
      </c>
      <c r="N1998" s="18">
        <f t="shared" ca="1" si="221"/>
        <v>18.99548870738041</v>
      </c>
      <c r="O1998" s="18"/>
      <c r="P1998" s="30">
        <f t="shared" ca="1" si="217"/>
        <v>-8.1985559103116579</v>
      </c>
      <c r="Q1998" s="19"/>
      <c r="R1998" s="20">
        <f t="shared" ca="1" si="222"/>
        <v>0</v>
      </c>
      <c r="S1998" s="21">
        <f t="shared" ca="1" si="223"/>
        <v>0</v>
      </c>
    </row>
    <row r="1999" spans="9:19" ht="15" x14ac:dyDescent="0.25">
      <c r="I1999" s="14">
        <v>1995</v>
      </c>
      <c r="J1999" s="15">
        <f t="shared" ca="1" si="218"/>
        <v>0.36813516774939581</v>
      </c>
      <c r="K1999" s="16">
        <f t="shared" ca="1" si="220"/>
        <v>4.6121585779356078</v>
      </c>
      <c r="L1999" s="16"/>
      <c r="M1999" s="17">
        <f t="shared" ca="1" si="219"/>
        <v>0.56718615900933289</v>
      </c>
      <c r="N1999" s="18">
        <f t="shared" ca="1" si="221"/>
        <v>5.1957526646299952</v>
      </c>
      <c r="O1999" s="18"/>
      <c r="P1999" s="30">
        <f t="shared" ca="1" si="217"/>
        <v>1.6164059133056128</v>
      </c>
      <c r="Q1999" s="19"/>
      <c r="R1999" s="20">
        <f t="shared" ca="1" si="222"/>
        <v>1</v>
      </c>
      <c r="S1999" s="21">
        <f t="shared" ca="1" si="223"/>
        <v>0</v>
      </c>
    </row>
    <row r="2000" spans="9:19" ht="15" x14ac:dyDescent="0.25">
      <c r="I2000" s="14">
        <v>1996</v>
      </c>
      <c r="J2000" s="15">
        <f t="shared" ca="1" si="218"/>
        <v>0.27188118623048119</v>
      </c>
      <c r="K2000" s="16">
        <f t="shared" ca="1" si="220"/>
        <v>2.3503573614282987</v>
      </c>
      <c r="L2000" s="16"/>
      <c r="M2000" s="17">
        <f t="shared" ca="1" si="219"/>
        <v>0.11262293276177937</v>
      </c>
      <c r="N2000" s="18">
        <f t="shared" ca="1" si="221"/>
        <v>-6.366147142201724</v>
      </c>
      <c r="O2000" s="18"/>
      <c r="P2000" s="30">
        <f t="shared" ca="1" si="217"/>
        <v>10.916504503630023</v>
      </c>
      <c r="Q2000" s="19"/>
      <c r="R2000" s="20">
        <f t="shared" ca="1" si="222"/>
        <v>1</v>
      </c>
      <c r="S2000" s="21">
        <f t="shared" ca="1" si="223"/>
        <v>1</v>
      </c>
    </row>
    <row r="2001" spans="9:19" ht="15" x14ac:dyDescent="0.25">
      <c r="I2001" s="14">
        <v>1997</v>
      </c>
      <c r="J2001" s="15">
        <f t="shared" ca="1" si="218"/>
        <v>0.27956929545688847</v>
      </c>
      <c r="K2001" s="16">
        <f t="shared" ca="1" si="220"/>
        <v>2.5428891540652643</v>
      </c>
      <c r="L2001" s="16"/>
      <c r="M2001" s="17">
        <f t="shared" ca="1" si="219"/>
        <v>9.1057030874598266E-2</v>
      </c>
      <c r="N2001" s="18">
        <f t="shared" ca="1" si="221"/>
        <v>-7.3833375483942749</v>
      </c>
      <c r="O2001" s="18"/>
      <c r="P2001" s="30">
        <f t="shared" ca="1" si="217"/>
        <v>12.12622670245954</v>
      </c>
      <c r="Q2001" s="19"/>
      <c r="R2001" s="20">
        <f t="shared" ca="1" si="222"/>
        <v>1</v>
      </c>
      <c r="S2001" s="21">
        <f t="shared" ca="1" si="223"/>
        <v>1</v>
      </c>
    </row>
    <row r="2002" spans="9:19" ht="15" x14ac:dyDescent="0.25">
      <c r="I2002" s="14">
        <v>1998</v>
      </c>
      <c r="J2002" s="15">
        <f t="shared" ca="1" si="218"/>
        <v>0.85488070817971351</v>
      </c>
      <c r="K2002" s="16">
        <f t="shared" ca="1" si="220"/>
        <v>16.278502845776778</v>
      </c>
      <c r="L2002" s="16"/>
      <c r="M2002" s="17">
        <f t="shared" ca="1" si="219"/>
        <v>0.39888751913008835</v>
      </c>
      <c r="N2002" s="18">
        <f t="shared" ca="1" si="221"/>
        <v>1.6362454455209385</v>
      </c>
      <c r="O2002" s="18"/>
      <c r="P2002" s="30">
        <f t="shared" ca="1" si="217"/>
        <v>16.842257400255839</v>
      </c>
      <c r="Q2002" s="19"/>
      <c r="R2002" s="20">
        <f t="shared" ca="1" si="222"/>
        <v>1</v>
      </c>
      <c r="S2002" s="21">
        <f t="shared" ca="1" si="223"/>
        <v>1</v>
      </c>
    </row>
    <row r="2003" spans="9:19" ht="15" x14ac:dyDescent="0.25">
      <c r="I2003" s="14">
        <v>1999</v>
      </c>
      <c r="J2003" s="15">
        <f t="shared" ca="1" si="218"/>
        <v>4.0906246797502099E-2</v>
      </c>
      <c r="K2003" s="16">
        <f t="shared" ca="1" si="220"/>
        <v>-7.1301017619729095</v>
      </c>
      <c r="L2003" s="16"/>
      <c r="M2003" s="17">
        <f t="shared" ca="1" si="219"/>
        <v>0.45645751380162813</v>
      </c>
      <c r="N2003" s="18">
        <f t="shared" ca="1" si="221"/>
        <v>2.8650082232043648</v>
      </c>
      <c r="O2003" s="18"/>
      <c r="P2003" s="30">
        <f t="shared" ca="1" si="217"/>
        <v>-7.795109985177274</v>
      </c>
      <c r="Q2003" s="19"/>
      <c r="R2003" s="20">
        <f t="shared" ca="1" si="222"/>
        <v>0</v>
      </c>
      <c r="S2003" s="21">
        <f t="shared" ca="1" si="223"/>
        <v>0</v>
      </c>
    </row>
    <row r="2004" spans="9:19" ht="15" x14ac:dyDescent="0.25">
      <c r="I2004" s="14">
        <v>2000</v>
      </c>
      <c r="J2004" s="15">
        <f t="shared" ca="1" si="218"/>
        <v>0.8259125781746276</v>
      </c>
      <c r="K2004" s="16">
        <f t="shared" ca="1" si="220"/>
        <v>15.279003689449727</v>
      </c>
      <c r="L2004" s="16"/>
      <c r="M2004" s="17">
        <f t="shared" ca="1" si="219"/>
        <v>9.3383947470742412E-2</v>
      </c>
      <c r="N2004" s="18">
        <f t="shared" ca="1" si="221"/>
        <v>-7.2655946198579944</v>
      </c>
      <c r="O2004" s="18"/>
      <c r="P2004" s="30">
        <f t="shared" ca="1" si="217"/>
        <v>24.744598309307722</v>
      </c>
      <c r="Q2004" s="19"/>
      <c r="R2004" s="20">
        <f t="shared" ca="1" si="222"/>
        <v>1</v>
      </c>
      <c r="S2004" s="21">
        <f t="shared" ca="1" si="223"/>
        <v>1</v>
      </c>
    </row>
    <row r="2005" spans="9:19" ht="15" x14ac:dyDescent="0.25">
      <c r="I2005" s="14">
        <v>2001</v>
      </c>
      <c r="J2005" s="15">
        <f t="shared" ca="1" si="218"/>
        <v>0.84740000088339074</v>
      </c>
      <c r="K2005" s="16">
        <f t="shared" ca="1" si="220"/>
        <v>16.008659403811279</v>
      </c>
      <c r="L2005" s="16"/>
      <c r="M2005" s="17">
        <f t="shared" ca="1" si="219"/>
        <v>0.20068045609935747</v>
      </c>
      <c r="N2005" s="18">
        <f t="shared" ca="1" si="221"/>
        <v>-3.2411939061414721</v>
      </c>
      <c r="O2005" s="18"/>
      <c r="P2005" s="30">
        <f t="shared" ca="1" si="217"/>
        <v>21.449853309952751</v>
      </c>
      <c r="Q2005" s="19"/>
      <c r="R2005" s="20">
        <f t="shared" ca="1" si="222"/>
        <v>1</v>
      </c>
      <c r="S2005" s="21">
        <f t="shared" ca="1" si="223"/>
        <v>1</v>
      </c>
    </row>
    <row r="2006" spans="9:19" ht="15" x14ac:dyDescent="0.25">
      <c r="I2006" s="14">
        <v>2002</v>
      </c>
      <c r="J2006" s="15">
        <f t="shared" ca="1" si="218"/>
        <v>0.20673364943821648</v>
      </c>
      <c r="K2006" s="16">
        <f t="shared" ca="1" si="220"/>
        <v>0.58773424983676659</v>
      </c>
      <c r="L2006" s="16"/>
      <c r="M2006" s="17">
        <f t="shared" ca="1" si="219"/>
        <v>0.34750681844608566</v>
      </c>
      <c r="N2006" s="18">
        <f t="shared" ca="1" si="221"/>
        <v>0.49978792803983341</v>
      </c>
      <c r="O2006" s="18"/>
      <c r="P2006" s="30">
        <f t="shared" ca="1" si="217"/>
        <v>2.2879463217969334</v>
      </c>
      <c r="Q2006" s="19"/>
      <c r="R2006" s="20">
        <f t="shared" ca="1" si="222"/>
        <v>1</v>
      </c>
      <c r="S2006" s="21">
        <f t="shared" ca="1" si="223"/>
        <v>0</v>
      </c>
    </row>
    <row r="2007" spans="9:19" ht="15" x14ac:dyDescent="0.25">
      <c r="I2007" s="14">
        <v>2003</v>
      </c>
      <c r="J2007" s="15">
        <f t="shared" ca="1" si="218"/>
        <v>0.15318684142291972</v>
      </c>
      <c r="K2007" s="16">
        <f t="shared" ca="1" si="220"/>
        <v>-1.1278671432683289</v>
      </c>
      <c r="L2007" s="16"/>
      <c r="M2007" s="17">
        <f t="shared" ca="1" si="219"/>
        <v>0.97049273005248105</v>
      </c>
      <c r="N2007" s="18">
        <f t="shared" ca="1" si="221"/>
        <v>19.576852483980858</v>
      </c>
      <c r="O2007" s="18"/>
      <c r="P2007" s="30">
        <f t="shared" ca="1" si="217"/>
        <v>-18.504719627249187</v>
      </c>
      <c r="Q2007" s="19"/>
      <c r="R2007" s="20">
        <f t="shared" ca="1" si="222"/>
        <v>0</v>
      </c>
      <c r="S2007" s="21">
        <f t="shared" ca="1" si="223"/>
        <v>0</v>
      </c>
    </row>
    <row r="2008" spans="9:19" ht="15" x14ac:dyDescent="0.25">
      <c r="I2008" s="14">
        <v>2004</v>
      </c>
      <c r="J2008" s="15">
        <f t="shared" ca="1" si="218"/>
        <v>0.80880202756685615</v>
      </c>
      <c r="K2008" s="16">
        <f t="shared" ca="1" si="220"/>
        <v>14.738143349353905</v>
      </c>
      <c r="L2008" s="16"/>
      <c r="M2008" s="17">
        <f t="shared" ca="1" si="219"/>
        <v>0.17781426646174214</v>
      </c>
      <c r="N2008" s="18">
        <f t="shared" ca="1" si="221"/>
        <v>-3.9484535664784586</v>
      </c>
      <c r="O2008" s="18"/>
      <c r="P2008" s="30">
        <f t="shared" ca="1" si="217"/>
        <v>20.886596915832364</v>
      </c>
      <c r="Q2008" s="19"/>
      <c r="R2008" s="20">
        <f t="shared" ca="1" si="222"/>
        <v>1</v>
      </c>
      <c r="S2008" s="21">
        <f t="shared" ca="1" si="223"/>
        <v>1</v>
      </c>
    </row>
    <row r="2009" spans="9:19" ht="15" x14ac:dyDescent="0.25">
      <c r="I2009" s="14">
        <v>2005</v>
      </c>
      <c r="J2009" s="15">
        <f t="shared" ca="1" si="218"/>
        <v>0.46155757947470855</v>
      </c>
      <c r="K2009" s="16">
        <f t="shared" ca="1" si="220"/>
        <v>6.6225354767546945</v>
      </c>
      <c r="L2009" s="16"/>
      <c r="M2009" s="17">
        <f t="shared" ca="1" si="219"/>
        <v>0.88675404051556694</v>
      </c>
      <c r="N2009" s="18">
        <f t="shared" ca="1" si="221"/>
        <v>13.89894308025576</v>
      </c>
      <c r="O2009" s="18"/>
      <c r="P2009" s="30">
        <f t="shared" ca="1" si="217"/>
        <v>-5.0764076035010657</v>
      </c>
      <c r="Q2009" s="19"/>
      <c r="R2009" s="20">
        <f t="shared" ca="1" si="222"/>
        <v>0</v>
      </c>
      <c r="S2009" s="21">
        <f t="shared" ca="1" si="223"/>
        <v>0</v>
      </c>
    </row>
    <row r="2010" spans="9:19" ht="15" x14ac:dyDescent="0.25">
      <c r="I2010" s="14">
        <v>2006</v>
      </c>
      <c r="J2010" s="15">
        <f t="shared" ca="1" si="218"/>
        <v>9.4874465369134686E-3</v>
      </c>
      <c r="K2010" s="16">
        <f t="shared" ca="1" si="220"/>
        <v>-12.198243793913107</v>
      </c>
      <c r="L2010" s="16"/>
      <c r="M2010" s="17">
        <f t="shared" ca="1" si="219"/>
        <v>9.5267576821891464E-2</v>
      </c>
      <c r="N2010" s="18">
        <f t="shared" ca="1" si="221"/>
        <v>-7.1718599159835481</v>
      </c>
      <c r="O2010" s="18"/>
      <c r="P2010" s="30">
        <f t="shared" ca="1" si="217"/>
        <v>-2.8263838779295591</v>
      </c>
      <c r="Q2010" s="19"/>
      <c r="R2010" s="20">
        <f t="shared" ca="1" si="222"/>
        <v>0</v>
      </c>
      <c r="S2010" s="21">
        <f t="shared" ca="1" si="223"/>
        <v>0</v>
      </c>
    </row>
    <row r="2011" spans="9:19" ht="15" x14ac:dyDescent="0.25">
      <c r="I2011" s="14">
        <v>2007</v>
      </c>
      <c r="J2011" s="15">
        <f t="shared" ca="1" si="218"/>
        <v>0.54734857712584339</v>
      </c>
      <c r="K2011" s="16">
        <f t="shared" ca="1" si="220"/>
        <v>8.4253351247190462</v>
      </c>
      <c r="L2011" s="16"/>
      <c r="M2011" s="17">
        <f t="shared" ca="1" si="219"/>
        <v>0.97294655691706711</v>
      </c>
      <c r="N2011" s="18">
        <f t="shared" ca="1" si="221"/>
        <v>19.893903774625066</v>
      </c>
      <c r="O2011" s="18"/>
      <c r="P2011" s="30">
        <f t="shared" ca="1" si="217"/>
        <v>-9.2685686499060189</v>
      </c>
      <c r="Q2011" s="19"/>
      <c r="R2011" s="20">
        <f t="shared" ca="1" si="222"/>
        <v>0</v>
      </c>
      <c r="S2011" s="21">
        <f t="shared" ca="1" si="223"/>
        <v>0</v>
      </c>
    </row>
    <row r="2012" spans="9:19" ht="15" x14ac:dyDescent="0.25">
      <c r="I2012" s="14">
        <v>2008</v>
      </c>
      <c r="J2012" s="15">
        <f t="shared" ca="1" si="218"/>
        <v>0.71852372179090773</v>
      </c>
      <c r="K2012" s="16">
        <f t="shared" ca="1" si="220"/>
        <v>12.269756470250165</v>
      </c>
      <c r="L2012" s="16"/>
      <c r="M2012" s="17">
        <f t="shared" ca="1" si="219"/>
        <v>0.97842770128368983</v>
      </c>
      <c r="N2012" s="18">
        <f t="shared" ca="1" si="221"/>
        <v>20.699838212158031</v>
      </c>
      <c r="O2012" s="18"/>
      <c r="P2012" s="30">
        <f t="shared" ca="1" si="217"/>
        <v>-6.230081741907866</v>
      </c>
      <c r="Q2012" s="19"/>
      <c r="R2012" s="20">
        <f t="shared" ca="1" si="222"/>
        <v>0</v>
      </c>
      <c r="S2012" s="21">
        <f t="shared" ca="1" si="223"/>
        <v>0</v>
      </c>
    </row>
    <row r="2013" spans="9:19" ht="15" x14ac:dyDescent="0.25">
      <c r="I2013" s="14">
        <v>2009</v>
      </c>
      <c r="J2013" s="15">
        <f t="shared" ca="1" si="218"/>
        <v>0.7101256185768261</v>
      </c>
      <c r="K2013" s="16">
        <f t="shared" ca="1" si="220"/>
        <v>12.063019424181292</v>
      </c>
      <c r="L2013" s="16"/>
      <c r="M2013" s="17">
        <f t="shared" ca="1" si="219"/>
        <v>0.34214452030020337</v>
      </c>
      <c r="N2013" s="18">
        <f t="shared" ca="1" si="221"/>
        <v>0.37799503850299487</v>
      </c>
      <c r="O2013" s="18"/>
      <c r="P2013" s="30">
        <f t="shared" ca="1" si="217"/>
        <v>13.885024385678296</v>
      </c>
      <c r="Q2013" s="19"/>
      <c r="R2013" s="20">
        <f t="shared" ca="1" si="222"/>
        <v>1</v>
      </c>
      <c r="S2013" s="21">
        <f t="shared" ca="1" si="223"/>
        <v>1</v>
      </c>
    </row>
    <row r="2014" spans="9:19" ht="15" x14ac:dyDescent="0.25">
      <c r="I2014" s="14">
        <v>2010</v>
      </c>
      <c r="J2014" s="15">
        <f t="shared" ca="1" si="218"/>
        <v>0.92575089464632954</v>
      </c>
      <c r="K2014" s="16">
        <f t="shared" ca="1" si="220"/>
        <v>19.518536369848249</v>
      </c>
      <c r="L2014" s="16"/>
      <c r="M2014" s="17">
        <f t="shared" ca="1" si="219"/>
        <v>2.1703000600070799E-2</v>
      </c>
      <c r="N2014" s="18">
        <f t="shared" ca="1" si="221"/>
        <v>-13.11870892624054</v>
      </c>
      <c r="O2014" s="18"/>
      <c r="P2014" s="30">
        <f t="shared" ca="1" si="217"/>
        <v>34.837245296088795</v>
      </c>
      <c r="Q2014" s="19"/>
      <c r="R2014" s="20">
        <f t="shared" ca="1" si="222"/>
        <v>1</v>
      </c>
      <c r="S2014" s="21">
        <f t="shared" ca="1" si="223"/>
        <v>1</v>
      </c>
    </row>
    <row r="2015" spans="9:19" ht="15" x14ac:dyDescent="0.25">
      <c r="I2015" s="14">
        <v>2011</v>
      </c>
      <c r="J2015" s="15">
        <f t="shared" ca="1" si="218"/>
        <v>0.21583896708348849</v>
      </c>
      <c r="K2015" s="16">
        <f t="shared" ca="1" si="220"/>
        <v>0.85114482221919108</v>
      </c>
      <c r="L2015" s="16"/>
      <c r="M2015" s="17">
        <f t="shared" ca="1" si="219"/>
        <v>0.16222827189987299</v>
      </c>
      <c r="N2015" s="18">
        <f t="shared" ca="1" si="221"/>
        <v>-4.4639552276854495</v>
      </c>
      <c r="O2015" s="18"/>
      <c r="P2015" s="30">
        <f t="shared" ca="1" si="217"/>
        <v>7.5151000499046408</v>
      </c>
      <c r="Q2015" s="19"/>
      <c r="R2015" s="20">
        <f t="shared" ca="1" si="222"/>
        <v>1</v>
      </c>
      <c r="S2015" s="21">
        <f t="shared" ca="1" si="223"/>
        <v>1</v>
      </c>
    </row>
    <row r="2016" spans="9:19" ht="15" x14ac:dyDescent="0.25">
      <c r="I2016" s="14">
        <v>2012</v>
      </c>
      <c r="J2016" s="15">
        <f t="shared" ca="1" si="218"/>
        <v>0.35351437442728029</v>
      </c>
      <c r="K2016" s="16">
        <f t="shared" ca="1" si="220"/>
        <v>4.2854170606644093</v>
      </c>
      <c r="L2016" s="16"/>
      <c r="M2016" s="17">
        <f t="shared" ca="1" si="219"/>
        <v>0.71587819998231572</v>
      </c>
      <c r="N2016" s="18">
        <f t="shared" ca="1" si="221"/>
        <v>8.5543179863776579</v>
      </c>
      <c r="O2016" s="18"/>
      <c r="P2016" s="30">
        <f t="shared" ca="1" si="217"/>
        <v>-2.0689009257132485</v>
      </c>
      <c r="Q2016" s="19"/>
      <c r="R2016" s="20">
        <f t="shared" ca="1" si="222"/>
        <v>0</v>
      </c>
      <c r="S2016" s="21">
        <f t="shared" ca="1" si="223"/>
        <v>0</v>
      </c>
    </row>
    <row r="2017" spans="9:19" ht="15" x14ac:dyDescent="0.25">
      <c r="I2017" s="14">
        <v>2013</v>
      </c>
      <c r="J2017" s="15">
        <f t="shared" ca="1" si="218"/>
        <v>0.33223735099586782</v>
      </c>
      <c r="K2017" s="16">
        <f t="shared" ca="1" si="220"/>
        <v>3.8010413753840577</v>
      </c>
      <c r="L2017" s="16"/>
      <c r="M2017" s="17">
        <f t="shared" ca="1" si="219"/>
        <v>0.66032649482586636</v>
      </c>
      <c r="N2017" s="18">
        <f t="shared" ca="1" si="221"/>
        <v>7.238370670609533</v>
      </c>
      <c r="O2017" s="18"/>
      <c r="P2017" s="30">
        <f t="shared" ca="1" si="217"/>
        <v>-1.2373292952254751</v>
      </c>
      <c r="Q2017" s="19"/>
      <c r="R2017" s="20">
        <f t="shared" ca="1" si="222"/>
        <v>0</v>
      </c>
      <c r="S2017" s="21">
        <f t="shared" ca="1" si="223"/>
        <v>0</v>
      </c>
    </row>
    <row r="2018" spans="9:19" ht="15" x14ac:dyDescent="0.25">
      <c r="I2018" s="14">
        <v>2014</v>
      </c>
      <c r="J2018" s="15">
        <f t="shared" ca="1" si="218"/>
        <v>0.8666916580292352</v>
      </c>
      <c r="K2018" s="16">
        <f t="shared" ca="1" si="220"/>
        <v>16.72435345330118</v>
      </c>
      <c r="L2018" s="16"/>
      <c r="M2018" s="17">
        <f t="shared" ca="1" si="219"/>
        <v>0.51164585979413879</v>
      </c>
      <c r="N2018" s="18">
        <f t="shared" ca="1" si="221"/>
        <v>4.0242711669457014</v>
      </c>
      <c r="O2018" s="18"/>
      <c r="P2018" s="30">
        <f t="shared" ca="1" si="217"/>
        <v>14.900082286355477</v>
      </c>
      <c r="Q2018" s="19"/>
      <c r="R2018" s="20">
        <f t="shared" ca="1" si="222"/>
        <v>1</v>
      </c>
      <c r="S2018" s="21">
        <f t="shared" ca="1" si="223"/>
        <v>1</v>
      </c>
    </row>
    <row r="2019" spans="9:19" ht="15" x14ac:dyDescent="0.25">
      <c r="I2019" s="14">
        <v>2015</v>
      </c>
      <c r="J2019" s="15">
        <f t="shared" ca="1" si="218"/>
        <v>0.38988513584010487</v>
      </c>
      <c r="K2019" s="16">
        <f t="shared" ca="1" si="220"/>
        <v>5.0905444332017744</v>
      </c>
      <c r="L2019" s="16"/>
      <c r="M2019" s="17">
        <f t="shared" ca="1" si="219"/>
        <v>0.17757576298379507</v>
      </c>
      <c r="N2019" s="18">
        <f t="shared" ca="1" si="221"/>
        <v>-3.9561201706425351</v>
      </c>
      <c r="O2019" s="18"/>
      <c r="P2019" s="30">
        <f t="shared" ca="1" si="217"/>
        <v>11.246664603844309</v>
      </c>
      <c r="Q2019" s="19"/>
      <c r="R2019" s="20">
        <f t="shared" ca="1" si="222"/>
        <v>1</v>
      </c>
      <c r="S2019" s="21">
        <f t="shared" ca="1" si="223"/>
        <v>1</v>
      </c>
    </row>
    <row r="2020" spans="9:19" ht="15" x14ac:dyDescent="0.25">
      <c r="I2020" s="14">
        <v>2016</v>
      </c>
      <c r="J2020" s="15">
        <f t="shared" ca="1" si="218"/>
        <v>0.79165648061046634</v>
      </c>
      <c r="K2020" s="16">
        <f t="shared" ca="1" si="220"/>
        <v>14.225204581988397</v>
      </c>
      <c r="L2020" s="16"/>
      <c r="M2020" s="17">
        <f t="shared" ca="1" si="219"/>
        <v>0.63080192279707903</v>
      </c>
      <c r="N2020" s="18">
        <f t="shared" ca="1" si="221"/>
        <v>6.5742604843130348</v>
      </c>
      <c r="O2020" s="18"/>
      <c r="P2020" s="30">
        <f t="shared" ca="1" si="217"/>
        <v>9.8509440976753631</v>
      </c>
      <c r="Q2020" s="19"/>
      <c r="R2020" s="20">
        <f t="shared" ca="1" si="222"/>
        <v>1</v>
      </c>
      <c r="S2020" s="21">
        <f t="shared" ca="1" si="223"/>
        <v>1</v>
      </c>
    </row>
    <row r="2021" spans="9:19" ht="15" x14ac:dyDescent="0.25">
      <c r="I2021" s="14">
        <v>2017</v>
      </c>
      <c r="J2021" s="15">
        <f t="shared" ca="1" si="218"/>
        <v>0.49034148753795492</v>
      </c>
      <c r="K2021" s="16">
        <f t="shared" ca="1" si="220"/>
        <v>7.2274223021164969</v>
      </c>
      <c r="L2021" s="16"/>
      <c r="M2021" s="17">
        <f t="shared" ca="1" si="219"/>
        <v>0.58120832409156553</v>
      </c>
      <c r="N2021" s="18">
        <f t="shared" ca="1" si="221"/>
        <v>5.4950328308306586</v>
      </c>
      <c r="O2021" s="18"/>
      <c r="P2021" s="30">
        <f t="shared" ca="1" si="217"/>
        <v>3.9323894712858385</v>
      </c>
      <c r="Q2021" s="19"/>
      <c r="R2021" s="20">
        <f t="shared" ca="1" si="222"/>
        <v>1</v>
      </c>
      <c r="S2021" s="21">
        <f t="shared" ca="1" si="223"/>
        <v>0</v>
      </c>
    </row>
    <row r="2022" spans="9:19" ht="15" x14ac:dyDescent="0.25">
      <c r="I2022" s="14">
        <v>2018</v>
      </c>
      <c r="J2022" s="15">
        <f t="shared" ca="1" si="218"/>
        <v>0.58348058880960796</v>
      </c>
      <c r="K2022" s="16">
        <f t="shared" ca="1" si="220"/>
        <v>9.1937277562996531</v>
      </c>
      <c r="L2022" s="16"/>
      <c r="M2022" s="17">
        <f t="shared" ca="1" si="219"/>
        <v>0.43574400974637428</v>
      </c>
      <c r="N2022" s="18">
        <f t="shared" ca="1" si="221"/>
        <v>2.4265461361755349</v>
      </c>
      <c r="O2022" s="18"/>
      <c r="P2022" s="30">
        <f t="shared" ca="1" si="217"/>
        <v>8.9671816201241192</v>
      </c>
      <c r="Q2022" s="19"/>
      <c r="R2022" s="20">
        <f t="shared" ca="1" si="222"/>
        <v>1</v>
      </c>
      <c r="S2022" s="21">
        <f t="shared" ca="1" si="223"/>
        <v>1</v>
      </c>
    </row>
    <row r="2023" spans="9:19" ht="15" x14ac:dyDescent="0.25">
      <c r="I2023" s="14">
        <v>2019</v>
      </c>
      <c r="J2023" s="15">
        <f t="shared" ca="1" si="218"/>
        <v>0.35937499030746656</v>
      </c>
      <c r="K2023" s="16">
        <f t="shared" ca="1" si="220"/>
        <v>4.4169369349065857</v>
      </c>
      <c r="L2023" s="16"/>
      <c r="M2023" s="17">
        <f t="shared" ca="1" si="219"/>
        <v>0.32536781061838305</v>
      </c>
      <c r="N2023" s="18">
        <f t="shared" ca="1" si="221"/>
        <v>-7.8986884985776662E-3</v>
      </c>
      <c r="O2023" s="18"/>
      <c r="P2023" s="30">
        <f t="shared" ca="1" si="217"/>
        <v>6.624835623405164</v>
      </c>
      <c r="Q2023" s="19"/>
      <c r="R2023" s="20">
        <f t="shared" ca="1" si="222"/>
        <v>1</v>
      </c>
      <c r="S2023" s="21">
        <f t="shared" ca="1" si="223"/>
        <v>0</v>
      </c>
    </row>
    <row r="2024" spans="9:19" ht="15" x14ac:dyDescent="0.25">
      <c r="I2024" s="14">
        <v>2020</v>
      </c>
      <c r="J2024" s="15">
        <f t="shared" ca="1" si="218"/>
        <v>0.13432027412431846</v>
      </c>
      <c r="K2024" s="16">
        <f t="shared" ca="1" si="220"/>
        <v>-1.8251218957069923</v>
      </c>
      <c r="L2024" s="16"/>
      <c r="M2024" s="17">
        <f t="shared" ca="1" si="219"/>
        <v>7.0886879549956872E-2</v>
      </c>
      <c r="N2024" s="18">
        <f t="shared" ca="1" si="221"/>
        <v>-8.5123569466865252</v>
      </c>
      <c r="O2024" s="18"/>
      <c r="P2024" s="30">
        <f t="shared" ca="1" si="217"/>
        <v>8.8872350509795339</v>
      </c>
      <c r="Q2024" s="19"/>
      <c r="R2024" s="20">
        <f t="shared" ca="1" si="222"/>
        <v>1</v>
      </c>
      <c r="S2024" s="21">
        <f t="shared" ca="1" si="223"/>
        <v>1</v>
      </c>
    </row>
    <row r="2025" spans="9:19" ht="15" x14ac:dyDescent="0.25">
      <c r="I2025" s="14">
        <v>2021</v>
      </c>
      <c r="J2025" s="15">
        <f t="shared" ca="1" si="218"/>
        <v>0.55036259330231774</v>
      </c>
      <c r="K2025" s="16">
        <f t="shared" ca="1" si="220"/>
        <v>8.4890232677375312</v>
      </c>
      <c r="L2025" s="16"/>
      <c r="M2025" s="17">
        <f t="shared" ca="1" si="219"/>
        <v>0.70705271080269416</v>
      </c>
      <c r="N2025" s="18">
        <f t="shared" ca="1" si="221"/>
        <v>8.3380812558103408</v>
      </c>
      <c r="O2025" s="18"/>
      <c r="P2025" s="30">
        <f t="shared" ca="1" si="217"/>
        <v>2.3509420119271907</v>
      </c>
      <c r="Q2025" s="19"/>
      <c r="R2025" s="20">
        <f t="shared" ca="1" si="222"/>
        <v>1</v>
      </c>
      <c r="S2025" s="21">
        <f t="shared" ca="1" si="223"/>
        <v>0</v>
      </c>
    </row>
    <row r="2026" spans="9:19" ht="15" x14ac:dyDescent="0.25">
      <c r="I2026" s="14">
        <v>2022</v>
      </c>
      <c r="J2026" s="15">
        <f t="shared" ca="1" si="218"/>
        <v>0.25929846660820788</v>
      </c>
      <c r="K2026" s="16">
        <f t="shared" ca="1" si="220"/>
        <v>2.0292783580065761</v>
      </c>
      <c r="L2026" s="16"/>
      <c r="M2026" s="17">
        <f t="shared" ca="1" si="219"/>
        <v>0.32044834235354258</v>
      </c>
      <c r="N2026" s="18">
        <f t="shared" ca="1" si="221"/>
        <v>-0.12256263252234323</v>
      </c>
      <c r="O2026" s="18"/>
      <c r="P2026" s="30">
        <f t="shared" ca="1" si="217"/>
        <v>4.3518409905289195</v>
      </c>
      <c r="Q2026" s="19"/>
      <c r="R2026" s="20">
        <f t="shared" ca="1" si="222"/>
        <v>1</v>
      </c>
      <c r="S2026" s="21">
        <f t="shared" ca="1" si="223"/>
        <v>0</v>
      </c>
    </row>
    <row r="2027" spans="9:19" ht="15" x14ac:dyDescent="0.25">
      <c r="I2027" s="14">
        <v>2023</v>
      </c>
      <c r="J2027" s="15">
        <f t="shared" ca="1" si="218"/>
        <v>0.29670617026506874</v>
      </c>
      <c r="K2027" s="16">
        <f t="shared" ca="1" si="220"/>
        <v>2.963091689058893</v>
      </c>
      <c r="L2027" s="16"/>
      <c r="M2027" s="17">
        <f t="shared" ca="1" si="219"/>
        <v>0.57851628349698114</v>
      </c>
      <c r="N2027" s="18">
        <f t="shared" ca="1" si="221"/>
        <v>5.4374170089074561</v>
      </c>
      <c r="O2027" s="18"/>
      <c r="P2027" s="30">
        <f t="shared" ca="1" si="217"/>
        <v>-0.2743253198485629</v>
      </c>
      <c r="Q2027" s="19"/>
      <c r="R2027" s="20">
        <f t="shared" ca="1" si="222"/>
        <v>0</v>
      </c>
      <c r="S2027" s="21">
        <f t="shared" ca="1" si="223"/>
        <v>0</v>
      </c>
    </row>
    <row r="2028" spans="9:19" ht="15" x14ac:dyDescent="0.25">
      <c r="I2028" s="14">
        <v>2024</v>
      </c>
      <c r="J2028" s="15">
        <f t="shared" ca="1" si="218"/>
        <v>0.84556442904925055</v>
      </c>
      <c r="K2028" s="16">
        <f t="shared" ca="1" si="220"/>
        <v>15.943798675826464</v>
      </c>
      <c r="L2028" s="16"/>
      <c r="M2028" s="17">
        <f t="shared" ca="1" si="219"/>
        <v>0.84826491763648315</v>
      </c>
      <c r="N2028" s="18">
        <f t="shared" ca="1" si="221"/>
        <v>12.389400999434336</v>
      </c>
      <c r="O2028" s="18"/>
      <c r="P2028" s="30">
        <f t="shared" ca="1" si="217"/>
        <v>5.7543976763921281</v>
      </c>
      <c r="Q2028" s="19"/>
      <c r="R2028" s="20">
        <f t="shared" ca="1" si="222"/>
        <v>1</v>
      </c>
      <c r="S2028" s="21">
        <f t="shared" ca="1" si="223"/>
        <v>0</v>
      </c>
    </row>
    <row r="2029" spans="9:19" ht="15" x14ac:dyDescent="0.25">
      <c r="I2029" s="14">
        <v>2025</v>
      </c>
      <c r="J2029" s="15">
        <f t="shared" ca="1" si="218"/>
        <v>0.82451859751009859</v>
      </c>
      <c r="K2029" s="16">
        <f t="shared" ca="1" si="220"/>
        <v>15.233723762797691</v>
      </c>
      <c r="L2029" s="16"/>
      <c r="M2029" s="17">
        <f t="shared" ca="1" si="219"/>
        <v>0.91535828616584958</v>
      </c>
      <c r="N2029" s="18">
        <f t="shared" ca="1" si="221"/>
        <v>15.279975197684641</v>
      </c>
      <c r="O2029" s="18"/>
      <c r="P2029" s="30">
        <f t="shared" ca="1" si="217"/>
        <v>2.1537485651130508</v>
      </c>
      <c r="Q2029" s="19"/>
      <c r="R2029" s="20">
        <f t="shared" ca="1" si="222"/>
        <v>1</v>
      </c>
      <c r="S2029" s="21">
        <f t="shared" ca="1" si="223"/>
        <v>0</v>
      </c>
    </row>
    <row r="2030" spans="9:19" ht="15" x14ac:dyDescent="0.25">
      <c r="I2030" s="14">
        <v>2026</v>
      </c>
      <c r="J2030" s="15">
        <f t="shared" ca="1" si="218"/>
        <v>0.1350025879158282</v>
      </c>
      <c r="K2030" s="16">
        <f t="shared" ca="1" si="220"/>
        <v>-1.7987837514304967</v>
      </c>
      <c r="L2030" s="16"/>
      <c r="M2030" s="17">
        <f t="shared" ca="1" si="219"/>
        <v>0.92989962081453437</v>
      </c>
      <c r="N2030" s="18">
        <f t="shared" ca="1" si="221"/>
        <v>16.121102154321871</v>
      </c>
      <c r="O2030" s="18"/>
      <c r="P2030" s="30">
        <f t="shared" ca="1" si="217"/>
        <v>-15.719885905752367</v>
      </c>
      <c r="Q2030" s="19"/>
      <c r="R2030" s="20">
        <f t="shared" ca="1" si="222"/>
        <v>0</v>
      </c>
      <c r="S2030" s="21">
        <f t="shared" ca="1" si="223"/>
        <v>0</v>
      </c>
    </row>
    <row r="2031" spans="9:19" ht="15" x14ac:dyDescent="0.25">
      <c r="I2031" s="14">
        <v>2027</v>
      </c>
      <c r="J2031" s="15">
        <f t="shared" ca="1" si="218"/>
        <v>0.24382194098169852</v>
      </c>
      <c r="K2031" s="16">
        <f t="shared" ca="1" si="220"/>
        <v>1.6230680774186332</v>
      </c>
      <c r="L2031" s="16"/>
      <c r="M2031" s="17">
        <f t="shared" ca="1" si="219"/>
        <v>0.82710269202767439</v>
      </c>
      <c r="N2031" s="18">
        <f t="shared" ca="1" si="221"/>
        <v>11.667844227237412</v>
      </c>
      <c r="O2031" s="18"/>
      <c r="P2031" s="30">
        <f t="shared" ca="1" si="217"/>
        <v>-7.8447761498187782</v>
      </c>
      <c r="Q2031" s="19"/>
      <c r="R2031" s="20">
        <f t="shared" ca="1" si="222"/>
        <v>0</v>
      </c>
      <c r="S2031" s="21">
        <f t="shared" ca="1" si="223"/>
        <v>0</v>
      </c>
    </row>
    <row r="2032" spans="9:19" ht="15" x14ac:dyDescent="0.25">
      <c r="I2032" s="14">
        <v>2028</v>
      </c>
      <c r="J2032" s="15">
        <f t="shared" ca="1" si="218"/>
        <v>0.31310053121540748</v>
      </c>
      <c r="K2032" s="16">
        <f t="shared" ca="1" si="220"/>
        <v>3.3547895348220429</v>
      </c>
      <c r="L2032" s="16"/>
      <c r="M2032" s="17">
        <f t="shared" ca="1" si="219"/>
        <v>0.93625613472780478</v>
      </c>
      <c r="N2032" s="18">
        <f t="shared" ca="1" si="221"/>
        <v>16.531401547510743</v>
      </c>
      <c r="O2032" s="18"/>
      <c r="P2032" s="30">
        <f t="shared" ca="1" si="217"/>
        <v>-10.976612012688701</v>
      </c>
      <c r="Q2032" s="19"/>
      <c r="R2032" s="20">
        <f t="shared" ca="1" si="222"/>
        <v>0</v>
      </c>
      <c r="S2032" s="21">
        <f t="shared" ca="1" si="223"/>
        <v>0</v>
      </c>
    </row>
    <row r="2033" spans="9:19" ht="15" x14ac:dyDescent="0.25">
      <c r="I2033" s="14">
        <v>2029</v>
      </c>
      <c r="J2033" s="15">
        <f t="shared" ca="1" si="218"/>
        <v>0.96945278726992035</v>
      </c>
      <c r="K2033" s="16">
        <f t="shared" ca="1" si="220"/>
        <v>23.099064825239477</v>
      </c>
      <c r="L2033" s="16"/>
      <c r="M2033" s="17">
        <f t="shared" ca="1" si="219"/>
        <v>0.97896343071932579</v>
      </c>
      <c r="N2033" s="18">
        <f t="shared" ca="1" si="221"/>
        <v>20.787591459849093</v>
      </c>
      <c r="O2033" s="18"/>
      <c r="P2033" s="30">
        <f t="shared" ca="1" si="217"/>
        <v>4.5114733653903842</v>
      </c>
      <c r="Q2033" s="19"/>
      <c r="R2033" s="20">
        <f t="shared" ca="1" si="222"/>
        <v>1</v>
      </c>
      <c r="S2033" s="21">
        <f t="shared" ca="1" si="223"/>
        <v>0</v>
      </c>
    </row>
    <row r="2034" spans="9:19" ht="15" x14ac:dyDescent="0.25">
      <c r="I2034" s="14">
        <v>2030</v>
      </c>
      <c r="J2034" s="15">
        <f t="shared" ca="1" si="218"/>
        <v>0.47382154838312085</v>
      </c>
      <c r="K2034" s="16">
        <f t="shared" ca="1" si="220"/>
        <v>6.8805920461047023</v>
      </c>
      <c r="L2034" s="16"/>
      <c r="M2034" s="17">
        <f t="shared" ca="1" si="219"/>
        <v>0.83025259723341116</v>
      </c>
      <c r="N2034" s="18">
        <f t="shared" ca="1" si="221"/>
        <v>11.771474754895131</v>
      </c>
      <c r="O2034" s="18"/>
      <c r="P2034" s="30">
        <f t="shared" ca="1" si="217"/>
        <v>-2.6908827087904283</v>
      </c>
      <c r="Q2034" s="19"/>
      <c r="R2034" s="20">
        <f t="shared" ca="1" si="222"/>
        <v>0</v>
      </c>
      <c r="S2034" s="21">
        <f t="shared" ca="1" si="223"/>
        <v>0</v>
      </c>
    </row>
    <row r="2035" spans="9:19" ht="15" x14ac:dyDescent="0.25">
      <c r="I2035" s="14">
        <v>2031</v>
      </c>
      <c r="J2035" s="15">
        <f t="shared" ca="1" si="218"/>
        <v>5.4602879818166694E-2</v>
      </c>
      <c r="K2035" s="16">
        <f t="shared" ca="1" si="220"/>
        <v>-5.9713965268635469</v>
      </c>
      <c r="L2035" s="16"/>
      <c r="M2035" s="17">
        <f t="shared" ca="1" si="219"/>
        <v>0.32008676749263665</v>
      </c>
      <c r="N2035" s="18">
        <f t="shared" ca="1" si="221"/>
        <v>-0.13101901555976792</v>
      </c>
      <c r="O2035" s="18"/>
      <c r="P2035" s="30">
        <f t="shared" ca="1" si="217"/>
        <v>-3.6403775113037788</v>
      </c>
      <c r="Q2035" s="19"/>
      <c r="R2035" s="20">
        <f t="shared" ca="1" si="222"/>
        <v>0</v>
      </c>
      <c r="S2035" s="21">
        <f t="shared" ca="1" si="223"/>
        <v>0</v>
      </c>
    </row>
    <row r="2036" spans="9:19" ht="15" x14ac:dyDescent="0.25">
      <c r="I2036" s="14">
        <v>2032</v>
      </c>
      <c r="J2036" s="15">
        <f t="shared" ca="1" si="218"/>
        <v>0.96584064961148453</v>
      </c>
      <c r="K2036" s="16">
        <f t="shared" ca="1" si="220"/>
        <v>22.681466629929158</v>
      </c>
      <c r="L2036" s="16"/>
      <c r="M2036" s="17">
        <f t="shared" ca="1" si="219"/>
        <v>0.69727241674485374</v>
      </c>
      <c r="N2036" s="18">
        <f t="shared" ca="1" si="221"/>
        <v>8.1019490277646398</v>
      </c>
      <c r="O2036" s="18"/>
      <c r="P2036" s="30">
        <f t="shared" ca="1" si="217"/>
        <v>16.779517602164518</v>
      </c>
      <c r="Q2036" s="19"/>
      <c r="R2036" s="20">
        <f t="shared" ca="1" si="222"/>
        <v>1</v>
      </c>
      <c r="S2036" s="21">
        <f t="shared" ca="1" si="223"/>
        <v>1</v>
      </c>
    </row>
    <row r="2037" spans="9:19" ht="15" x14ac:dyDescent="0.25">
      <c r="I2037" s="14">
        <v>2033</v>
      </c>
      <c r="J2037" s="15">
        <f t="shared" ca="1" si="218"/>
        <v>9.9826645084197363E-2</v>
      </c>
      <c r="K2037" s="16">
        <f t="shared" ca="1" si="220"/>
        <v>-3.3004993214137865</v>
      </c>
      <c r="L2037" s="16"/>
      <c r="M2037" s="17">
        <f t="shared" ca="1" si="219"/>
        <v>0.71532818636636319</v>
      </c>
      <c r="N2037" s="18">
        <f t="shared" ca="1" si="221"/>
        <v>8.5407498152152463</v>
      </c>
      <c r="O2037" s="18"/>
      <c r="P2037" s="30">
        <f t="shared" ca="1" si="217"/>
        <v>-9.6412491366290318</v>
      </c>
      <c r="Q2037" s="19"/>
      <c r="R2037" s="20">
        <f t="shared" ca="1" si="222"/>
        <v>0</v>
      </c>
      <c r="S2037" s="21">
        <f t="shared" ca="1" si="223"/>
        <v>0</v>
      </c>
    </row>
    <row r="2038" spans="9:19" ht="15" x14ac:dyDescent="0.25">
      <c r="I2038" s="14">
        <v>2034</v>
      </c>
      <c r="J2038" s="15">
        <f t="shared" ca="1" si="218"/>
        <v>0.83126763393594272</v>
      </c>
      <c r="K2038" s="16">
        <f t="shared" ca="1" si="220"/>
        <v>15.455131155240329</v>
      </c>
      <c r="L2038" s="16"/>
      <c r="M2038" s="17">
        <f t="shared" ca="1" si="219"/>
        <v>0.85247613629222641</v>
      </c>
      <c r="N2038" s="18">
        <f t="shared" ca="1" si="221"/>
        <v>12.540771128845039</v>
      </c>
      <c r="O2038" s="18"/>
      <c r="P2038" s="30">
        <f t="shared" ca="1" si="217"/>
        <v>5.11436002639529</v>
      </c>
      <c r="Q2038" s="19"/>
      <c r="R2038" s="20">
        <f t="shared" ca="1" si="222"/>
        <v>1</v>
      </c>
      <c r="S2038" s="21">
        <f t="shared" ca="1" si="223"/>
        <v>0</v>
      </c>
    </row>
    <row r="2039" spans="9:19" ht="15" x14ac:dyDescent="0.25">
      <c r="I2039" s="14">
        <v>2035</v>
      </c>
      <c r="J2039" s="15">
        <f t="shared" ca="1" si="218"/>
        <v>0.12238674572568009</v>
      </c>
      <c r="K2039" s="16">
        <f t="shared" ca="1" si="220"/>
        <v>-2.3015112191522018</v>
      </c>
      <c r="L2039" s="16"/>
      <c r="M2039" s="17">
        <f t="shared" ca="1" si="219"/>
        <v>0.40402682383699828</v>
      </c>
      <c r="N2039" s="18">
        <f t="shared" ca="1" si="221"/>
        <v>1.7474372430198457</v>
      </c>
      <c r="O2039" s="18"/>
      <c r="P2039" s="30">
        <f t="shared" ca="1" si="217"/>
        <v>-1.8489484621720473</v>
      </c>
      <c r="Q2039" s="19"/>
      <c r="R2039" s="20">
        <f t="shared" ca="1" si="222"/>
        <v>0</v>
      </c>
      <c r="S2039" s="21">
        <f t="shared" ca="1" si="223"/>
        <v>0</v>
      </c>
    </row>
    <row r="2040" spans="9:19" ht="15" x14ac:dyDescent="0.25">
      <c r="I2040" s="14">
        <v>2036</v>
      </c>
      <c r="J2040" s="15">
        <f t="shared" ca="1" si="218"/>
        <v>0.32175630011465184</v>
      </c>
      <c r="K2040" s="16">
        <f t="shared" ca="1" si="220"/>
        <v>3.5579942244246054</v>
      </c>
      <c r="L2040" s="16"/>
      <c r="M2040" s="17">
        <f t="shared" ca="1" si="219"/>
        <v>0.25689198955399772</v>
      </c>
      <c r="N2040" s="18">
        <f t="shared" ca="1" si="221"/>
        <v>-1.6830304844061681</v>
      </c>
      <c r="O2040" s="18"/>
      <c r="P2040" s="30">
        <f t="shared" ca="1" si="217"/>
        <v>7.4410247088307733</v>
      </c>
      <c r="Q2040" s="19"/>
      <c r="R2040" s="20">
        <f t="shared" ca="1" si="222"/>
        <v>1</v>
      </c>
      <c r="S2040" s="21">
        <f t="shared" ca="1" si="223"/>
        <v>1</v>
      </c>
    </row>
    <row r="2041" spans="9:19" ht="15" x14ac:dyDescent="0.25">
      <c r="I2041" s="14">
        <v>2037</v>
      </c>
      <c r="J2041" s="15">
        <f t="shared" ca="1" si="218"/>
        <v>0.33005448003658466</v>
      </c>
      <c r="K2041" s="16">
        <f t="shared" ca="1" si="220"/>
        <v>3.750680983709946</v>
      </c>
      <c r="L2041" s="16"/>
      <c r="M2041" s="17">
        <f t="shared" ca="1" si="219"/>
        <v>0.51924292814145667</v>
      </c>
      <c r="N2041" s="18">
        <f t="shared" ca="1" si="221"/>
        <v>4.1837184730106376</v>
      </c>
      <c r="O2041" s="18"/>
      <c r="P2041" s="30">
        <f t="shared" ca="1" si="217"/>
        <v>1.7669625106993085</v>
      </c>
      <c r="Q2041" s="19"/>
      <c r="R2041" s="20">
        <f t="shared" ca="1" si="222"/>
        <v>1</v>
      </c>
      <c r="S2041" s="21">
        <f t="shared" ca="1" si="223"/>
        <v>0</v>
      </c>
    </row>
    <row r="2042" spans="9:19" ht="15" x14ac:dyDescent="0.25">
      <c r="I2042" s="14">
        <v>2038</v>
      </c>
      <c r="J2042" s="15">
        <f t="shared" ca="1" si="218"/>
        <v>0.20533420377042322</v>
      </c>
      <c r="K2042" s="16">
        <f t="shared" ca="1" si="220"/>
        <v>0.54664781457169109</v>
      </c>
      <c r="L2042" s="16"/>
      <c r="M2042" s="17">
        <f t="shared" ca="1" si="219"/>
        <v>0.14531165481395869</v>
      </c>
      <c r="N2042" s="18">
        <f t="shared" ca="1" si="221"/>
        <v>-5.0614486227452407</v>
      </c>
      <c r="O2042" s="18"/>
      <c r="P2042" s="30">
        <f t="shared" ca="1" si="217"/>
        <v>7.8080964373169319</v>
      </c>
      <c r="Q2042" s="19"/>
      <c r="R2042" s="20">
        <f t="shared" ca="1" si="222"/>
        <v>1</v>
      </c>
      <c r="S2042" s="21">
        <f t="shared" ca="1" si="223"/>
        <v>1</v>
      </c>
    </row>
    <row r="2043" spans="9:19" ht="15" x14ac:dyDescent="0.25">
      <c r="I2043" s="14">
        <v>2039</v>
      </c>
      <c r="J2043" s="15">
        <f t="shared" ca="1" si="218"/>
        <v>0.20672359140853391</v>
      </c>
      <c r="K2043" s="16">
        <f t="shared" ca="1" si="220"/>
        <v>0.58743954445939828</v>
      </c>
      <c r="L2043" s="16"/>
      <c r="M2043" s="17">
        <f t="shared" ca="1" si="219"/>
        <v>0.65849105011427478</v>
      </c>
      <c r="N2043" s="18">
        <f t="shared" ca="1" si="221"/>
        <v>7.1964879538306175</v>
      </c>
      <c r="O2043" s="18"/>
      <c r="P2043" s="30">
        <f t="shared" ca="1" si="217"/>
        <v>-4.409048409371219</v>
      </c>
      <c r="Q2043" s="19"/>
      <c r="R2043" s="20">
        <f t="shared" ca="1" si="222"/>
        <v>0</v>
      </c>
      <c r="S2043" s="21">
        <f t="shared" ca="1" si="223"/>
        <v>0</v>
      </c>
    </row>
    <row r="2044" spans="9:19" ht="15" x14ac:dyDescent="0.25">
      <c r="I2044" s="14">
        <v>2040</v>
      </c>
      <c r="J2044" s="15">
        <f t="shared" ca="1" si="218"/>
        <v>0.44434401812990143</v>
      </c>
      <c r="K2044" s="16">
        <f t="shared" ca="1" si="220"/>
        <v>6.2589729467529516</v>
      </c>
      <c r="L2044" s="16"/>
      <c r="M2044" s="17">
        <f t="shared" ca="1" si="219"/>
        <v>0.22742320963310536</v>
      </c>
      <c r="N2044" s="18">
        <f t="shared" ca="1" si="221"/>
        <v>-2.4728604946563673</v>
      </c>
      <c r="O2044" s="18"/>
      <c r="P2044" s="30">
        <f t="shared" ca="1" si="217"/>
        <v>10.931833441409317</v>
      </c>
      <c r="Q2044" s="19"/>
      <c r="R2044" s="20">
        <f t="shared" ca="1" si="222"/>
        <v>1</v>
      </c>
      <c r="S2044" s="21">
        <f t="shared" ca="1" si="223"/>
        <v>1</v>
      </c>
    </row>
    <row r="2045" spans="9:19" ht="15" x14ac:dyDescent="0.25">
      <c r="I2045" s="14">
        <v>2041</v>
      </c>
      <c r="J2045" s="15">
        <f t="shared" ca="1" si="218"/>
        <v>0.40755771038622013</v>
      </c>
      <c r="K2045" s="16">
        <f t="shared" ca="1" si="220"/>
        <v>5.4736212887454903</v>
      </c>
      <c r="L2045" s="16"/>
      <c r="M2045" s="17">
        <f t="shared" ca="1" si="219"/>
        <v>0.43058579442684164</v>
      </c>
      <c r="N2045" s="18">
        <f t="shared" ca="1" si="221"/>
        <v>2.3168240630689763</v>
      </c>
      <c r="O2045" s="18"/>
      <c r="P2045" s="30">
        <f t="shared" ca="1" si="217"/>
        <v>5.3567972256765142</v>
      </c>
      <c r="Q2045" s="19"/>
      <c r="R2045" s="20">
        <f t="shared" ca="1" si="222"/>
        <v>1</v>
      </c>
      <c r="S2045" s="21">
        <f t="shared" ca="1" si="223"/>
        <v>0</v>
      </c>
    </row>
    <row r="2046" spans="9:19" ht="15" x14ac:dyDescent="0.25">
      <c r="I2046" s="14">
        <v>2042</v>
      </c>
      <c r="J2046" s="15">
        <f t="shared" ca="1" si="218"/>
        <v>1.9608629026758639E-2</v>
      </c>
      <c r="K2046" s="16">
        <f t="shared" ca="1" si="220"/>
        <v>-9.8210930425304923</v>
      </c>
      <c r="L2046" s="16"/>
      <c r="M2046" s="17">
        <f t="shared" ca="1" si="219"/>
        <v>0.28907010097232755</v>
      </c>
      <c r="N2046" s="18">
        <f t="shared" ca="1" si="221"/>
        <v>-0.87269447452174198</v>
      </c>
      <c r="O2046" s="18"/>
      <c r="P2046" s="30">
        <f t="shared" ca="1" si="217"/>
        <v>-6.7483985680087502</v>
      </c>
      <c r="Q2046" s="19"/>
      <c r="R2046" s="20">
        <f t="shared" ca="1" si="222"/>
        <v>0</v>
      </c>
      <c r="S2046" s="21">
        <f t="shared" ca="1" si="223"/>
        <v>0</v>
      </c>
    </row>
    <row r="2047" spans="9:19" ht="15" x14ac:dyDescent="0.25">
      <c r="I2047" s="14">
        <v>2043</v>
      </c>
      <c r="J2047" s="15">
        <f t="shared" ca="1" si="218"/>
        <v>7.0560165002116593E-2</v>
      </c>
      <c r="K2047" s="16">
        <f t="shared" ca="1" si="220"/>
        <v>-4.8825551145447559</v>
      </c>
      <c r="L2047" s="16"/>
      <c r="M2047" s="17">
        <f t="shared" ca="1" si="219"/>
        <v>0.61808663702545863</v>
      </c>
      <c r="N2047" s="18">
        <f t="shared" ca="1" si="221"/>
        <v>6.2938240765021369</v>
      </c>
      <c r="O2047" s="18"/>
      <c r="P2047" s="30">
        <f t="shared" ca="1" si="217"/>
        <v>-8.9763791910468917</v>
      </c>
      <c r="Q2047" s="19"/>
      <c r="R2047" s="20">
        <f t="shared" ca="1" si="222"/>
        <v>0</v>
      </c>
      <c r="S2047" s="21">
        <f t="shared" ca="1" si="223"/>
        <v>0</v>
      </c>
    </row>
    <row r="2048" spans="9:19" ht="15" x14ac:dyDescent="0.25">
      <c r="I2048" s="14">
        <v>2044</v>
      </c>
      <c r="J2048" s="15">
        <f t="shared" ca="1" si="218"/>
        <v>0.70698375994041596</v>
      </c>
      <c r="K2048" s="16">
        <f t="shared" ca="1" si="220"/>
        <v>11.986403979672193</v>
      </c>
      <c r="L2048" s="16"/>
      <c r="M2048" s="17">
        <f t="shared" ca="1" si="219"/>
        <v>0.32360769122691402</v>
      </c>
      <c r="N2048" s="18">
        <f t="shared" ca="1" si="221"/>
        <v>-4.8841093011859016E-2</v>
      </c>
      <c r="O2048" s="18"/>
      <c r="P2048" s="30">
        <f t="shared" ca="1" si="217"/>
        <v>14.235245072684052</v>
      </c>
      <c r="Q2048" s="19"/>
      <c r="R2048" s="20">
        <f t="shared" ca="1" si="222"/>
        <v>1</v>
      </c>
      <c r="S2048" s="21">
        <f t="shared" ca="1" si="223"/>
        <v>1</v>
      </c>
    </row>
    <row r="2049" spans="9:19" ht="15" x14ac:dyDescent="0.25">
      <c r="I2049" s="14">
        <v>2045</v>
      </c>
      <c r="J2049" s="15">
        <f t="shared" ca="1" si="218"/>
        <v>0.15083422195163587</v>
      </c>
      <c r="K2049" s="16">
        <f t="shared" ca="1" si="220"/>
        <v>-1.2115442018955616</v>
      </c>
      <c r="L2049" s="16"/>
      <c r="M2049" s="17">
        <f t="shared" ca="1" si="219"/>
        <v>0.70789807308711794</v>
      </c>
      <c r="N2049" s="18">
        <f t="shared" ca="1" si="221"/>
        <v>8.3586601878125322</v>
      </c>
      <c r="O2049" s="18"/>
      <c r="P2049" s="30">
        <f t="shared" ca="1" si="217"/>
        <v>-7.3702043897080936</v>
      </c>
      <c r="Q2049" s="19"/>
      <c r="R2049" s="20">
        <f t="shared" ca="1" si="222"/>
        <v>0</v>
      </c>
      <c r="S2049" s="21">
        <f t="shared" ca="1" si="223"/>
        <v>0</v>
      </c>
    </row>
    <row r="2050" spans="9:19" ht="15" x14ac:dyDescent="0.25">
      <c r="I2050" s="14">
        <v>2046</v>
      </c>
      <c r="J2050" s="15">
        <f t="shared" ca="1" si="218"/>
        <v>0.84153307216725026</v>
      </c>
      <c r="K2050" s="16">
        <f t="shared" ca="1" si="220"/>
        <v>15.80311453616001</v>
      </c>
      <c r="L2050" s="16"/>
      <c r="M2050" s="17">
        <f t="shared" ca="1" si="219"/>
        <v>0.89892430068167983</v>
      </c>
      <c r="N2050" s="18">
        <f t="shared" ca="1" si="221"/>
        <v>14.451147485426429</v>
      </c>
      <c r="O2050" s="18"/>
      <c r="P2050" s="30">
        <f t="shared" ca="1" si="217"/>
        <v>3.5519670507335812</v>
      </c>
      <c r="Q2050" s="19"/>
      <c r="R2050" s="20">
        <f t="shared" ca="1" si="222"/>
        <v>1</v>
      </c>
      <c r="S2050" s="21">
        <f t="shared" ca="1" si="223"/>
        <v>0</v>
      </c>
    </row>
    <row r="2051" spans="9:19" ht="15" x14ac:dyDescent="0.25">
      <c r="I2051" s="14">
        <v>2047</v>
      </c>
      <c r="J2051" s="15">
        <f t="shared" ca="1" si="218"/>
        <v>0.36017681764871012</v>
      </c>
      <c r="K2051" s="16">
        <f t="shared" ca="1" si="220"/>
        <v>4.4348725012432144</v>
      </c>
      <c r="L2051" s="16"/>
      <c r="M2051" s="17">
        <f t="shared" ca="1" si="219"/>
        <v>0.52554649306810319</v>
      </c>
      <c r="N2051" s="18">
        <f t="shared" ca="1" si="221"/>
        <v>4.3161266271586065</v>
      </c>
      <c r="O2051" s="18"/>
      <c r="P2051" s="30">
        <f t="shared" ca="1" si="217"/>
        <v>2.3187458740846081</v>
      </c>
      <c r="Q2051" s="19"/>
      <c r="R2051" s="20">
        <f t="shared" ca="1" si="222"/>
        <v>1</v>
      </c>
      <c r="S2051" s="21">
        <f t="shared" ca="1" si="223"/>
        <v>0</v>
      </c>
    </row>
    <row r="2052" spans="9:19" ht="15" x14ac:dyDescent="0.25">
      <c r="I2052" s="14">
        <v>2048</v>
      </c>
      <c r="J2052" s="15">
        <f t="shared" ca="1" si="218"/>
        <v>0.65933135354431316</v>
      </c>
      <c r="K2052" s="16">
        <f t="shared" ca="1" si="220"/>
        <v>10.865652013824629</v>
      </c>
      <c r="L2052" s="16"/>
      <c r="M2052" s="17">
        <f t="shared" ca="1" si="219"/>
        <v>5.9477779630871641E-2</v>
      </c>
      <c r="N2052" s="18">
        <f t="shared" ca="1" si="221"/>
        <v>-9.2649729992130911</v>
      </c>
      <c r="O2052" s="18"/>
      <c r="P2052" s="30">
        <f t="shared" ca="1" si="217"/>
        <v>22.330625013037722</v>
      </c>
      <c r="Q2052" s="19"/>
      <c r="R2052" s="20">
        <f t="shared" ca="1" si="222"/>
        <v>1</v>
      </c>
      <c r="S2052" s="21">
        <f t="shared" ca="1" si="223"/>
        <v>1</v>
      </c>
    </row>
    <row r="2053" spans="9:19" ht="15" x14ac:dyDescent="0.25">
      <c r="I2053" s="14">
        <v>2049</v>
      </c>
      <c r="J2053" s="15">
        <f t="shared" ca="1" si="218"/>
        <v>0.49533541663431868</v>
      </c>
      <c r="K2053" s="16">
        <f t="shared" ca="1" si="220"/>
        <v>7.3321723301360455</v>
      </c>
      <c r="L2053" s="16"/>
      <c r="M2053" s="17">
        <f t="shared" ca="1" si="219"/>
        <v>0.45843674509193921</v>
      </c>
      <c r="N2053" s="18">
        <f t="shared" ca="1" si="221"/>
        <v>2.9067543241665392</v>
      </c>
      <c r="O2053" s="18"/>
      <c r="P2053" s="30">
        <f t="shared" ref="P2053:P2116" ca="1" si="224">K2053-N2053+homefield_adv_simulation</f>
        <v>6.6254180059695065</v>
      </c>
      <c r="Q2053" s="19"/>
      <c r="R2053" s="20">
        <f t="shared" ca="1" si="222"/>
        <v>1</v>
      </c>
      <c r="S2053" s="21">
        <f t="shared" ca="1" si="223"/>
        <v>0</v>
      </c>
    </row>
    <row r="2054" spans="9:19" ht="15" x14ac:dyDescent="0.25">
      <c r="I2054" s="14">
        <v>2050</v>
      </c>
      <c r="J2054" s="15">
        <f t="shared" ca="1" si="218"/>
        <v>0.12440323046259372</v>
      </c>
      <c r="K2054" s="16">
        <f t="shared" ca="1" si="220"/>
        <v>-2.2188087790009394</v>
      </c>
      <c r="L2054" s="16"/>
      <c r="M2054" s="17">
        <f t="shared" ca="1" si="219"/>
        <v>6.9429705243669426E-2</v>
      </c>
      <c r="N2054" s="18">
        <f t="shared" ca="1" si="221"/>
        <v>-8.6030021842863871</v>
      </c>
      <c r="O2054" s="18"/>
      <c r="P2054" s="30">
        <f t="shared" ca="1" si="224"/>
        <v>8.5841934052854469</v>
      </c>
      <c r="Q2054" s="19"/>
      <c r="R2054" s="20">
        <f t="shared" ca="1" si="222"/>
        <v>1</v>
      </c>
      <c r="S2054" s="21">
        <f t="shared" ca="1" si="223"/>
        <v>1</v>
      </c>
    </row>
    <row r="2055" spans="9:19" ht="15" x14ac:dyDescent="0.25">
      <c r="I2055" s="14">
        <v>2051</v>
      </c>
      <c r="J2055" s="15">
        <f t="shared" ca="1" si="218"/>
        <v>0.853809764769348</v>
      </c>
      <c r="K2055" s="16">
        <f t="shared" ca="1" si="220"/>
        <v>16.239309430998453</v>
      </c>
      <c r="L2055" s="16"/>
      <c r="M2055" s="17">
        <f t="shared" ca="1" si="219"/>
        <v>0.48329212177461778</v>
      </c>
      <c r="N2055" s="18">
        <f t="shared" ca="1" si="221"/>
        <v>3.4295006059001656</v>
      </c>
      <c r="O2055" s="18"/>
      <c r="P2055" s="30">
        <f t="shared" ca="1" si="224"/>
        <v>15.009808825098286</v>
      </c>
      <c r="Q2055" s="19"/>
      <c r="R2055" s="20">
        <f t="shared" ca="1" si="222"/>
        <v>1</v>
      </c>
      <c r="S2055" s="21">
        <f t="shared" ca="1" si="223"/>
        <v>1</v>
      </c>
    </row>
    <row r="2056" spans="9:19" ht="15" x14ac:dyDescent="0.25">
      <c r="I2056" s="14">
        <v>2052</v>
      </c>
      <c r="J2056" s="15">
        <f t="shared" ca="1" si="218"/>
        <v>0.22610365188348147</v>
      </c>
      <c r="K2056" s="16">
        <f t="shared" ca="1" si="220"/>
        <v>1.140490153509865</v>
      </c>
      <c r="L2056" s="16"/>
      <c r="M2056" s="17">
        <f t="shared" ca="1" si="219"/>
        <v>0.58446883964408325</v>
      </c>
      <c r="N2056" s="18">
        <f t="shared" ca="1" si="221"/>
        <v>5.5649246587318597</v>
      </c>
      <c r="O2056" s="18"/>
      <c r="P2056" s="30">
        <f t="shared" ca="1" si="224"/>
        <v>-2.2244345052219945</v>
      </c>
      <c r="Q2056" s="19"/>
      <c r="R2056" s="20">
        <f t="shared" ca="1" si="222"/>
        <v>0</v>
      </c>
      <c r="S2056" s="21">
        <f t="shared" ca="1" si="223"/>
        <v>0</v>
      </c>
    </row>
    <row r="2057" spans="9:19" ht="15" x14ac:dyDescent="0.25">
      <c r="I2057" s="14">
        <v>2053</v>
      </c>
      <c r="J2057" s="15">
        <f t="shared" ca="1" si="218"/>
        <v>0.84380610715438298</v>
      </c>
      <c r="K2057" s="16">
        <f t="shared" ca="1" si="220"/>
        <v>15.882143837929226</v>
      </c>
      <c r="L2057" s="16"/>
      <c r="M2057" s="17">
        <f t="shared" ca="1" si="219"/>
        <v>0.93152248977409025</v>
      </c>
      <c r="N2057" s="18">
        <f t="shared" ca="1" si="221"/>
        <v>16.223028958719489</v>
      </c>
      <c r="O2057" s="18"/>
      <c r="P2057" s="30">
        <f t="shared" ca="1" si="224"/>
        <v>1.8591148792097369</v>
      </c>
      <c r="Q2057" s="19"/>
      <c r="R2057" s="20">
        <f t="shared" ca="1" si="222"/>
        <v>1</v>
      </c>
      <c r="S2057" s="21">
        <f t="shared" ca="1" si="223"/>
        <v>0</v>
      </c>
    </row>
    <row r="2058" spans="9:19" ht="15" x14ac:dyDescent="0.25">
      <c r="I2058" s="14">
        <v>2054</v>
      </c>
      <c r="J2058" s="15">
        <f t="shared" ref="J2058:J2121" ca="1" si="225">RAND()</f>
        <v>0.16251049785851368</v>
      </c>
      <c r="K2058" s="16">
        <f t="shared" ca="1" si="220"/>
        <v>-0.80434313839047533</v>
      </c>
      <c r="L2058" s="16"/>
      <c r="M2058" s="17">
        <f t="shared" ref="M2058:M2121" ca="1" si="226">RAND()</f>
        <v>0.27982126224730464</v>
      </c>
      <c r="N2058" s="18">
        <f t="shared" ca="1" si="221"/>
        <v>-1.1008450321434653</v>
      </c>
      <c r="O2058" s="18"/>
      <c r="P2058" s="30">
        <f t="shared" ca="1" si="224"/>
        <v>2.4965018937529901</v>
      </c>
      <c r="Q2058" s="19"/>
      <c r="R2058" s="20">
        <f t="shared" ca="1" si="222"/>
        <v>1</v>
      </c>
      <c r="S2058" s="21">
        <f t="shared" ca="1" si="223"/>
        <v>0</v>
      </c>
    </row>
    <row r="2059" spans="9:19" ht="15" x14ac:dyDescent="0.25">
      <c r="I2059" s="14">
        <v>2055</v>
      </c>
      <c r="J2059" s="15">
        <f t="shared" ca="1" si="225"/>
        <v>0.71163586108421528</v>
      </c>
      <c r="K2059" s="16">
        <f t="shared" ref="K2059:K2122" ca="1" si="227">NORMINV(J2059,mean_HomeTeam_Sim,sd_HomeTeam_Sim)</f>
        <v>12.09998559563304</v>
      </c>
      <c r="L2059" s="16"/>
      <c r="M2059" s="17">
        <f t="shared" ca="1" si="226"/>
        <v>0.95010259601119373</v>
      </c>
      <c r="N2059" s="18">
        <f t="shared" ref="N2059:N2122" ca="1" si="228">NORMINV(M2059,mean_AwayTeam_Sim,sd_AwayTeam_Sim)</f>
        <v>17.550162433917396</v>
      </c>
      <c r="O2059" s="18"/>
      <c r="P2059" s="30">
        <f t="shared" ca="1" si="224"/>
        <v>-3.2501768382843563</v>
      </c>
      <c r="Q2059" s="19"/>
      <c r="R2059" s="20">
        <f t="shared" ref="R2059:R2122" ca="1" si="229">IF(P2059&gt;0,1,0)</f>
        <v>0</v>
      </c>
      <c r="S2059" s="21">
        <f t="shared" ref="S2059:S2122" ca="1" si="230">IF(P2059&gt;game_spread,1,0)</f>
        <v>0</v>
      </c>
    </row>
    <row r="2060" spans="9:19" ht="15" x14ac:dyDescent="0.25">
      <c r="I2060" s="14">
        <v>2056</v>
      </c>
      <c r="J2060" s="15">
        <f t="shared" ca="1" si="225"/>
        <v>0.71774492932563971</v>
      </c>
      <c r="K2060" s="16">
        <f t="shared" ca="1" si="227"/>
        <v>12.2504620073342</v>
      </c>
      <c r="L2060" s="16"/>
      <c r="M2060" s="17">
        <f t="shared" ca="1" si="226"/>
        <v>0.29478811973455687</v>
      </c>
      <c r="N2060" s="18">
        <f t="shared" ca="1" si="228"/>
        <v>-0.73336432118170958</v>
      </c>
      <c r="O2060" s="18"/>
      <c r="P2060" s="30">
        <f t="shared" ca="1" si="224"/>
        <v>15.183826328515909</v>
      </c>
      <c r="Q2060" s="19"/>
      <c r="R2060" s="20">
        <f t="shared" ca="1" si="229"/>
        <v>1</v>
      </c>
      <c r="S2060" s="21">
        <f t="shared" ca="1" si="230"/>
        <v>1</v>
      </c>
    </row>
    <row r="2061" spans="9:19" ht="15" x14ac:dyDescent="0.25">
      <c r="I2061" s="14">
        <v>2057</v>
      </c>
      <c r="J2061" s="15">
        <f t="shared" ca="1" si="225"/>
        <v>0.30109810177567742</v>
      </c>
      <c r="K2061" s="16">
        <f t="shared" ca="1" si="227"/>
        <v>3.0689525709310352</v>
      </c>
      <c r="L2061" s="16"/>
      <c r="M2061" s="17">
        <f t="shared" ca="1" si="226"/>
        <v>0.4752304128690763</v>
      </c>
      <c r="N2061" s="18">
        <f t="shared" ca="1" si="228"/>
        <v>3.2601990859850702</v>
      </c>
      <c r="O2061" s="18"/>
      <c r="P2061" s="30">
        <f t="shared" ca="1" si="224"/>
        <v>2.0087534849459652</v>
      </c>
      <c r="Q2061" s="19"/>
      <c r="R2061" s="20">
        <f t="shared" ca="1" si="229"/>
        <v>1</v>
      </c>
      <c r="S2061" s="21">
        <f t="shared" ca="1" si="230"/>
        <v>0</v>
      </c>
    </row>
    <row r="2062" spans="9:19" ht="15" x14ac:dyDescent="0.25">
      <c r="I2062" s="14">
        <v>2058</v>
      </c>
      <c r="J2062" s="15">
        <f t="shared" ca="1" si="225"/>
        <v>0.8015246330826642</v>
      </c>
      <c r="K2062" s="16">
        <f t="shared" ca="1" si="227"/>
        <v>14.517176723176265</v>
      </c>
      <c r="L2062" s="16"/>
      <c r="M2062" s="17">
        <f t="shared" ca="1" si="226"/>
        <v>2.930580016885731E-2</v>
      </c>
      <c r="N2062" s="18">
        <f t="shared" ca="1" si="228"/>
        <v>-12.042039910668683</v>
      </c>
      <c r="O2062" s="18"/>
      <c r="P2062" s="30">
        <f t="shared" ca="1" si="224"/>
        <v>28.759216633844947</v>
      </c>
      <c r="Q2062" s="19"/>
      <c r="R2062" s="20">
        <f t="shared" ca="1" si="229"/>
        <v>1</v>
      </c>
      <c r="S2062" s="21">
        <f t="shared" ca="1" si="230"/>
        <v>1</v>
      </c>
    </row>
    <row r="2063" spans="9:19" ht="15" x14ac:dyDescent="0.25">
      <c r="I2063" s="14">
        <v>2059</v>
      </c>
      <c r="J2063" s="15">
        <f t="shared" ca="1" si="225"/>
        <v>0.26716279021156664</v>
      </c>
      <c r="K2063" s="16">
        <f t="shared" ca="1" si="227"/>
        <v>2.2308560621831468</v>
      </c>
      <c r="L2063" s="16"/>
      <c r="M2063" s="17">
        <f t="shared" ca="1" si="226"/>
        <v>0.69446295055053842</v>
      </c>
      <c r="N2063" s="18">
        <f t="shared" ca="1" si="228"/>
        <v>8.034758007938537</v>
      </c>
      <c r="O2063" s="18"/>
      <c r="P2063" s="30">
        <f t="shared" ca="1" si="224"/>
        <v>-3.60390194575539</v>
      </c>
      <c r="Q2063" s="19"/>
      <c r="R2063" s="20">
        <f t="shared" ca="1" si="229"/>
        <v>0</v>
      </c>
      <c r="S2063" s="21">
        <f t="shared" ca="1" si="230"/>
        <v>0</v>
      </c>
    </row>
    <row r="2064" spans="9:19" ht="15" x14ac:dyDescent="0.25">
      <c r="I2064" s="14">
        <v>2060</v>
      </c>
      <c r="J2064" s="15">
        <f t="shared" ca="1" si="225"/>
        <v>6.648297515198931E-2</v>
      </c>
      <c r="K2064" s="16">
        <f t="shared" ca="1" si="227"/>
        <v>-5.1408842572610727</v>
      </c>
      <c r="L2064" s="16"/>
      <c r="M2064" s="17">
        <f t="shared" ca="1" si="226"/>
        <v>0.55346556846306616</v>
      </c>
      <c r="N2064" s="18">
        <f t="shared" ca="1" si="228"/>
        <v>4.9046553837020372</v>
      </c>
      <c r="O2064" s="18"/>
      <c r="P2064" s="30">
        <f t="shared" ca="1" si="224"/>
        <v>-7.8455396409631097</v>
      </c>
      <c r="Q2064" s="19"/>
      <c r="R2064" s="20">
        <f t="shared" ca="1" si="229"/>
        <v>0</v>
      </c>
      <c r="S2064" s="21">
        <f t="shared" ca="1" si="230"/>
        <v>0</v>
      </c>
    </row>
    <row r="2065" spans="9:19" ht="15" x14ac:dyDescent="0.25">
      <c r="I2065" s="14">
        <v>2061</v>
      </c>
      <c r="J2065" s="15">
        <f t="shared" ca="1" si="225"/>
        <v>0.62439740348936479</v>
      </c>
      <c r="K2065" s="16">
        <f t="shared" ca="1" si="227"/>
        <v>10.082635799294076</v>
      </c>
      <c r="L2065" s="16"/>
      <c r="M2065" s="17">
        <f t="shared" ca="1" si="226"/>
        <v>0.41819460747025561</v>
      </c>
      <c r="N2065" s="18">
        <f t="shared" ca="1" si="228"/>
        <v>2.0521776089061925</v>
      </c>
      <c r="O2065" s="18"/>
      <c r="P2065" s="30">
        <f t="shared" ca="1" si="224"/>
        <v>10.230458190387882</v>
      </c>
      <c r="Q2065" s="19"/>
      <c r="R2065" s="20">
        <f t="shared" ca="1" si="229"/>
        <v>1</v>
      </c>
      <c r="S2065" s="21">
        <f t="shared" ca="1" si="230"/>
        <v>1</v>
      </c>
    </row>
    <row r="2066" spans="9:19" ht="15" x14ac:dyDescent="0.25">
      <c r="I2066" s="14">
        <v>2062</v>
      </c>
      <c r="J2066" s="15">
        <f t="shared" ca="1" si="225"/>
        <v>0.41195426000392965</v>
      </c>
      <c r="K2066" s="16">
        <f t="shared" ca="1" si="227"/>
        <v>5.5682578127414226</v>
      </c>
      <c r="L2066" s="16"/>
      <c r="M2066" s="17">
        <f t="shared" ca="1" si="226"/>
        <v>0.36058622777749905</v>
      </c>
      <c r="N2066" s="18">
        <f t="shared" ca="1" si="228"/>
        <v>0.79402502569145073</v>
      </c>
      <c r="O2066" s="18"/>
      <c r="P2066" s="30">
        <f t="shared" ca="1" si="224"/>
        <v>6.9742327870499716</v>
      </c>
      <c r="Q2066" s="19"/>
      <c r="R2066" s="20">
        <f t="shared" ca="1" si="229"/>
        <v>1</v>
      </c>
      <c r="S2066" s="21">
        <f t="shared" ca="1" si="230"/>
        <v>0</v>
      </c>
    </row>
    <row r="2067" spans="9:19" ht="15" x14ac:dyDescent="0.25">
      <c r="I2067" s="14">
        <v>2063</v>
      </c>
      <c r="J2067" s="15">
        <f t="shared" ca="1" si="225"/>
        <v>0.16677387271920507</v>
      </c>
      <c r="K2067" s="16">
        <f t="shared" ca="1" si="227"/>
        <v>-0.66044033521307277</v>
      </c>
      <c r="L2067" s="16"/>
      <c r="M2067" s="17">
        <f t="shared" ca="1" si="226"/>
        <v>0.99638246231269634</v>
      </c>
      <c r="N2067" s="18">
        <f t="shared" ca="1" si="228"/>
        <v>26.251232604683363</v>
      </c>
      <c r="O2067" s="18"/>
      <c r="P2067" s="30">
        <f t="shared" ca="1" si="224"/>
        <v>-24.711672939896435</v>
      </c>
      <c r="Q2067" s="19"/>
      <c r="R2067" s="20">
        <f t="shared" ca="1" si="229"/>
        <v>0</v>
      </c>
      <c r="S2067" s="21">
        <f t="shared" ca="1" si="230"/>
        <v>0</v>
      </c>
    </row>
    <row r="2068" spans="9:19" ht="15" x14ac:dyDescent="0.25">
      <c r="I2068" s="14">
        <v>2064</v>
      </c>
      <c r="J2068" s="15">
        <f t="shared" ca="1" si="225"/>
        <v>0.28661986269429629</v>
      </c>
      <c r="K2068" s="16">
        <f t="shared" ca="1" si="227"/>
        <v>2.7172059879054329</v>
      </c>
      <c r="L2068" s="16"/>
      <c r="M2068" s="17">
        <f t="shared" ca="1" si="226"/>
        <v>0.80442149659601325</v>
      </c>
      <c r="N2068" s="18">
        <f t="shared" ca="1" si="228"/>
        <v>10.954535536140176</v>
      </c>
      <c r="O2068" s="18"/>
      <c r="P2068" s="30">
        <f t="shared" ca="1" si="224"/>
        <v>-6.0373295482347435</v>
      </c>
      <c r="Q2068" s="19"/>
      <c r="R2068" s="20">
        <f t="shared" ca="1" si="229"/>
        <v>0</v>
      </c>
      <c r="S2068" s="21">
        <f t="shared" ca="1" si="230"/>
        <v>0</v>
      </c>
    </row>
    <row r="2069" spans="9:19" ht="15" x14ac:dyDescent="0.25">
      <c r="I2069" s="14">
        <v>2065</v>
      </c>
      <c r="J2069" s="15">
        <f t="shared" ca="1" si="225"/>
        <v>0.21170794807527304</v>
      </c>
      <c r="K2069" s="16">
        <f t="shared" ca="1" si="227"/>
        <v>0.73246039272964847</v>
      </c>
      <c r="L2069" s="16"/>
      <c r="M2069" s="17">
        <f t="shared" ca="1" si="226"/>
        <v>0.34212624702745131</v>
      </c>
      <c r="N2069" s="18">
        <f t="shared" ca="1" si="228"/>
        <v>0.37757878077879958</v>
      </c>
      <c r="O2069" s="18"/>
      <c r="P2069" s="30">
        <f t="shared" ca="1" si="224"/>
        <v>2.5548816119508491</v>
      </c>
      <c r="Q2069" s="19"/>
      <c r="R2069" s="20">
        <f t="shared" ca="1" si="229"/>
        <v>1</v>
      </c>
      <c r="S2069" s="21">
        <f t="shared" ca="1" si="230"/>
        <v>0</v>
      </c>
    </row>
    <row r="2070" spans="9:19" ht="15" x14ac:dyDescent="0.25">
      <c r="I2070" s="14">
        <v>2066</v>
      </c>
      <c r="J2070" s="15">
        <f t="shared" ca="1" si="225"/>
        <v>0.9638269985979685</v>
      </c>
      <c r="K2070" s="16">
        <f t="shared" ca="1" si="227"/>
        <v>22.464233507221579</v>
      </c>
      <c r="L2070" s="16"/>
      <c r="M2070" s="17">
        <f t="shared" ca="1" si="226"/>
        <v>0.47274487737021842</v>
      </c>
      <c r="N2070" s="18">
        <f t="shared" ca="1" si="228"/>
        <v>3.2079613745850653</v>
      </c>
      <c r="O2070" s="18"/>
      <c r="P2070" s="30">
        <f t="shared" ca="1" si="224"/>
        <v>21.456272132636514</v>
      </c>
      <c r="Q2070" s="19"/>
      <c r="R2070" s="20">
        <f t="shared" ca="1" si="229"/>
        <v>1</v>
      </c>
      <c r="S2070" s="21">
        <f t="shared" ca="1" si="230"/>
        <v>1</v>
      </c>
    </row>
    <row r="2071" spans="9:19" ht="15" x14ac:dyDescent="0.25">
      <c r="I2071" s="14">
        <v>2067</v>
      </c>
      <c r="J2071" s="15">
        <f t="shared" ca="1" si="225"/>
        <v>0.19538980040653353</v>
      </c>
      <c r="K2071" s="16">
        <f t="shared" ca="1" si="227"/>
        <v>0.24974674780955475</v>
      </c>
      <c r="L2071" s="16"/>
      <c r="M2071" s="17">
        <f t="shared" ca="1" si="226"/>
        <v>0.51180460542293993</v>
      </c>
      <c r="N2071" s="18">
        <f t="shared" ca="1" si="228"/>
        <v>4.0276018120761803</v>
      </c>
      <c r="O2071" s="18"/>
      <c r="P2071" s="30">
        <f t="shared" ca="1" si="224"/>
        <v>-1.5778550642666254</v>
      </c>
      <c r="Q2071" s="19"/>
      <c r="R2071" s="20">
        <f t="shared" ca="1" si="229"/>
        <v>0</v>
      </c>
      <c r="S2071" s="21">
        <f t="shared" ca="1" si="230"/>
        <v>0</v>
      </c>
    </row>
    <row r="2072" spans="9:19" ht="15" x14ac:dyDescent="0.25">
      <c r="I2072" s="14">
        <v>2068</v>
      </c>
      <c r="J2072" s="15">
        <f t="shared" ca="1" si="225"/>
        <v>0.7198242540740577</v>
      </c>
      <c r="K2072" s="16">
        <f t="shared" ca="1" si="227"/>
        <v>12.302034498957717</v>
      </c>
      <c r="L2072" s="16"/>
      <c r="M2072" s="17">
        <f t="shared" ca="1" si="226"/>
        <v>0.85424818028136251</v>
      </c>
      <c r="N2072" s="18">
        <f t="shared" ca="1" si="228"/>
        <v>12.60533075138512</v>
      </c>
      <c r="O2072" s="18"/>
      <c r="P2072" s="30">
        <f t="shared" ca="1" si="224"/>
        <v>1.8967037475725972</v>
      </c>
      <c r="Q2072" s="19"/>
      <c r="R2072" s="20">
        <f t="shared" ca="1" si="229"/>
        <v>1</v>
      </c>
      <c r="S2072" s="21">
        <f t="shared" ca="1" si="230"/>
        <v>0</v>
      </c>
    </row>
    <row r="2073" spans="9:19" ht="15" x14ac:dyDescent="0.25">
      <c r="I2073" s="14">
        <v>2069</v>
      </c>
      <c r="J2073" s="15">
        <f t="shared" ca="1" si="225"/>
        <v>0.34865243148385905</v>
      </c>
      <c r="K2073" s="16">
        <f t="shared" ca="1" si="227"/>
        <v>4.1757172828319344</v>
      </c>
      <c r="L2073" s="16"/>
      <c r="M2073" s="17">
        <f t="shared" ca="1" si="226"/>
        <v>0.76534830398974019</v>
      </c>
      <c r="N2073" s="18">
        <f t="shared" ca="1" si="228"/>
        <v>9.8341802553812734</v>
      </c>
      <c r="O2073" s="18"/>
      <c r="P2073" s="30">
        <f t="shared" ca="1" si="224"/>
        <v>-3.4584629725493388</v>
      </c>
      <c r="Q2073" s="19"/>
      <c r="R2073" s="20">
        <f t="shared" ca="1" si="229"/>
        <v>0</v>
      </c>
      <c r="S2073" s="21">
        <f t="shared" ca="1" si="230"/>
        <v>0</v>
      </c>
    </row>
    <row r="2074" spans="9:19" ht="15" x14ac:dyDescent="0.25">
      <c r="I2074" s="14">
        <v>2070</v>
      </c>
      <c r="J2074" s="15">
        <f t="shared" ca="1" si="225"/>
        <v>0.70447883311465076</v>
      </c>
      <c r="K2074" s="16">
        <f t="shared" ca="1" si="227"/>
        <v>11.925593249360693</v>
      </c>
      <c r="L2074" s="16"/>
      <c r="M2074" s="17">
        <f t="shared" ca="1" si="226"/>
        <v>0.66474024075337046</v>
      </c>
      <c r="N2074" s="18">
        <f t="shared" ca="1" si="228"/>
        <v>7.339445475145288</v>
      </c>
      <c r="O2074" s="18"/>
      <c r="P2074" s="30">
        <f t="shared" ca="1" si="224"/>
        <v>6.7861477742154053</v>
      </c>
      <c r="Q2074" s="19"/>
      <c r="R2074" s="20">
        <f t="shared" ca="1" si="229"/>
        <v>1</v>
      </c>
      <c r="S2074" s="21">
        <f t="shared" ca="1" si="230"/>
        <v>0</v>
      </c>
    </row>
    <row r="2075" spans="9:19" ht="15" x14ac:dyDescent="0.25">
      <c r="I2075" s="14">
        <v>2071</v>
      </c>
      <c r="J2075" s="15">
        <f t="shared" ca="1" si="225"/>
        <v>0.6029634097628549</v>
      </c>
      <c r="K2075" s="16">
        <f t="shared" ca="1" si="227"/>
        <v>9.613892351760235</v>
      </c>
      <c r="L2075" s="16"/>
      <c r="M2075" s="17">
        <f t="shared" ca="1" si="226"/>
        <v>0.67634579522334237</v>
      </c>
      <c r="N2075" s="18">
        <f t="shared" ca="1" si="228"/>
        <v>7.6077579582698114</v>
      </c>
      <c r="O2075" s="18"/>
      <c r="P2075" s="30">
        <f t="shared" ca="1" si="224"/>
        <v>4.2061343934904238</v>
      </c>
      <c r="Q2075" s="19"/>
      <c r="R2075" s="20">
        <f t="shared" ca="1" si="229"/>
        <v>1</v>
      </c>
      <c r="S2075" s="21">
        <f t="shared" ca="1" si="230"/>
        <v>0</v>
      </c>
    </row>
    <row r="2076" spans="9:19" ht="15" x14ac:dyDescent="0.25">
      <c r="I2076" s="14">
        <v>2072</v>
      </c>
      <c r="J2076" s="15">
        <f t="shared" ca="1" si="225"/>
        <v>0.29945670226701471</v>
      </c>
      <c r="K2076" s="16">
        <f t="shared" ca="1" si="227"/>
        <v>3.0294716794055203</v>
      </c>
      <c r="L2076" s="16"/>
      <c r="M2076" s="17">
        <f t="shared" ca="1" si="226"/>
        <v>8.4283762106663551E-2</v>
      </c>
      <c r="N2076" s="18">
        <f t="shared" ca="1" si="228"/>
        <v>-7.7393129007213695</v>
      </c>
      <c r="O2076" s="18"/>
      <c r="P2076" s="30">
        <f t="shared" ca="1" si="224"/>
        <v>12.96878458012689</v>
      </c>
      <c r="Q2076" s="19"/>
      <c r="R2076" s="20">
        <f t="shared" ca="1" si="229"/>
        <v>1</v>
      </c>
      <c r="S2076" s="21">
        <f t="shared" ca="1" si="230"/>
        <v>1</v>
      </c>
    </row>
    <row r="2077" spans="9:19" ht="15" x14ac:dyDescent="0.25">
      <c r="I2077" s="14">
        <v>2073</v>
      </c>
      <c r="J2077" s="15">
        <f t="shared" ca="1" si="225"/>
        <v>0.38783507117525085</v>
      </c>
      <c r="K2077" s="16">
        <f t="shared" ca="1" si="227"/>
        <v>5.0458028634104455</v>
      </c>
      <c r="L2077" s="16"/>
      <c r="M2077" s="17">
        <f t="shared" ca="1" si="226"/>
        <v>0.73763041898587456</v>
      </c>
      <c r="N2077" s="18">
        <f t="shared" ca="1" si="228"/>
        <v>9.1016360627405959</v>
      </c>
      <c r="O2077" s="18"/>
      <c r="P2077" s="30">
        <f t="shared" ca="1" si="224"/>
        <v>-1.8558331993301502</v>
      </c>
      <c r="Q2077" s="19"/>
      <c r="R2077" s="20">
        <f t="shared" ca="1" si="229"/>
        <v>0</v>
      </c>
      <c r="S2077" s="21">
        <f t="shared" ca="1" si="230"/>
        <v>0</v>
      </c>
    </row>
    <row r="2078" spans="9:19" ht="15" x14ac:dyDescent="0.25">
      <c r="I2078" s="14">
        <v>2074</v>
      </c>
      <c r="J2078" s="15">
        <f t="shared" ca="1" si="225"/>
        <v>0.52679233263082959</v>
      </c>
      <c r="K2078" s="16">
        <f t="shared" ca="1" si="227"/>
        <v>7.9923106861540525</v>
      </c>
      <c r="L2078" s="16"/>
      <c r="M2078" s="17">
        <f t="shared" ca="1" si="226"/>
        <v>0.39158585222133557</v>
      </c>
      <c r="N2078" s="18">
        <f t="shared" ca="1" si="228"/>
        <v>1.4776109022321138</v>
      </c>
      <c r="O2078" s="18"/>
      <c r="P2078" s="30">
        <f t="shared" ca="1" si="224"/>
        <v>8.7146997839219402</v>
      </c>
      <c r="Q2078" s="19"/>
      <c r="R2078" s="20">
        <f t="shared" ca="1" si="229"/>
        <v>1</v>
      </c>
      <c r="S2078" s="21">
        <f t="shared" ca="1" si="230"/>
        <v>1</v>
      </c>
    </row>
    <row r="2079" spans="9:19" ht="15" x14ac:dyDescent="0.25">
      <c r="I2079" s="14">
        <v>2075</v>
      </c>
      <c r="J2079" s="15">
        <f t="shared" ca="1" si="225"/>
        <v>9.6340587604670569E-2</v>
      </c>
      <c r="K2079" s="16">
        <f t="shared" ca="1" si="227"/>
        <v>-3.4690728358987961</v>
      </c>
      <c r="L2079" s="16"/>
      <c r="M2079" s="17">
        <f t="shared" ca="1" si="226"/>
        <v>0.36043245755867037</v>
      </c>
      <c r="N2079" s="18">
        <f t="shared" ca="1" si="228"/>
        <v>0.79058785155695288</v>
      </c>
      <c r="O2079" s="18"/>
      <c r="P2079" s="30">
        <f t="shared" ca="1" si="224"/>
        <v>-2.0596606874557493</v>
      </c>
      <c r="Q2079" s="19"/>
      <c r="R2079" s="20">
        <f t="shared" ca="1" si="229"/>
        <v>0</v>
      </c>
      <c r="S2079" s="21">
        <f t="shared" ca="1" si="230"/>
        <v>0</v>
      </c>
    </row>
    <row r="2080" spans="9:19" ht="15" x14ac:dyDescent="0.25">
      <c r="I2080" s="14">
        <v>2076</v>
      </c>
      <c r="J2080" s="15">
        <f t="shared" ca="1" si="225"/>
        <v>0.51026069418546594</v>
      </c>
      <c r="K2080" s="16">
        <f t="shared" ca="1" si="227"/>
        <v>7.6452105651033806</v>
      </c>
      <c r="L2080" s="16"/>
      <c r="M2080" s="17">
        <f t="shared" ca="1" si="226"/>
        <v>0.89744788883244608</v>
      </c>
      <c r="N2080" s="18">
        <f t="shared" ca="1" si="228"/>
        <v>14.381677562337057</v>
      </c>
      <c r="O2080" s="18"/>
      <c r="P2080" s="30">
        <f t="shared" ca="1" si="224"/>
        <v>-4.536466997233676</v>
      </c>
      <c r="Q2080" s="19"/>
      <c r="R2080" s="20">
        <f t="shared" ca="1" si="229"/>
        <v>0</v>
      </c>
      <c r="S2080" s="21">
        <f t="shared" ca="1" si="230"/>
        <v>0</v>
      </c>
    </row>
    <row r="2081" spans="9:19" ht="15" x14ac:dyDescent="0.25">
      <c r="I2081" s="14">
        <v>2077</v>
      </c>
      <c r="J2081" s="15">
        <f t="shared" ca="1" si="225"/>
        <v>0.83472838277736228</v>
      </c>
      <c r="K2081" s="16">
        <f t="shared" ca="1" si="227"/>
        <v>15.570871539204179</v>
      </c>
      <c r="L2081" s="16"/>
      <c r="M2081" s="17">
        <f t="shared" ca="1" si="226"/>
        <v>0.82450437636733198</v>
      </c>
      <c r="N2081" s="18">
        <f t="shared" ca="1" si="228"/>
        <v>11.583263003066278</v>
      </c>
      <c r="O2081" s="18"/>
      <c r="P2081" s="30">
        <f t="shared" ca="1" si="224"/>
        <v>6.1876085361379003</v>
      </c>
      <c r="Q2081" s="19"/>
      <c r="R2081" s="20">
        <f t="shared" ca="1" si="229"/>
        <v>1</v>
      </c>
      <c r="S2081" s="21">
        <f t="shared" ca="1" si="230"/>
        <v>0</v>
      </c>
    </row>
    <row r="2082" spans="9:19" ht="15" x14ac:dyDescent="0.25">
      <c r="I2082" s="14">
        <v>2078</v>
      </c>
      <c r="J2082" s="15">
        <f t="shared" ca="1" si="225"/>
        <v>0.61010845120507595</v>
      </c>
      <c r="K2082" s="16">
        <f t="shared" ca="1" si="227"/>
        <v>9.7693157130552812</v>
      </c>
      <c r="L2082" s="16"/>
      <c r="M2082" s="17">
        <f t="shared" ca="1" si="226"/>
        <v>0.87101161097162361</v>
      </c>
      <c r="N2082" s="18">
        <f t="shared" ca="1" si="228"/>
        <v>13.244181786352945</v>
      </c>
      <c r="O2082" s="18"/>
      <c r="P2082" s="30">
        <f t="shared" ca="1" si="224"/>
        <v>-1.2748660732976633</v>
      </c>
      <c r="Q2082" s="19"/>
      <c r="R2082" s="20">
        <f t="shared" ca="1" si="229"/>
        <v>0</v>
      </c>
      <c r="S2082" s="21">
        <f t="shared" ca="1" si="230"/>
        <v>0</v>
      </c>
    </row>
    <row r="2083" spans="9:19" ht="15" x14ac:dyDescent="0.25">
      <c r="I2083" s="14">
        <v>2079</v>
      </c>
      <c r="J2083" s="15">
        <f t="shared" ca="1" si="225"/>
        <v>7.6833925526100799E-2</v>
      </c>
      <c r="K2083" s="16">
        <f t="shared" ca="1" si="227"/>
        <v>-4.5065860818007746</v>
      </c>
      <c r="L2083" s="16"/>
      <c r="M2083" s="17">
        <f t="shared" ca="1" si="226"/>
        <v>0.89734661523746462</v>
      </c>
      <c r="N2083" s="18">
        <f t="shared" ca="1" si="228"/>
        <v>14.376939049814643</v>
      </c>
      <c r="O2083" s="18"/>
      <c r="P2083" s="30">
        <f t="shared" ca="1" si="224"/>
        <v>-16.683525131615419</v>
      </c>
      <c r="Q2083" s="19"/>
      <c r="R2083" s="20">
        <f t="shared" ca="1" si="229"/>
        <v>0</v>
      </c>
      <c r="S2083" s="21">
        <f t="shared" ca="1" si="230"/>
        <v>0</v>
      </c>
    </row>
    <row r="2084" spans="9:19" ht="15" x14ac:dyDescent="0.25">
      <c r="I2084" s="14">
        <v>2080</v>
      </c>
      <c r="J2084" s="15">
        <f t="shared" ca="1" si="225"/>
        <v>0.5306268116067796</v>
      </c>
      <c r="K2084" s="16">
        <f t="shared" ca="1" si="227"/>
        <v>8.0729363923465112</v>
      </c>
      <c r="L2084" s="16"/>
      <c r="M2084" s="17">
        <f t="shared" ca="1" si="226"/>
        <v>0.95527790014788916</v>
      </c>
      <c r="N2084" s="18">
        <f t="shared" ca="1" si="228"/>
        <v>17.989305707505149</v>
      </c>
      <c r="O2084" s="18"/>
      <c r="P2084" s="30">
        <f t="shared" ca="1" si="224"/>
        <v>-7.7163693151586381</v>
      </c>
      <c r="Q2084" s="19"/>
      <c r="R2084" s="20">
        <f t="shared" ca="1" si="229"/>
        <v>0</v>
      </c>
      <c r="S2084" s="21">
        <f t="shared" ca="1" si="230"/>
        <v>0</v>
      </c>
    </row>
    <row r="2085" spans="9:19" ht="15" x14ac:dyDescent="0.25">
      <c r="I2085" s="14">
        <v>2081</v>
      </c>
      <c r="J2085" s="15">
        <f t="shared" ca="1" si="225"/>
        <v>0.74190520147789263</v>
      </c>
      <c r="K2085" s="16">
        <f t="shared" ca="1" si="227"/>
        <v>12.861849527184745</v>
      </c>
      <c r="L2085" s="16"/>
      <c r="M2085" s="17">
        <f t="shared" ca="1" si="226"/>
        <v>0.21223090994088234</v>
      </c>
      <c r="N2085" s="18">
        <f t="shared" ca="1" si="228"/>
        <v>-2.9024406610211475</v>
      </c>
      <c r="O2085" s="18"/>
      <c r="P2085" s="30">
        <f t="shared" ca="1" si="224"/>
        <v>17.964290188205894</v>
      </c>
      <c r="Q2085" s="19"/>
      <c r="R2085" s="20">
        <f t="shared" ca="1" si="229"/>
        <v>1</v>
      </c>
      <c r="S2085" s="21">
        <f t="shared" ca="1" si="230"/>
        <v>1</v>
      </c>
    </row>
    <row r="2086" spans="9:19" ht="15" x14ac:dyDescent="0.25">
      <c r="I2086" s="14">
        <v>2082</v>
      </c>
      <c r="J2086" s="15">
        <f t="shared" ca="1" si="225"/>
        <v>0.33754325900240156</v>
      </c>
      <c r="K2086" s="16">
        <f t="shared" ca="1" si="227"/>
        <v>3.9229106020603068</v>
      </c>
      <c r="L2086" s="16"/>
      <c r="M2086" s="17">
        <f t="shared" ca="1" si="226"/>
        <v>0.91077921263648409</v>
      </c>
      <c r="N2086" s="18">
        <f t="shared" ca="1" si="228"/>
        <v>15.037837435551969</v>
      </c>
      <c r="O2086" s="18"/>
      <c r="P2086" s="30">
        <f t="shared" ca="1" si="224"/>
        <v>-8.9149268334916627</v>
      </c>
      <c r="Q2086" s="19"/>
      <c r="R2086" s="20">
        <f t="shared" ca="1" si="229"/>
        <v>0</v>
      </c>
      <c r="S2086" s="21">
        <f t="shared" ca="1" si="230"/>
        <v>0</v>
      </c>
    </row>
    <row r="2087" spans="9:19" ht="15" x14ac:dyDescent="0.25">
      <c r="I2087" s="14">
        <v>2083</v>
      </c>
      <c r="J2087" s="15">
        <f t="shared" ca="1" si="225"/>
        <v>0.34965740582803695</v>
      </c>
      <c r="K2087" s="16">
        <f t="shared" ca="1" si="227"/>
        <v>4.198437760448571</v>
      </c>
      <c r="L2087" s="16"/>
      <c r="M2087" s="17">
        <f t="shared" ca="1" si="226"/>
        <v>0.54383061527026999</v>
      </c>
      <c r="N2087" s="18">
        <f t="shared" ca="1" si="228"/>
        <v>4.7010708929199296</v>
      </c>
      <c r="O2087" s="18"/>
      <c r="P2087" s="30">
        <f t="shared" ca="1" si="224"/>
        <v>1.6973668675286415</v>
      </c>
      <c r="Q2087" s="19"/>
      <c r="R2087" s="20">
        <f t="shared" ca="1" si="229"/>
        <v>1</v>
      </c>
      <c r="S2087" s="21">
        <f t="shared" ca="1" si="230"/>
        <v>0</v>
      </c>
    </row>
    <row r="2088" spans="9:19" ht="15" x14ac:dyDescent="0.25">
      <c r="I2088" s="14">
        <v>2084</v>
      </c>
      <c r="J2088" s="15">
        <f t="shared" ca="1" si="225"/>
        <v>0.41221610902132488</v>
      </c>
      <c r="K2088" s="16">
        <f t="shared" ca="1" si="227"/>
        <v>5.5738865318753792</v>
      </c>
      <c r="L2088" s="16"/>
      <c r="M2088" s="17">
        <f t="shared" ca="1" si="226"/>
        <v>0.64104236321910479</v>
      </c>
      <c r="N2088" s="18">
        <f t="shared" ca="1" si="228"/>
        <v>6.8024040578639937</v>
      </c>
      <c r="O2088" s="18"/>
      <c r="P2088" s="30">
        <f t="shared" ca="1" si="224"/>
        <v>0.97148247401138565</v>
      </c>
      <c r="Q2088" s="19"/>
      <c r="R2088" s="20">
        <f t="shared" ca="1" si="229"/>
        <v>1</v>
      </c>
      <c r="S2088" s="21">
        <f t="shared" ca="1" si="230"/>
        <v>0</v>
      </c>
    </row>
    <row r="2089" spans="9:19" ht="15" x14ac:dyDescent="0.25">
      <c r="I2089" s="14">
        <v>2085</v>
      </c>
      <c r="J2089" s="15">
        <f t="shared" ca="1" si="225"/>
        <v>7.6030332403080214E-2</v>
      </c>
      <c r="K2089" s="16">
        <f t="shared" ca="1" si="227"/>
        <v>-4.5534031284677656</v>
      </c>
      <c r="L2089" s="16"/>
      <c r="M2089" s="17">
        <f t="shared" ca="1" si="226"/>
        <v>0.81405258811843306</v>
      </c>
      <c r="N2089" s="18">
        <f t="shared" ca="1" si="228"/>
        <v>11.250785820984124</v>
      </c>
      <c r="O2089" s="18"/>
      <c r="P2089" s="30">
        <f t="shared" ca="1" si="224"/>
        <v>-13.604188949451888</v>
      </c>
      <c r="Q2089" s="19"/>
      <c r="R2089" s="20">
        <f t="shared" ca="1" si="229"/>
        <v>0</v>
      </c>
      <c r="S2089" s="21">
        <f t="shared" ca="1" si="230"/>
        <v>0</v>
      </c>
    </row>
    <row r="2090" spans="9:19" ht="15" x14ac:dyDescent="0.25">
      <c r="I2090" s="14">
        <v>2086</v>
      </c>
      <c r="J2090" s="15">
        <f t="shared" ca="1" si="225"/>
        <v>0.62833687781748293</v>
      </c>
      <c r="K2090" s="16">
        <f t="shared" ca="1" si="227"/>
        <v>10.169657750464332</v>
      </c>
      <c r="L2090" s="16"/>
      <c r="M2090" s="17">
        <f t="shared" ca="1" si="226"/>
        <v>0.85671506412463516</v>
      </c>
      <c r="N2090" s="18">
        <f t="shared" ca="1" si="228"/>
        <v>12.696089889752939</v>
      </c>
      <c r="O2090" s="18"/>
      <c r="P2090" s="30">
        <f t="shared" ca="1" si="224"/>
        <v>-0.32643213928860693</v>
      </c>
      <c r="Q2090" s="19"/>
      <c r="R2090" s="20">
        <f t="shared" ca="1" si="229"/>
        <v>0</v>
      </c>
      <c r="S2090" s="21">
        <f t="shared" ca="1" si="230"/>
        <v>0</v>
      </c>
    </row>
    <row r="2091" spans="9:19" ht="15" x14ac:dyDescent="0.25">
      <c r="I2091" s="14">
        <v>2087</v>
      </c>
      <c r="J2091" s="15">
        <f t="shared" ca="1" si="225"/>
        <v>0.5895870613618549</v>
      </c>
      <c r="K2091" s="16">
        <f t="shared" ca="1" si="227"/>
        <v>9.3248916790445211</v>
      </c>
      <c r="L2091" s="16"/>
      <c r="M2091" s="17">
        <f t="shared" ca="1" si="226"/>
        <v>0.45536733059958723</v>
      </c>
      <c r="N2091" s="18">
        <f t="shared" ca="1" si="228"/>
        <v>2.8420043274013747</v>
      </c>
      <c r="O2091" s="18"/>
      <c r="P2091" s="30">
        <f t="shared" ca="1" si="224"/>
        <v>8.6828873516431457</v>
      </c>
      <c r="Q2091" s="19"/>
      <c r="R2091" s="20">
        <f t="shared" ca="1" si="229"/>
        <v>1</v>
      </c>
      <c r="S2091" s="21">
        <f t="shared" ca="1" si="230"/>
        <v>1</v>
      </c>
    </row>
    <row r="2092" spans="9:19" ht="15" x14ac:dyDescent="0.25">
      <c r="I2092" s="14">
        <v>2088</v>
      </c>
      <c r="J2092" s="15">
        <f t="shared" ca="1" si="225"/>
        <v>0.31199277917514512</v>
      </c>
      <c r="K2092" s="16">
        <f t="shared" ca="1" si="227"/>
        <v>3.3286118763458594</v>
      </c>
      <c r="L2092" s="16"/>
      <c r="M2092" s="17">
        <f t="shared" ca="1" si="226"/>
        <v>0.81344828887888165</v>
      </c>
      <c r="N2092" s="18">
        <f t="shared" ca="1" si="228"/>
        <v>11.231923690319615</v>
      </c>
      <c r="O2092" s="18"/>
      <c r="P2092" s="30">
        <f t="shared" ca="1" si="224"/>
        <v>-5.7033118139737553</v>
      </c>
      <c r="Q2092" s="19"/>
      <c r="R2092" s="20">
        <f t="shared" ca="1" si="229"/>
        <v>0</v>
      </c>
      <c r="S2092" s="21">
        <f t="shared" ca="1" si="230"/>
        <v>0</v>
      </c>
    </row>
    <row r="2093" spans="9:19" ht="15" x14ac:dyDescent="0.25">
      <c r="I2093" s="14">
        <v>2089</v>
      </c>
      <c r="J2093" s="15">
        <f t="shared" ca="1" si="225"/>
        <v>0.61203400830335697</v>
      </c>
      <c r="K2093" s="16">
        <f t="shared" ca="1" si="227"/>
        <v>9.8113378405309302</v>
      </c>
      <c r="L2093" s="16"/>
      <c r="M2093" s="17">
        <f t="shared" ca="1" si="226"/>
        <v>0.22370024782877362</v>
      </c>
      <c r="N2093" s="18">
        <f t="shared" ca="1" si="228"/>
        <v>-2.5765740861022977</v>
      </c>
      <c r="O2093" s="18"/>
      <c r="P2093" s="30">
        <f t="shared" ca="1" si="224"/>
        <v>14.587911926633229</v>
      </c>
      <c r="Q2093" s="19"/>
      <c r="R2093" s="20">
        <f t="shared" ca="1" si="229"/>
        <v>1</v>
      </c>
      <c r="S2093" s="21">
        <f t="shared" ca="1" si="230"/>
        <v>1</v>
      </c>
    </row>
    <row r="2094" spans="9:19" ht="15" x14ac:dyDescent="0.25">
      <c r="I2094" s="14">
        <v>2090</v>
      </c>
      <c r="J2094" s="15">
        <f t="shared" ca="1" si="225"/>
        <v>0.74785221414891911</v>
      </c>
      <c r="K2094" s="16">
        <f t="shared" ca="1" si="227"/>
        <v>13.016766085993986</v>
      </c>
      <c r="L2094" s="16"/>
      <c r="M2094" s="17">
        <f t="shared" ca="1" si="226"/>
        <v>0.96248569423357533</v>
      </c>
      <c r="N2094" s="18">
        <f t="shared" ca="1" si="228"/>
        <v>18.674969738026419</v>
      </c>
      <c r="O2094" s="18"/>
      <c r="P2094" s="30">
        <f t="shared" ca="1" si="224"/>
        <v>-3.4582036520324335</v>
      </c>
      <c r="Q2094" s="19"/>
      <c r="R2094" s="20">
        <f t="shared" ca="1" si="229"/>
        <v>0</v>
      </c>
      <c r="S2094" s="21">
        <f t="shared" ca="1" si="230"/>
        <v>0</v>
      </c>
    </row>
    <row r="2095" spans="9:19" ht="15" x14ac:dyDescent="0.25">
      <c r="I2095" s="14">
        <v>2091</v>
      </c>
      <c r="J2095" s="15">
        <f t="shared" ca="1" si="225"/>
        <v>0.36520636822196806</v>
      </c>
      <c r="K2095" s="16">
        <f t="shared" ca="1" si="227"/>
        <v>4.5470657317147971</v>
      </c>
      <c r="L2095" s="16"/>
      <c r="M2095" s="17">
        <f t="shared" ca="1" si="226"/>
        <v>0.49113279273411792</v>
      </c>
      <c r="N2095" s="18">
        <f t="shared" ca="1" si="228"/>
        <v>3.5940219978776011</v>
      </c>
      <c r="O2095" s="18"/>
      <c r="P2095" s="30">
        <f t="shared" ca="1" si="224"/>
        <v>3.1530437338371962</v>
      </c>
      <c r="Q2095" s="19"/>
      <c r="R2095" s="20">
        <f t="shared" ca="1" si="229"/>
        <v>1</v>
      </c>
      <c r="S2095" s="21">
        <f t="shared" ca="1" si="230"/>
        <v>0</v>
      </c>
    </row>
    <row r="2096" spans="9:19" ht="15" x14ac:dyDescent="0.25">
      <c r="I2096" s="14">
        <v>2092</v>
      </c>
      <c r="J2096" s="15">
        <f t="shared" ca="1" si="225"/>
        <v>0.76903413895840611</v>
      </c>
      <c r="K2096" s="16">
        <f t="shared" ca="1" si="227"/>
        <v>13.585054466781598</v>
      </c>
      <c r="L2096" s="16"/>
      <c r="M2096" s="17">
        <f t="shared" ca="1" si="226"/>
        <v>9.4373203745909739E-2</v>
      </c>
      <c r="N2096" s="18">
        <f t="shared" ca="1" si="228"/>
        <v>-7.2161943698874857</v>
      </c>
      <c r="O2096" s="18"/>
      <c r="P2096" s="30">
        <f t="shared" ca="1" si="224"/>
        <v>23.001248836669081</v>
      </c>
      <c r="Q2096" s="19"/>
      <c r="R2096" s="20">
        <f t="shared" ca="1" si="229"/>
        <v>1</v>
      </c>
      <c r="S2096" s="21">
        <f t="shared" ca="1" si="230"/>
        <v>1</v>
      </c>
    </row>
    <row r="2097" spans="9:19" ht="15" x14ac:dyDescent="0.25">
      <c r="I2097" s="14">
        <v>2093</v>
      </c>
      <c r="J2097" s="15">
        <f t="shared" ca="1" si="225"/>
        <v>4.1426262552162862E-2</v>
      </c>
      <c r="K2097" s="16">
        <f t="shared" ca="1" si="227"/>
        <v>-7.0807771700496129</v>
      </c>
      <c r="L2097" s="16"/>
      <c r="M2097" s="17">
        <f t="shared" ca="1" si="226"/>
        <v>8.9437080284423209E-2</v>
      </c>
      <c r="N2097" s="18">
        <f t="shared" ca="1" si="228"/>
        <v>-7.4666315243523123</v>
      </c>
      <c r="O2097" s="18"/>
      <c r="P2097" s="30">
        <f t="shared" ca="1" si="224"/>
        <v>2.5858543543026995</v>
      </c>
      <c r="Q2097" s="19"/>
      <c r="R2097" s="20">
        <f t="shared" ca="1" si="229"/>
        <v>1</v>
      </c>
      <c r="S2097" s="21">
        <f t="shared" ca="1" si="230"/>
        <v>0</v>
      </c>
    </row>
    <row r="2098" spans="9:19" ht="15" x14ac:dyDescent="0.25">
      <c r="I2098" s="14">
        <v>2094</v>
      </c>
      <c r="J2098" s="15">
        <f t="shared" ca="1" si="225"/>
        <v>0.68237603326243879</v>
      </c>
      <c r="K2098" s="16">
        <f t="shared" ca="1" si="227"/>
        <v>11.39872509745028</v>
      </c>
      <c r="L2098" s="16"/>
      <c r="M2098" s="17">
        <f t="shared" ca="1" si="226"/>
        <v>0.55057075230558705</v>
      </c>
      <c r="N2098" s="18">
        <f t="shared" ca="1" si="228"/>
        <v>4.8434240282404399</v>
      </c>
      <c r="O2098" s="18"/>
      <c r="P2098" s="30">
        <f t="shared" ca="1" si="224"/>
        <v>8.755301069209839</v>
      </c>
      <c r="Q2098" s="19"/>
      <c r="R2098" s="20">
        <f t="shared" ca="1" si="229"/>
        <v>1</v>
      </c>
      <c r="S2098" s="21">
        <f t="shared" ca="1" si="230"/>
        <v>1</v>
      </c>
    </row>
    <row r="2099" spans="9:19" ht="15" x14ac:dyDescent="0.25">
      <c r="I2099" s="14">
        <v>2095</v>
      </c>
      <c r="J2099" s="15">
        <f t="shared" ca="1" si="225"/>
        <v>0.55554290310206744</v>
      </c>
      <c r="K2099" s="16">
        <f t="shared" ca="1" si="227"/>
        <v>8.5986322752624993</v>
      </c>
      <c r="L2099" s="16"/>
      <c r="M2099" s="17">
        <f t="shared" ca="1" si="226"/>
        <v>0.39156121522716369</v>
      </c>
      <c r="N2099" s="18">
        <f t="shared" ca="1" si="228"/>
        <v>1.4770742724834958</v>
      </c>
      <c r="O2099" s="18"/>
      <c r="P2099" s="30">
        <f t="shared" ca="1" si="224"/>
        <v>9.3215580027790033</v>
      </c>
      <c r="Q2099" s="19"/>
      <c r="R2099" s="20">
        <f t="shared" ca="1" si="229"/>
        <v>1</v>
      </c>
      <c r="S2099" s="21">
        <f t="shared" ca="1" si="230"/>
        <v>1</v>
      </c>
    </row>
    <row r="2100" spans="9:19" ht="15" x14ac:dyDescent="0.25">
      <c r="I2100" s="14">
        <v>2096</v>
      </c>
      <c r="J2100" s="15">
        <f t="shared" ca="1" si="225"/>
        <v>0.38225301292205116</v>
      </c>
      <c r="K2100" s="16">
        <f t="shared" ca="1" si="227"/>
        <v>4.9236269415557246</v>
      </c>
      <c r="L2100" s="16"/>
      <c r="M2100" s="17">
        <f t="shared" ca="1" si="226"/>
        <v>0.16430157294217607</v>
      </c>
      <c r="N2100" s="18">
        <f t="shared" ca="1" si="228"/>
        <v>-4.3935939938963511</v>
      </c>
      <c r="O2100" s="18"/>
      <c r="P2100" s="30">
        <f t="shared" ca="1" si="224"/>
        <v>11.517220935452077</v>
      </c>
      <c r="Q2100" s="19"/>
      <c r="R2100" s="20">
        <f t="shared" ca="1" si="229"/>
        <v>1</v>
      </c>
      <c r="S2100" s="21">
        <f t="shared" ca="1" si="230"/>
        <v>1</v>
      </c>
    </row>
    <row r="2101" spans="9:19" ht="15" x14ac:dyDescent="0.25">
      <c r="I2101" s="14">
        <v>2097</v>
      </c>
      <c r="J2101" s="15">
        <f t="shared" ca="1" si="225"/>
        <v>0.96969431432220543</v>
      </c>
      <c r="K2101" s="16">
        <f t="shared" ca="1" si="227"/>
        <v>23.128418251428581</v>
      </c>
      <c r="L2101" s="16"/>
      <c r="M2101" s="17">
        <f t="shared" ca="1" si="226"/>
        <v>0.59486257850012492</v>
      </c>
      <c r="N2101" s="18">
        <f t="shared" ca="1" si="228"/>
        <v>5.7885821126798875</v>
      </c>
      <c r="O2101" s="18"/>
      <c r="P2101" s="30">
        <f t="shared" ca="1" si="224"/>
        <v>19.539836138748694</v>
      </c>
      <c r="Q2101" s="19"/>
      <c r="R2101" s="20">
        <f t="shared" ca="1" si="229"/>
        <v>1</v>
      </c>
      <c r="S2101" s="21">
        <f t="shared" ca="1" si="230"/>
        <v>1</v>
      </c>
    </row>
    <row r="2102" spans="9:19" ht="15" x14ac:dyDescent="0.25">
      <c r="I2102" s="14">
        <v>2098</v>
      </c>
      <c r="J2102" s="15">
        <f t="shared" ca="1" si="225"/>
        <v>0.49904758303219265</v>
      </c>
      <c r="K2102" s="16">
        <f t="shared" ca="1" si="227"/>
        <v>7.4100259335337277</v>
      </c>
      <c r="L2102" s="16"/>
      <c r="M2102" s="17">
        <f t="shared" ca="1" si="226"/>
        <v>0.73818431949237462</v>
      </c>
      <c r="N2102" s="18">
        <f t="shared" ca="1" si="228"/>
        <v>9.1158644858876627</v>
      </c>
      <c r="O2102" s="18"/>
      <c r="P2102" s="30">
        <f t="shared" ca="1" si="224"/>
        <v>0.49416144764606518</v>
      </c>
      <c r="Q2102" s="19"/>
      <c r="R2102" s="20">
        <f t="shared" ca="1" si="229"/>
        <v>1</v>
      </c>
      <c r="S2102" s="21">
        <f t="shared" ca="1" si="230"/>
        <v>0</v>
      </c>
    </row>
    <row r="2103" spans="9:19" ht="15" x14ac:dyDescent="0.25">
      <c r="I2103" s="14">
        <v>2099</v>
      </c>
      <c r="J2103" s="15">
        <f t="shared" ca="1" si="225"/>
        <v>0.46385901232411209</v>
      </c>
      <c r="K2103" s="16">
        <f t="shared" ca="1" si="227"/>
        <v>6.6710130449904943</v>
      </c>
      <c r="L2103" s="16"/>
      <c r="M2103" s="17">
        <f t="shared" ca="1" si="226"/>
        <v>0.32189367628041032</v>
      </c>
      <c r="N2103" s="18">
        <f t="shared" ca="1" si="228"/>
        <v>-8.8799359284393198E-2</v>
      </c>
      <c r="O2103" s="18"/>
      <c r="P2103" s="30">
        <f t="shared" ca="1" si="224"/>
        <v>8.9598124042748886</v>
      </c>
      <c r="Q2103" s="19"/>
      <c r="R2103" s="20">
        <f t="shared" ca="1" si="229"/>
        <v>1</v>
      </c>
      <c r="S2103" s="21">
        <f t="shared" ca="1" si="230"/>
        <v>1</v>
      </c>
    </row>
    <row r="2104" spans="9:19" ht="15" x14ac:dyDescent="0.25">
      <c r="I2104" s="14">
        <v>2100</v>
      </c>
      <c r="J2104" s="15">
        <f t="shared" ca="1" si="225"/>
        <v>0.13110183967240741</v>
      </c>
      <c r="K2104" s="16">
        <f t="shared" ca="1" si="227"/>
        <v>-1.9506137449335537</v>
      </c>
      <c r="L2104" s="16"/>
      <c r="M2104" s="17">
        <f t="shared" ca="1" si="226"/>
        <v>0.41876077639223763</v>
      </c>
      <c r="N2104" s="18">
        <f t="shared" ca="1" si="228"/>
        <v>2.0643053817778982</v>
      </c>
      <c r="O2104" s="18"/>
      <c r="P2104" s="30">
        <f t="shared" ca="1" si="224"/>
        <v>-1.8149191267114517</v>
      </c>
      <c r="Q2104" s="19"/>
      <c r="R2104" s="20">
        <f t="shared" ca="1" si="229"/>
        <v>0</v>
      </c>
      <c r="S2104" s="21">
        <f t="shared" ca="1" si="230"/>
        <v>0</v>
      </c>
    </row>
    <row r="2105" spans="9:19" ht="15" x14ac:dyDescent="0.25">
      <c r="I2105" s="14">
        <v>2101</v>
      </c>
      <c r="J2105" s="15">
        <f t="shared" ca="1" si="225"/>
        <v>0.51214140566838406</v>
      </c>
      <c r="K2105" s="16">
        <f t="shared" ca="1" si="227"/>
        <v>7.6846683551811408</v>
      </c>
      <c r="L2105" s="16"/>
      <c r="M2105" s="17">
        <f t="shared" ca="1" si="226"/>
        <v>0.21469469192612611</v>
      </c>
      <c r="N2105" s="18">
        <f t="shared" ca="1" si="228"/>
        <v>-2.8315969167951129</v>
      </c>
      <c r="O2105" s="18"/>
      <c r="P2105" s="30">
        <f t="shared" ca="1" si="224"/>
        <v>12.716265271976255</v>
      </c>
      <c r="Q2105" s="19"/>
      <c r="R2105" s="20">
        <f t="shared" ca="1" si="229"/>
        <v>1</v>
      </c>
      <c r="S2105" s="21">
        <f t="shared" ca="1" si="230"/>
        <v>1</v>
      </c>
    </row>
    <row r="2106" spans="9:19" ht="15" x14ac:dyDescent="0.25">
      <c r="I2106" s="14">
        <v>2102</v>
      </c>
      <c r="J2106" s="15">
        <f t="shared" ca="1" si="225"/>
        <v>4.6080105543486849E-2</v>
      </c>
      <c r="K2106" s="16">
        <f t="shared" ca="1" si="227"/>
        <v>-6.6602838774717252</v>
      </c>
      <c r="L2106" s="16"/>
      <c r="M2106" s="17">
        <f t="shared" ca="1" si="226"/>
        <v>9.027253675078839E-3</v>
      </c>
      <c r="N2106" s="18">
        <f t="shared" ca="1" si="228"/>
        <v>-16.002812595580771</v>
      </c>
      <c r="O2106" s="18"/>
      <c r="P2106" s="30">
        <f t="shared" ca="1" si="224"/>
        <v>11.542528718109047</v>
      </c>
      <c r="Q2106" s="19"/>
      <c r="R2106" s="20">
        <f t="shared" ca="1" si="229"/>
        <v>1</v>
      </c>
      <c r="S2106" s="21">
        <f t="shared" ca="1" si="230"/>
        <v>1</v>
      </c>
    </row>
    <row r="2107" spans="9:19" ht="15" x14ac:dyDescent="0.25">
      <c r="I2107" s="14">
        <v>2103</v>
      </c>
      <c r="J2107" s="15">
        <f t="shared" ca="1" si="225"/>
        <v>0.89977216923283598</v>
      </c>
      <c r="K2107" s="16">
        <f t="shared" ca="1" si="227"/>
        <v>18.141377225588617</v>
      </c>
      <c r="L2107" s="16"/>
      <c r="M2107" s="17">
        <f t="shared" ca="1" si="226"/>
        <v>0.88898895744209705</v>
      </c>
      <c r="N2107" s="18">
        <f t="shared" ca="1" si="228"/>
        <v>13.997031859069269</v>
      </c>
      <c r="O2107" s="18"/>
      <c r="P2107" s="30">
        <f t="shared" ca="1" si="224"/>
        <v>6.3443453665193479</v>
      </c>
      <c r="Q2107" s="19"/>
      <c r="R2107" s="20">
        <f t="shared" ca="1" si="229"/>
        <v>1</v>
      </c>
      <c r="S2107" s="21">
        <f t="shared" ca="1" si="230"/>
        <v>0</v>
      </c>
    </row>
    <row r="2108" spans="9:19" ht="15" x14ac:dyDescent="0.25">
      <c r="I2108" s="14">
        <v>2104</v>
      </c>
      <c r="J2108" s="15">
        <f t="shared" ca="1" si="225"/>
        <v>0.1193816911795853</v>
      </c>
      <c r="K2108" s="16">
        <f t="shared" ca="1" si="227"/>
        <v>-2.426552400669145</v>
      </c>
      <c r="L2108" s="16"/>
      <c r="M2108" s="17">
        <f t="shared" ca="1" si="226"/>
        <v>0.85890649937271202</v>
      </c>
      <c r="N2108" s="18">
        <f t="shared" ca="1" si="228"/>
        <v>12.777604214107216</v>
      </c>
      <c r="O2108" s="18"/>
      <c r="P2108" s="30">
        <f t="shared" ca="1" si="224"/>
        <v>-13.00415661477636</v>
      </c>
      <c r="Q2108" s="19"/>
      <c r="R2108" s="20">
        <f t="shared" ca="1" si="229"/>
        <v>0</v>
      </c>
      <c r="S2108" s="21">
        <f t="shared" ca="1" si="230"/>
        <v>0</v>
      </c>
    </row>
    <row r="2109" spans="9:19" ht="15" x14ac:dyDescent="0.25">
      <c r="I2109" s="14">
        <v>2105</v>
      </c>
      <c r="J2109" s="15">
        <f t="shared" ca="1" si="225"/>
        <v>0.21842386747184628</v>
      </c>
      <c r="K2109" s="16">
        <f t="shared" ca="1" si="227"/>
        <v>0.92473989525637634</v>
      </c>
      <c r="L2109" s="16"/>
      <c r="M2109" s="17">
        <f t="shared" ca="1" si="226"/>
        <v>0.40752818517598122</v>
      </c>
      <c r="N2109" s="18">
        <f t="shared" ca="1" si="228"/>
        <v>1.8229849199717474</v>
      </c>
      <c r="O2109" s="18"/>
      <c r="P2109" s="30">
        <f t="shared" ca="1" si="224"/>
        <v>1.3017549752846291</v>
      </c>
      <c r="Q2109" s="19"/>
      <c r="R2109" s="20">
        <f t="shared" ca="1" si="229"/>
        <v>1</v>
      </c>
      <c r="S2109" s="21">
        <f t="shared" ca="1" si="230"/>
        <v>0</v>
      </c>
    </row>
    <row r="2110" spans="9:19" ht="15" x14ac:dyDescent="0.25">
      <c r="I2110" s="14">
        <v>2106</v>
      </c>
      <c r="J2110" s="15">
        <f t="shared" ca="1" si="225"/>
        <v>0.10596506589666499</v>
      </c>
      <c r="K2110" s="16">
        <f t="shared" ca="1" si="227"/>
        <v>-3.0138233039152738</v>
      </c>
      <c r="L2110" s="16"/>
      <c r="M2110" s="17">
        <f t="shared" ca="1" si="226"/>
        <v>0.84120778381305472</v>
      </c>
      <c r="N2110" s="18">
        <f t="shared" ca="1" si="228"/>
        <v>12.141865873109671</v>
      </c>
      <c r="O2110" s="18"/>
      <c r="P2110" s="30">
        <f t="shared" ca="1" si="224"/>
        <v>-12.955689177024944</v>
      </c>
      <c r="Q2110" s="19"/>
      <c r="R2110" s="20">
        <f t="shared" ca="1" si="229"/>
        <v>0</v>
      </c>
      <c r="S2110" s="21">
        <f t="shared" ca="1" si="230"/>
        <v>0</v>
      </c>
    </row>
    <row r="2111" spans="9:19" ht="15" x14ac:dyDescent="0.25">
      <c r="I2111" s="14">
        <v>2107</v>
      </c>
      <c r="J2111" s="15">
        <f t="shared" ca="1" si="225"/>
        <v>0.42747070838766632</v>
      </c>
      <c r="K2111" s="16">
        <f t="shared" ca="1" si="227"/>
        <v>5.9004411860500818</v>
      </c>
      <c r="L2111" s="16"/>
      <c r="M2111" s="17">
        <f t="shared" ca="1" si="226"/>
        <v>0.96458024547217458</v>
      </c>
      <c r="N2111" s="18">
        <f t="shared" ca="1" si="228"/>
        <v>18.894304396891453</v>
      </c>
      <c r="O2111" s="18"/>
      <c r="P2111" s="30">
        <f t="shared" ca="1" si="224"/>
        <v>-10.793863210841373</v>
      </c>
      <c r="Q2111" s="19"/>
      <c r="R2111" s="20">
        <f t="shared" ca="1" si="229"/>
        <v>0</v>
      </c>
      <c r="S2111" s="21">
        <f t="shared" ca="1" si="230"/>
        <v>0</v>
      </c>
    </row>
    <row r="2112" spans="9:19" ht="15" x14ac:dyDescent="0.25">
      <c r="I2112" s="14">
        <v>2108</v>
      </c>
      <c r="J2112" s="15">
        <f t="shared" ca="1" si="225"/>
        <v>3.4295972554292065E-2</v>
      </c>
      <c r="K2112" s="16">
        <f t="shared" ca="1" si="227"/>
        <v>-7.8063998990649477</v>
      </c>
      <c r="L2112" s="16"/>
      <c r="M2112" s="17">
        <f t="shared" ca="1" si="226"/>
        <v>0.75113838022912194</v>
      </c>
      <c r="N2112" s="18">
        <f t="shared" ca="1" si="228"/>
        <v>9.4531943701938275</v>
      </c>
      <c r="O2112" s="18"/>
      <c r="P2112" s="30">
        <f t="shared" ca="1" si="224"/>
        <v>-15.059594269258778</v>
      </c>
      <c r="Q2112" s="19"/>
      <c r="R2112" s="20">
        <f t="shared" ca="1" si="229"/>
        <v>0</v>
      </c>
      <c r="S2112" s="21">
        <f t="shared" ca="1" si="230"/>
        <v>0</v>
      </c>
    </row>
    <row r="2113" spans="9:19" ht="15" x14ac:dyDescent="0.25">
      <c r="I2113" s="14">
        <v>2109</v>
      </c>
      <c r="J2113" s="15">
        <f t="shared" ca="1" si="225"/>
        <v>0.67702290444580782</v>
      </c>
      <c r="K2113" s="16">
        <f t="shared" ca="1" si="227"/>
        <v>11.273531761244287</v>
      </c>
      <c r="L2113" s="16"/>
      <c r="M2113" s="17">
        <f t="shared" ca="1" si="226"/>
        <v>0.65724500182676437</v>
      </c>
      <c r="N2113" s="18">
        <f t="shared" ca="1" si="228"/>
        <v>7.1681033551648721</v>
      </c>
      <c r="O2113" s="18"/>
      <c r="P2113" s="30">
        <f t="shared" ca="1" si="224"/>
        <v>6.3054284060794155</v>
      </c>
      <c r="Q2113" s="19"/>
      <c r="R2113" s="20">
        <f t="shared" ca="1" si="229"/>
        <v>1</v>
      </c>
      <c r="S2113" s="21">
        <f t="shared" ca="1" si="230"/>
        <v>0</v>
      </c>
    </row>
    <row r="2114" spans="9:19" ht="15" x14ac:dyDescent="0.25">
      <c r="I2114" s="14">
        <v>2110</v>
      </c>
      <c r="J2114" s="15">
        <f t="shared" ca="1" si="225"/>
        <v>0.3569400596708332</v>
      </c>
      <c r="K2114" s="16">
        <f t="shared" ca="1" si="227"/>
        <v>4.362386150602962</v>
      </c>
      <c r="L2114" s="16"/>
      <c r="M2114" s="17">
        <f t="shared" ca="1" si="226"/>
        <v>9.3705614408481019E-2</v>
      </c>
      <c r="N2114" s="18">
        <f t="shared" ca="1" si="228"/>
        <v>-7.2494894125100693</v>
      </c>
      <c r="O2114" s="18"/>
      <c r="P2114" s="30">
        <f t="shared" ca="1" si="224"/>
        <v>13.811875563113031</v>
      </c>
      <c r="Q2114" s="19"/>
      <c r="R2114" s="20">
        <f t="shared" ca="1" si="229"/>
        <v>1</v>
      </c>
      <c r="S2114" s="21">
        <f t="shared" ca="1" si="230"/>
        <v>1</v>
      </c>
    </row>
    <row r="2115" spans="9:19" ht="15" x14ac:dyDescent="0.25">
      <c r="I2115" s="14">
        <v>2111</v>
      </c>
      <c r="J2115" s="15">
        <f t="shared" ca="1" si="225"/>
        <v>0.20551034866125029</v>
      </c>
      <c r="K2115" s="16">
        <f t="shared" ca="1" si="227"/>
        <v>0.55182838683243229</v>
      </c>
      <c r="L2115" s="16"/>
      <c r="M2115" s="17">
        <f t="shared" ca="1" si="226"/>
        <v>0.84010503983952833</v>
      </c>
      <c r="N2115" s="18">
        <f t="shared" ca="1" si="228"/>
        <v>12.1038443008431</v>
      </c>
      <c r="O2115" s="18"/>
      <c r="P2115" s="30">
        <f t="shared" ca="1" si="224"/>
        <v>-9.3520159140106678</v>
      </c>
      <c r="Q2115" s="19"/>
      <c r="R2115" s="20">
        <f t="shared" ca="1" si="229"/>
        <v>0</v>
      </c>
      <c r="S2115" s="21">
        <f t="shared" ca="1" si="230"/>
        <v>0</v>
      </c>
    </row>
    <row r="2116" spans="9:19" ht="15" x14ac:dyDescent="0.25">
      <c r="I2116" s="14">
        <v>2112</v>
      </c>
      <c r="J2116" s="15">
        <f t="shared" ca="1" si="225"/>
        <v>0.78842534249230722</v>
      </c>
      <c r="K2116" s="16">
        <f t="shared" ca="1" si="227"/>
        <v>14.131391459169196</v>
      </c>
      <c r="L2116" s="16"/>
      <c r="M2116" s="17">
        <f t="shared" ca="1" si="226"/>
        <v>8.0550589743909384E-2</v>
      </c>
      <c r="N2116" s="18">
        <f t="shared" ca="1" si="228"/>
        <v>-7.9447664113849328</v>
      </c>
      <c r="O2116" s="18"/>
      <c r="P2116" s="30">
        <f t="shared" ca="1" si="224"/>
        <v>24.276157870554126</v>
      </c>
      <c r="Q2116" s="19"/>
      <c r="R2116" s="20">
        <f t="shared" ca="1" si="229"/>
        <v>1</v>
      </c>
      <c r="S2116" s="21">
        <f t="shared" ca="1" si="230"/>
        <v>1</v>
      </c>
    </row>
    <row r="2117" spans="9:19" ht="15" x14ac:dyDescent="0.25">
      <c r="I2117" s="14">
        <v>2113</v>
      </c>
      <c r="J2117" s="15">
        <f t="shared" ca="1" si="225"/>
        <v>0.3160683608467274</v>
      </c>
      <c r="K2117" s="16">
        <f t="shared" ca="1" si="227"/>
        <v>3.4247280210927151</v>
      </c>
      <c r="L2117" s="16"/>
      <c r="M2117" s="17">
        <f t="shared" ca="1" si="226"/>
        <v>0.90089704101625168</v>
      </c>
      <c r="N2117" s="18">
        <f t="shared" ca="1" si="228"/>
        <v>14.545135523128165</v>
      </c>
      <c r="O2117" s="18"/>
      <c r="P2117" s="30">
        <f t="shared" ref="P2117:P2180" ca="1" si="231">K2117-N2117+homefield_adv_simulation</f>
        <v>-8.9204075020354487</v>
      </c>
      <c r="Q2117" s="19"/>
      <c r="R2117" s="20">
        <f t="shared" ca="1" si="229"/>
        <v>0</v>
      </c>
      <c r="S2117" s="21">
        <f t="shared" ca="1" si="230"/>
        <v>0</v>
      </c>
    </row>
    <row r="2118" spans="9:19" ht="15" x14ac:dyDescent="0.25">
      <c r="I2118" s="14">
        <v>2114</v>
      </c>
      <c r="J2118" s="15">
        <f t="shared" ca="1" si="225"/>
        <v>0.96204474386891359</v>
      </c>
      <c r="K2118" s="16">
        <f t="shared" ca="1" si="227"/>
        <v>22.280075790681131</v>
      </c>
      <c r="L2118" s="16"/>
      <c r="M2118" s="17">
        <f t="shared" ca="1" si="226"/>
        <v>0.57791422800484415</v>
      </c>
      <c r="N2118" s="18">
        <f t="shared" ca="1" si="228"/>
        <v>5.4245424894742866</v>
      </c>
      <c r="O2118" s="18"/>
      <c r="P2118" s="30">
        <f t="shared" ca="1" si="231"/>
        <v>19.055533301206843</v>
      </c>
      <c r="Q2118" s="19"/>
      <c r="R2118" s="20">
        <f t="shared" ca="1" si="229"/>
        <v>1</v>
      </c>
      <c r="S2118" s="21">
        <f t="shared" ca="1" si="230"/>
        <v>1</v>
      </c>
    </row>
    <row r="2119" spans="9:19" ht="15" x14ac:dyDescent="0.25">
      <c r="I2119" s="14">
        <v>2115</v>
      </c>
      <c r="J2119" s="15">
        <f t="shared" ca="1" si="225"/>
        <v>0.14929636188810136</v>
      </c>
      <c r="K2119" s="16">
        <f t="shared" ca="1" si="227"/>
        <v>-1.2667126208422346</v>
      </c>
      <c r="L2119" s="16"/>
      <c r="M2119" s="17">
        <f t="shared" ca="1" si="226"/>
        <v>0.41259845124481531</v>
      </c>
      <c r="N2119" s="18">
        <f t="shared" ca="1" si="228"/>
        <v>1.9321038708856291</v>
      </c>
      <c r="O2119" s="18"/>
      <c r="P2119" s="30">
        <f t="shared" ca="1" si="231"/>
        <v>-0.99881649172786346</v>
      </c>
      <c r="Q2119" s="19"/>
      <c r="R2119" s="20">
        <f t="shared" ca="1" si="229"/>
        <v>0</v>
      </c>
      <c r="S2119" s="21">
        <f t="shared" ca="1" si="230"/>
        <v>0</v>
      </c>
    </row>
    <row r="2120" spans="9:19" ht="15" x14ac:dyDescent="0.25">
      <c r="I2120" s="14">
        <v>2116</v>
      </c>
      <c r="J2120" s="15">
        <f t="shared" ca="1" si="225"/>
        <v>0.16503585810373778</v>
      </c>
      <c r="K2120" s="16">
        <f t="shared" ca="1" si="227"/>
        <v>-0.71881292334655988</v>
      </c>
      <c r="L2120" s="16"/>
      <c r="M2120" s="17">
        <f t="shared" ca="1" si="226"/>
        <v>0.78636332925596597</v>
      </c>
      <c r="N2120" s="18">
        <f t="shared" ca="1" si="228"/>
        <v>10.421960973516491</v>
      </c>
      <c r="O2120" s="18"/>
      <c r="P2120" s="30">
        <f t="shared" ca="1" si="231"/>
        <v>-8.9407738968630497</v>
      </c>
      <c r="Q2120" s="19"/>
      <c r="R2120" s="20">
        <f t="shared" ca="1" si="229"/>
        <v>0</v>
      </c>
      <c r="S2120" s="21">
        <f t="shared" ca="1" si="230"/>
        <v>0</v>
      </c>
    </row>
    <row r="2121" spans="9:19" ht="15" x14ac:dyDescent="0.25">
      <c r="I2121" s="14">
        <v>2117</v>
      </c>
      <c r="J2121" s="15">
        <f t="shared" ca="1" si="225"/>
        <v>0.21716620513016582</v>
      </c>
      <c r="K2121" s="16">
        <f t="shared" ca="1" si="227"/>
        <v>0.88899602914367559</v>
      </c>
      <c r="L2121" s="16"/>
      <c r="M2121" s="17">
        <f t="shared" ca="1" si="226"/>
        <v>2.5496912477093292E-2</v>
      </c>
      <c r="N2121" s="18">
        <f t="shared" ca="1" si="228"/>
        <v>-12.547685928169503</v>
      </c>
      <c r="O2121" s="18"/>
      <c r="P2121" s="30">
        <f t="shared" ca="1" si="231"/>
        <v>15.636681957313179</v>
      </c>
      <c r="Q2121" s="19"/>
      <c r="R2121" s="20">
        <f t="shared" ca="1" si="229"/>
        <v>1</v>
      </c>
      <c r="S2121" s="21">
        <f t="shared" ca="1" si="230"/>
        <v>1</v>
      </c>
    </row>
    <row r="2122" spans="9:19" ht="15" x14ac:dyDescent="0.25">
      <c r="I2122" s="14">
        <v>2118</v>
      </c>
      <c r="J2122" s="15">
        <f t="shared" ref="J2122:J2185" ca="1" si="232">RAND()</f>
        <v>0.93173091550779574</v>
      </c>
      <c r="K2122" s="16">
        <f t="shared" ca="1" si="227"/>
        <v>19.886253978602866</v>
      </c>
      <c r="L2122" s="16"/>
      <c r="M2122" s="17">
        <f t="shared" ref="M2122:M2185" ca="1" si="233">RAND()</f>
        <v>8.7657352111906728E-2</v>
      </c>
      <c r="N2122" s="18">
        <f t="shared" ca="1" si="228"/>
        <v>-7.5594448775825391</v>
      </c>
      <c r="O2122" s="18"/>
      <c r="P2122" s="30">
        <f t="shared" ca="1" si="231"/>
        <v>29.645698856185405</v>
      </c>
      <c r="Q2122" s="19"/>
      <c r="R2122" s="20">
        <f t="shared" ca="1" si="229"/>
        <v>1</v>
      </c>
      <c r="S2122" s="21">
        <f t="shared" ca="1" si="230"/>
        <v>1</v>
      </c>
    </row>
    <row r="2123" spans="9:19" ht="15" x14ac:dyDescent="0.25">
      <c r="I2123" s="14">
        <v>2119</v>
      </c>
      <c r="J2123" s="15">
        <f t="shared" ca="1" si="232"/>
        <v>0.21990497891785943</v>
      </c>
      <c r="K2123" s="16">
        <f t="shared" ref="K2123:K2186" ca="1" si="234">NORMINV(J2123,mean_HomeTeam_Sim,sd_HomeTeam_Sim)</f>
        <v>0.96668274304368307</v>
      </c>
      <c r="L2123" s="16"/>
      <c r="M2123" s="17">
        <f t="shared" ca="1" si="233"/>
        <v>0.7860380522510716</v>
      </c>
      <c r="N2123" s="18">
        <f t="shared" ref="N2123:N2186" ca="1" si="235">NORMINV(M2123,mean_AwayTeam_Sim,sd_AwayTeam_Sim)</f>
        <v>10.412616579206784</v>
      </c>
      <c r="O2123" s="18"/>
      <c r="P2123" s="30">
        <f t="shared" ca="1" si="231"/>
        <v>-7.2459338361630996</v>
      </c>
      <c r="Q2123" s="19"/>
      <c r="R2123" s="20">
        <f t="shared" ref="R2123:R2186" ca="1" si="236">IF(P2123&gt;0,1,0)</f>
        <v>0</v>
      </c>
      <c r="S2123" s="21">
        <f t="shared" ref="S2123:S2186" ca="1" si="237">IF(P2123&gt;game_spread,1,0)</f>
        <v>0</v>
      </c>
    </row>
    <row r="2124" spans="9:19" ht="15" x14ac:dyDescent="0.25">
      <c r="I2124" s="14">
        <v>2120</v>
      </c>
      <c r="J2124" s="15">
        <f t="shared" ca="1" si="232"/>
        <v>0.48906121786428269</v>
      </c>
      <c r="K2124" s="16">
        <f t="shared" ca="1" si="234"/>
        <v>7.2005635803677333</v>
      </c>
      <c r="L2124" s="16"/>
      <c r="M2124" s="17">
        <f t="shared" ca="1" si="233"/>
        <v>0.87336960211530146</v>
      </c>
      <c r="N2124" s="18">
        <f t="shared" ca="1" si="235"/>
        <v>13.338547782131068</v>
      </c>
      <c r="O2124" s="18"/>
      <c r="P2124" s="30">
        <f t="shared" ca="1" si="231"/>
        <v>-3.9379842017633342</v>
      </c>
      <c r="Q2124" s="19"/>
      <c r="R2124" s="20">
        <f t="shared" ca="1" si="236"/>
        <v>0</v>
      </c>
      <c r="S2124" s="21">
        <f t="shared" ca="1" si="237"/>
        <v>0</v>
      </c>
    </row>
    <row r="2125" spans="9:19" ht="15" x14ac:dyDescent="0.25">
      <c r="I2125" s="14">
        <v>2121</v>
      </c>
      <c r="J2125" s="15">
        <f t="shared" ca="1" si="232"/>
        <v>0.17118095188200744</v>
      </c>
      <c r="K2125" s="16">
        <f t="shared" ca="1" si="234"/>
        <v>-0.51416049084154025</v>
      </c>
      <c r="L2125" s="16"/>
      <c r="M2125" s="17">
        <f t="shared" ca="1" si="233"/>
        <v>0.45996512847043636</v>
      </c>
      <c r="N2125" s="18">
        <f t="shared" ca="1" si="235"/>
        <v>2.9389761821391169</v>
      </c>
      <c r="O2125" s="18"/>
      <c r="P2125" s="30">
        <f t="shared" ca="1" si="231"/>
        <v>-1.253136672980657</v>
      </c>
      <c r="Q2125" s="19"/>
      <c r="R2125" s="20">
        <f t="shared" ca="1" si="236"/>
        <v>0</v>
      </c>
      <c r="S2125" s="21">
        <f t="shared" ca="1" si="237"/>
        <v>0</v>
      </c>
    </row>
    <row r="2126" spans="9:19" ht="15" x14ac:dyDescent="0.25">
      <c r="I2126" s="14">
        <v>2122</v>
      </c>
      <c r="J2126" s="15">
        <f t="shared" ca="1" si="232"/>
        <v>0.71874663496819668</v>
      </c>
      <c r="K2126" s="16">
        <f t="shared" ca="1" si="234"/>
        <v>12.275283846547932</v>
      </c>
      <c r="L2126" s="16"/>
      <c r="M2126" s="17">
        <f t="shared" ca="1" si="233"/>
        <v>0.84436954930641572</v>
      </c>
      <c r="N2126" s="18">
        <f t="shared" ca="1" si="235"/>
        <v>12.251850616407975</v>
      </c>
      <c r="O2126" s="18"/>
      <c r="P2126" s="30">
        <f t="shared" ca="1" si="231"/>
        <v>2.2234332301399578</v>
      </c>
      <c r="Q2126" s="19"/>
      <c r="R2126" s="20">
        <f t="shared" ca="1" si="236"/>
        <v>1</v>
      </c>
      <c r="S2126" s="21">
        <f t="shared" ca="1" si="237"/>
        <v>0</v>
      </c>
    </row>
    <row r="2127" spans="9:19" ht="15" x14ac:dyDescent="0.25">
      <c r="I2127" s="14">
        <v>2123</v>
      </c>
      <c r="J2127" s="15">
        <f t="shared" ca="1" si="232"/>
        <v>0.25352921518875471</v>
      </c>
      <c r="K2127" s="16">
        <f t="shared" ca="1" si="234"/>
        <v>1.8793886302673064</v>
      </c>
      <c r="L2127" s="16"/>
      <c r="M2127" s="17">
        <f t="shared" ca="1" si="233"/>
        <v>0.88632919617121431</v>
      </c>
      <c r="N2127" s="18">
        <f t="shared" ca="1" si="235"/>
        <v>13.880453700443327</v>
      </c>
      <c r="O2127" s="18"/>
      <c r="P2127" s="30">
        <f t="shared" ca="1" si="231"/>
        <v>-9.8010650701760227</v>
      </c>
      <c r="Q2127" s="19"/>
      <c r="R2127" s="20">
        <f t="shared" ca="1" si="236"/>
        <v>0</v>
      </c>
      <c r="S2127" s="21">
        <f t="shared" ca="1" si="237"/>
        <v>0</v>
      </c>
    </row>
    <row r="2128" spans="9:19" ht="15" x14ac:dyDescent="0.25">
      <c r="I2128" s="14">
        <v>2124</v>
      </c>
      <c r="J2128" s="15">
        <f t="shared" ca="1" si="232"/>
        <v>0.84449711814868278</v>
      </c>
      <c r="K2128" s="16">
        <f t="shared" ca="1" si="234"/>
        <v>15.906318953889425</v>
      </c>
      <c r="L2128" s="16"/>
      <c r="M2128" s="17">
        <f t="shared" ca="1" si="233"/>
        <v>0.28182642651459888</v>
      </c>
      <c r="N2128" s="18">
        <f t="shared" ca="1" si="235"/>
        <v>-1.0510784214286808</v>
      </c>
      <c r="O2128" s="18"/>
      <c r="P2128" s="30">
        <f t="shared" ca="1" si="231"/>
        <v>19.157397375318105</v>
      </c>
      <c r="Q2128" s="19"/>
      <c r="R2128" s="20">
        <f t="shared" ca="1" si="236"/>
        <v>1</v>
      </c>
      <c r="S2128" s="21">
        <f t="shared" ca="1" si="237"/>
        <v>1</v>
      </c>
    </row>
    <row r="2129" spans="9:19" ht="15" x14ac:dyDescent="0.25">
      <c r="I2129" s="14">
        <v>2125</v>
      </c>
      <c r="J2129" s="15">
        <f t="shared" ca="1" si="232"/>
        <v>0.44959010770151264</v>
      </c>
      <c r="K2129" s="16">
        <f t="shared" ca="1" si="234"/>
        <v>6.3699767938157432</v>
      </c>
      <c r="L2129" s="16"/>
      <c r="M2129" s="17">
        <f t="shared" ca="1" si="233"/>
        <v>0.95280959961685485</v>
      </c>
      <c r="N2129" s="18">
        <f t="shared" ca="1" si="235"/>
        <v>17.775048811148636</v>
      </c>
      <c r="O2129" s="18"/>
      <c r="P2129" s="30">
        <f t="shared" ca="1" si="231"/>
        <v>-9.2050720173328919</v>
      </c>
      <c r="Q2129" s="19"/>
      <c r="R2129" s="20">
        <f t="shared" ca="1" si="236"/>
        <v>0</v>
      </c>
      <c r="S2129" s="21">
        <f t="shared" ca="1" si="237"/>
        <v>0</v>
      </c>
    </row>
    <row r="2130" spans="9:19" ht="15" x14ac:dyDescent="0.25">
      <c r="I2130" s="14">
        <v>2126</v>
      </c>
      <c r="J2130" s="15">
        <f t="shared" ca="1" si="232"/>
        <v>0.35653883183938739</v>
      </c>
      <c r="K2130" s="16">
        <f t="shared" ca="1" si="234"/>
        <v>4.3533848072806505</v>
      </c>
      <c r="L2130" s="16"/>
      <c r="M2130" s="17">
        <f t="shared" ca="1" si="233"/>
        <v>0.63718837736036094</v>
      </c>
      <c r="N2130" s="18">
        <f t="shared" ca="1" si="235"/>
        <v>6.7162875182754913</v>
      </c>
      <c r="O2130" s="18"/>
      <c r="P2130" s="30">
        <f t="shared" ca="1" si="231"/>
        <v>-0.16290271099484066</v>
      </c>
      <c r="Q2130" s="19"/>
      <c r="R2130" s="20">
        <f t="shared" ca="1" si="236"/>
        <v>0</v>
      </c>
      <c r="S2130" s="21">
        <f t="shared" ca="1" si="237"/>
        <v>0</v>
      </c>
    </row>
    <row r="2131" spans="9:19" ht="15" x14ac:dyDescent="0.25">
      <c r="I2131" s="14">
        <v>2127</v>
      </c>
      <c r="J2131" s="15">
        <f t="shared" ca="1" si="232"/>
        <v>5.0304494600679872E-2</v>
      </c>
      <c r="K2131" s="16">
        <f t="shared" ca="1" si="234"/>
        <v>-6.3071912380196107</v>
      </c>
      <c r="L2131" s="16"/>
      <c r="M2131" s="17">
        <f t="shared" ca="1" si="233"/>
        <v>0.59089129469915735</v>
      </c>
      <c r="N2131" s="18">
        <f t="shared" ca="1" si="235"/>
        <v>5.7029653066024535</v>
      </c>
      <c r="O2131" s="18"/>
      <c r="P2131" s="30">
        <f t="shared" ca="1" si="231"/>
        <v>-9.810156544622064</v>
      </c>
      <c r="Q2131" s="19"/>
      <c r="R2131" s="20">
        <f t="shared" ca="1" si="236"/>
        <v>0</v>
      </c>
      <c r="S2131" s="21">
        <f t="shared" ca="1" si="237"/>
        <v>0</v>
      </c>
    </row>
    <row r="2132" spans="9:19" ht="15" x14ac:dyDescent="0.25">
      <c r="I2132" s="14">
        <v>2128</v>
      </c>
      <c r="J2132" s="15">
        <f t="shared" ca="1" si="232"/>
        <v>6.0328090381269961E-2</v>
      </c>
      <c r="K2132" s="16">
        <f t="shared" ca="1" si="234"/>
        <v>-5.55517491321954</v>
      </c>
      <c r="L2132" s="16"/>
      <c r="M2132" s="17">
        <f t="shared" ca="1" si="233"/>
        <v>0.95567011822469494</v>
      </c>
      <c r="N2132" s="18">
        <f t="shared" ca="1" si="235"/>
        <v>18.024222491336658</v>
      </c>
      <c r="O2132" s="18"/>
      <c r="P2132" s="30">
        <f t="shared" ca="1" si="231"/>
        <v>-21.379397404556197</v>
      </c>
      <c r="Q2132" s="19"/>
      <c r="R2132" s="20">
        <f t="shared" ca="1" si="236"/>
        <v>0</v>
      </c>
      <c r="S2132" s="21">
        <f t="shared" ca="1" si="237"/>
        <v>0</v>
      </c>
    </row>
    <row r="2133" spans="9:19" ht="15" x14ac:dyDescent="0.25">
      <c r="I2133" s="14">
        <v>2129</v>
      </c>
      <c r="J2133" s="15">
        <f t="shared" ca="1" si="232"/>
        <v>5.978841856206385E-2</v>
      </c>
      <c r="K2133" s="16">
        <f t="shared" ca="1" si="234"/>
        <v>-5.593050153697483</v>
      </c>
      <c r="L2133" s="16"/>
      <c r="M2133" s="17">
        <f t="shared" ca="1" si="233"/>
        <v>0.57840165979556224</v>
      </c>
      <c r="N2133" s="18">
        <f t="shared" ca="1" si="235"/>
        <v>5.4349655627468083</v>
      </c>
      <c r="O2133" s="18"/>
      <c r="P2133" s="30">
        <f t="shared" ca="1" si="231"/>
        <v>-8.8280157164442912</v>
      </c>
      <c r="Q2133" s="19"/>
      <c r="R2133" s="20">
        <f t="shared" ca="1" si="236"/>
        <v>0</v>
      </c>
      <c r="S2133" s="21">
        <f t="shared" ca="1" si="237"/>
        <v>0</v>
      </c>
    </row>
    <row r="2134" spans="9:19" ht="15" x14ac:dyDescent="0.25">
      <c r="I2134" s="14">
        <v>2130</v>
      </c>
      <c r="J2134" s="15">
        <f t="shared" ca="1" si="232"/>
        <v>0.9309501128099944</v>
      </c>
      <c r="K2134" s="16">
        <f t="shared" ca="1" si="234"/>
        <v>19.836869539236744</v>
      </c>
      <c r="L2134" s="16"/>
      <c r="M2134" s="17">
        <f t="shared" ca="1" si="233"/>
        <v>0.42647923502444041</v>
      </c>
      <c r="N2134" s="18">
        <f t="shared" ca="1" si="235"/>
        <v>2.2292927460947602</v>
      </c>
      <c r="O2134" s="18"/>
      <c r="P2134" s="30">
        <f t="shared" ca="1" si="231"/>
        <v>19.807576793141983</v>
      </c>
      <c r="Q2134" s="19"/>
      <c r="R2134" s="20">
        <f t="shared" ca="1" si="236"/>
        <v>1</v>
      </c>
      <c r="S2134" s="21">
        <f t="shared" ca="1" si="237"/>
        <v>1</v>
      </c>
    </row>
    <row r="2135" spans="9:19" ht="15" x14ac:dyDescent="0.25">
      <c r="I2135" s="14">
        <v>2131</v>
      </c>
      <c r="J2135" s="15">
        <f t="shared" ca="1" si="232"/>
        <v>0.14127546263906521</v>
      </c>
      <c r="K2135" s="16">
        <f t="shared" ca="1" si="234"/>
        <v>-1.5608033121249054</v>
      </c>
      <c r="L2135" s="16"/>
      <c r="M2135" s="17">
        <f t="shared" ca="1" si="233"/>
        <v>0.17314391451845002</v>
      </c>
      <c r="N2135" s="18">
        <f t="shared" ca="1" si="235"/>
        <v>-4.0997820326772443</v>
      </c>
      <c r="O2135" s="18"/>
      <c r="P2135" s="30">
        <f t="shared" ca="1" si="231"/>
        <v>4.738978720552339</v>
      </c>
      <c r="Q2135" s="19"/>
      <c r="R2135" s="20">
        <f t="shared" ca="1" si="236"/>
        <v>1</v>
      </c>
      <c r="S2135" s="21">
        <f t="shared" ca="1" si="237"/>
        <v>0</v>
      </c>
    </row>
    <row r="2136" spans="9:19" ht="15" x14ac:dyDescent="0.25">
      <c r="I2136" s="14">
        <v>2132</v>
      </c>
      <c r="J2136" s="15">
        <f t="shared" ca="1" si="232"/>
        <v>0.74604157668568216</v>
      </c>
      <c r="K2136" s="16">
        <f t="shared" ca="1" si="234"/>
        <v>12.969399254760761</v>
      </c>
      <c r="L2136" s="16"/>
      <c r="M2136" s="17">
        <f t="shared" ca="1" si="233"/>
        <v>0.60970950946874736</v>
      </c>
      <c r="N2136" s="18">
        <f t="shared" ca="1" si="235"/>
        <v>6.1106168734444317</v>
      </c>
      <c r="O2136" s="18"/>
      <c r="P2136" s="30">
        <f t="shared" ca="1" si="231"/>
        <v>9.0587823813163304</v>
      </c>
      <c r="Q2136" s="19"/>
      <c r="R2136" s="20">
        <f t="shared" ca="1" si="236"/>
        <v>1</v>
      </c>
      <c r="S2136" s="21">
        <f t="shared" ca="1" si="237"/>
        <v>1</v>
      </c>
    </row>
    <row r="2137" spans="9:19" ht="15" x14ac:dyDescent="0.25">
      <c r="I2137" s="14">
        <v>2133</v>
      </c>
      <c r="J2137" s="15">
        <f t="shared" ca="1" si="232"/>
        <v>0.40089935746976313</v>
      </c>
      <c r="K2137" s="16">
        <f t="shared" ca="1" si="234"/>
        <v>5.32981674335654</v>
      </c>
      <c r="L2137" s="16"/>
      <c r="M2137" s="17">
        <f t="shared" ca="1" si="233"/>
        <v>0.14301429536843857</v>
      </c>
      <c r="N2137" s="18">
        <f t="shared" ca="1" si="235"/>
        <v>-5.1461110003742085</v>
      </c>
      <c r="O2137" s="18"/>
      <c r="P2137" s="30">
        <f t="shared" ca="1" si="231"/>
        <v>12.67592774373075</v>
      </c>
      <c r="Q2137" s="19"/>
      <c r="R2137" s="20">
        <f t="shared" ca="1" si="236"/>
        <v>1</v>
      </c>
      <c r="S2137" s="21">
        <f t="shared" ca="1" si="237"/>
        <v>1</v>
      </c>
    </row>
    <row r="2138" spans="9:19" ht="15" x14ac:dyDescent="0.25">
      <c r="I2138" s="14">
        <v>2134</v>
      </c>
      <c r="J2138" s="15">
        <f t="shared" ca="1" si="232"/>
        <v>3.2417482702738476E-2</v>
      </c>
      <c r="K2138" s="16">
        <f t="shared" ca="1" si="234"/>
        <v>-8.0180435507689811</v>
      </c>
      <c r="L2138" s="16"/>
      <c r="M2138" s="17">
        <f t="shared" ca="1" si="233"/>
        <v>0.98234243826875334</v>
      </c>
      <c r="N2138" s="18">
        <f t="shared" ca="1" si="235"/>
        <v>21.389405186264799</v>
      </c>
      <c r="O2138" s="18"/>
      <c r="P2138" s="30">
        <f t="shared" ca="1" si="231"/>
        <v>-27.207448737033783</v>
      </c>
      <c r="Q2138" s="19"/>
      <c r="R2138" s="20">
        <f t="shared" ca="1" si="236"/>
        <v>0</v>
      </c>
      <c r="S2138" s="21">
        <f t="shared" ca="1" si="237"/>
        <v>0</v>
      </c>
    </row>
    <row r="2139" spans="9:19" ht="15" x14ac:dyDescent="0.25">
      <c r="I2139" s="14">
        <v>2135</v>
      </c>
      <c r="J2139" s="15">
        <f t="shared" ca="1" si="232"/>
        <v>0.95360834296555363</v>
      </c>
      <c r="K2139" s="16">
        <f t="shared" ca="1" si="234"/>
        <v>21.493376435394154</v>
      </c>
      <c r="L2139" s="16"/>
      <c r="M2139" s="17">
        <f t="shared" ca="1" si="233"/>
        <v>0.46069305912812986</v>
      </c>
      <c r="N2139" s="18">
        <f t="shared" ca="1" si="235"/>
        <v>2.9543182310923823</v>
      </c>
      <c r="O2139" s="18"/>
      <c r="P2139" s="30">
        <f t="shared" ca="1" si="231"/>
        <v>20.73905820430177</v>
      </c>
      <c r="Q2139" s="19"/>
      <c r="R2139" s="20">
        <f t="shared" ca="1" si="236"/>
        <v>1</v>
      </c>
      <c r="S2139" s="21">
        <f t="shared" ca="1" si="237"/>
        <v>1</v>
      </c>
    </row>
    <row r="2140" spans="9:19" ht="15" x14ac:dyDescent="0.25">
      <c r="I2140" s="14">
        <v>2136</v>
      </c>
      <c r="J2140" s="15">
        <f t="shared" ca="1" si="232"/>
        <v>0.97110026672425642</v>
      </c>
      <c r="K2140" s="16">
        <f t="shared" ca="1" si="234"/>
        <v>23.303245951198321</v>
      </c>
      <c r="L2140" s="16"/>
      <c r="M2140" s="17">
        <f t="shared" ca="1" si="233"/>
        <v>0.2098099936895601</v>
      </c>
      <c r="N2140" s="18">
        <f t="shared" ca="1" si="235"/>
        <v>-2.9725216468670643</v>
      </c>
      <c r="O2140" s="18"/>
      <c r="P2140" s="30">
        <f t="shared" ca="1" si="231"/>
        <v>28.475767598065385</v>
      </c>
      <c r="Q2140" s="19"/>
      <c r="R2140" s="20">
        <f t="shared" ca="1" si="236"/>
        <v>1</v>
      </c>
      <c r="S2140" s="21">
        <f t="shared" ca="1" si="237"/>
        <v>1</v>
      </c>
    </row>
    <row r="2141" spans="9:19" ht="15" x14ac:dyDescent="0.25">
      <c r="I2141" s="14">
        <v>2137</v>
      </c>
      <c r="J2141" s="15">
        <f t="shared" ca="1" si="232"/>
        <v>0.98056883434027076</v>
      </c>
      <c r="K2141" s="16">
        <f t="shared" ca="1" si="234"/>
        <v>24.712397739621093</v>
      </c>
      <c r="L2141" s="16"/>
      <c r="M2141" s="17">
        <f t="shared" ca="1" si="233"/>
        <v>0.86513525164485383</v>
      </c>
      <c r="N2141" s="18">
        <f t="shared" ca="1" si="235"/>
        <v>13.01409715147248</v>
      </c>
      <c r="O2141" s="18"/>
      <c r="P2141" s="30">
        <f t="shared" ca="1" si="231"/>
        <v>13.898300588148611</v>
      </c>
      <c r="Q2141" s="19"/>
      <c r="R2141" s="20">
        <f t="shared" ca="1" si="236"/>
        <v>1</v>
      </c>
      <c r="S2141" s="21">
        <f t="shared" ca="1" si="237"/>
        <v>1</v>
      </c>
    </row>
    <row r="2142" spans="9:19" ht="15" x14ac:dyDescent="0.25">
      <c r="I2142" s="14">
        <v>2138</v>
      </c>
      <c r="J2142" s="15">
        <f t="shared" ca="1" si="232"/>
        <v>0.14197349856434349</v>
      </c>
      <c r="K2142" s="16">
        <f t="shared" ca="1" si="234"/>
        <v>-1.5347688724630331</v>
      </c>
      <c r="L2142" s="16"/>
      <c r="M2142" s="17">
        <f t="shared" ca="1" si="233"/>
        <v>0.8319854352691286</v>
      </c>
      <c r="N2142" s="18">
        <f t="shared" ca="1" si="235"/>
        <v>11.829010481525962</v>
      </c>
      <c r="O2142" s="18"/>
      <c r="P2142" s="30">
        <f t="shared" ca="1" si="231"/>
        <v>-11.163779353988996</v>
      </c>
      <c r="Q2142" s="19"/>
      <c r="R2142" s="20">
        <f t="shared" ca="1" si="236"/>
        <v>0</v>
      </c>
      <c r="S2142" s="21">
        <f t="shared" ca="1" si="237"/>
        <v>0</v>
      </c>
    </row>
    <row r="2143" spans="9:19" ht="15" x14ac:dyDescent="0.25">
      <c r="I2143" s="14">
        <v>2139</v>
      </c>
      <c r="J2143" s="15">
        <f t="shared" ca="1" si="232"/>
        <v>0.26997620285419299</v>
      </c>
      <c r="K2143" s="16">
        <f t="shared" ca="1" si="234"/>
        <v>2.3022364943828428</v>
      </c>
      <c r="L2143" s="16"/>
      <c r="M2143" s="17">
        <f t="shared" ca="1" si="233"/>
        <v>0.24457295273148416</v>
      </c>
      <c r="N2143" s="18">
        <f t="shared" ca="1" si="235"/>
        <v>-2.0069088965586133</v>
      </c>
      <c r="O2143" s="18"/>
      <c r="P2143" s="30">
        <f t="shared" ca="1" si="231"/>
        <v>6.5091453909414563</v>
      </c>
      <c r="Q2143" s="19"/>
      <c r="R2143" s="20">
        <f t="shared" ca="1" si="236"/>
        <v>1</v>
      </c>
      <c r="S2143" s="21">
        <f t="shared" ca="1" si="237"/>
        <v>0</v>
      </c>
    </row>
    <row r="2144" spans="9:19" ht="15" x14ac:dyDescent="0.25">
      <c r="I2144" s="14">
        <v>2140</v>
      </c>
      <c r="J2144" s="15">
        <f t="shared" ca="1" si="232"/>
        <v>0.41440593293707306</v>
      </c>
      <c r="K2144" s="16">
        <f t="shared" ca="1" si="234"/>
        <v>5.6209264756684068</v>
      </c>
      <c r="L2144" s="16"/>
      <c r="M2144" s="17">
        <f t="shared" ca="1" si="233"/>
        <v>8.6544021825171846E-2</v>
      </c>
      <c r="N2144" s="18">
        <f t="shared" ca="1" si="235"/>
        <v>-7.6182222625902707</v>
      </c>
      <c r="O2144" s="18"/>
      <c r="P2144" s="30">
        <f t="shared" ca="1" si="231"/>
        <v>15.439148738258677</v>
      </c>
      <c r="Q2144" s="19"/>
      <c r="R2144" s="20">
        <f t="shared" ca="1" si="236"/>
        <v>1</v>
      </c>
      <c r="S2144" s="21">
        <f t="shared" ca="1" si="237"/>
        <v>1</v>
      </c>
    </row>
    <row r="2145" spans="9:19" ht="15" x14ac:dyDescent="0.25">
      <c r="I2145" s="14">
        <v>2141</v>
      </c>
      <c r="J2145" s="15">
        <f t="shared" ca="1" si="232"/>
        <v>0.83760764082224526</v>
      </c>
      <c r="K2145" s="16">
        <f t="shared" ca="1" si="234"/>
        <v>15.66836539812604</v>
      </c>
      <c r="L2145" s="16"/>
      <c r="M2145" s="17">
        <f t="shared" ca="1" si="233"/>
        <v>0.47895451559495827</v>
      </c>
      <c r="N2145" s="18">
        <f t="shared" ca="1" si="235"/>
        <v>3.3384300983544972</v>
      </c>
      <c r="O2145" s="18"/>
      <c r="P2145" s="30">
        <f t="shared" ca="1" si="231"/>
        <v>14.529935299771545</v>
      </c>
      <c r="Q2145" s="19"/>
      <c r="R2145" s="20">
        <f t="shared" ca="1" si="236"/>
        <v>1</v>
      </c>
      <c r="S2145" s="21">
        <f t="shared" ca="1" si="237"/>
        <v>1</v>
      </c>
    </row>
    <row r="2146" spans="9:19" ht="15" x14ac:dyDescent="0.25">
      <c r="I2146" s="14">
        <v>2142</v>
      </c>
      <c r="J2146" s="15">
        <f t="shared" ca="1" si="232"/>
        <v>0.8971631358839115</v>
      </c>
      <c r="K2146" s="16">
        <f t="shared" ca="1" si="234"/>
        <v>18.018362840999373</v>
      </c>
      <c r="L2146" s="16"/>
      <c r="M2146" s="17">
        <f t="shared" ca="1" si="233"/>
        <v>0.46198886098306124</v>
      </c>
      <c r="N2146" s="18">
        <f t="shared" ca="1" si="235"/>
        <v>2.9816220406517884</v>
      </c>
      <c r="O2146" s="18"/>
      <c r="P2146" s="30">
        <f t="shared" ca="1" si="231"/>
        <v>17.236740800347583</v>
      </c>
      <c r="Q2146" s="19"/>
      <c r="R2146" s="20">
        <f t="shared" ca="1" si="236"/>
        <v>1</v>
      </c>
      <c r="S2146" s="21">
        <f t="shared" ca="1" si="237"/>
        <v>1</v>
      </c>
    </row>
    <row r="2147" spans="9:19" ht="15" x14ac:dyDescent="0.25">
      <c r="I2147" s="14">
        <v>2143</v>
      </c>
      <c r="J2147" s="15">
        <f t="shared" ca="1" si="232"/>
        <v>0.91191465794041593</v>
      </c>
      <c r="K2147" s="16">
        <f t="shared" ca="1" si="234"/>
        <v>18.746997738370162</v>
      </c>
      <c r="L2147" s="16"/>
      <c r="M2147" s="17">
        <f t="shared" ca="1" si="233"/>
        <v>1.5460993834666814E-2</v>
      </c>
      <c r="N2147" s="18">
        <f t="shared" ca="1" si="235"/>
        <v>-14.275752314976906</v>
      </c>
      <c r="O2147" s="18"/>
      <c r="P2147" s="30">
        <f t="shared" ca="1" si="231"/>
        <v>35.22275005334707</v>
      </c>
      <c r="Q2147" s="19"/>
      <c r="R2147" s="20">
        <f t="shared" ca="1" si="236"/>
        <v>1</v>
      </c>
      <c r="S2147" s="21">
        <f t="shared" ca="1" si="237"/>
        <v>1</v>
      </c>
    </row>
    <row r="2148" spans="9:19" ht="15" x14ac:dyDescent="0.25">
      <c r="I2148" s="14">
        <v>2144</v>
      </c>
      <c r="J2148" s="15">
        <f t="shared" ca="1" si="232"/>
        <v>0.34651597313035709</v>
      </c>
      <c r="K2148" s="16">
        <f t="shared" ca="1" si="234"/>
        <v>4.1273360972143269</v>
      </c>
      <c r="L2148" s="16"/>
      <c r="M2148" s="17">
        <f t="shared" ca="1" si="233"/>
        <v>0.99484627855082886</v>
      </c>
      <c r="N2148" s="18">
        <f t="shared" ca="1" si="235"/>
        <v>25.243183291609675</v>
      </c>
      <c r="O2148" s="18"/>
      <c r="P2148" s="30">
        <f t="shared" ca="1" si="231"/>
        <v>-18.915847194395351</v>
      </c>
      <c r="Q2148" s="19"/>
      <c r="R2148" s="20">
        <f t="shared" ca="1" si="236"/>
        <v>0</v>
      </c>
      <c r="S2148" s="21">
        <f t="shared" ca="1" si="237"/>
        <v>0</v>
      </c>
    </row>
    <row r="2149" spans="9:19" ht="15" x14ac:dyDescent="0.25">
      <c r="I2149" s="14">
        <v>2145</v>
      </c>
      <c r="J2149" s="15">
        <f t="shared" ca="1" si="232"/>
        <v>0.83618904170406205</v>
      </c>
      <c r="K2149" s="16">
        <f t="shared" ca="1" si="234"/>
        <v>15.620191572087178</v>
      </c>
      <c r="L2149" s="16"/>
      <c r="M2149" s="17">
        <f t="shared" ca="1" si="233"/>
        <v>0.78195701182579846</v>
      </c>
      <c r="N2149" s="18">
        <f t="shared" ca="1" si="235"/>
        <v>10.296072469795558</v>
      </c>
      <c r="O2149" s="18"/>
      <c r="P2149" s="30">
        <f t="shared" ca="1" si="231"/>
        <v>7.5241191022916203</v>
      </c>
      <c r="Q2149" s="19"/>
      <c r="R2149" s="20">
        <f t="shared" ca="1" si="236"/>
        <v>1</v>
      </c>
      <c r="S2149" s="21">
        <f t="shared" ca="1" si="237"/>
        <v>1</v>
      </c>
    </row>
    <row r="2150" spans="9:19" ht="15" x14ac:dyDescent="0.25">
      <c r="I2150" s="14">
        <v>2146</v>
      </c>
      <c r="J2150" s="15">
        <f t="shared" ca="1" si="232"/>
        <v>0.24839710418412653</v>
      </c>
      <c r="K2150" s="16">
        <f t="shared" ca="1" si="234"/>
        <v>1.7445398020020795</v>
      </c>
      <c r="L2150" s="16"/>
      <c r="M2150" s="17">
        <f t="shared" ca="1" si="233"/>
        <v>0.74967326120748823</v>
      </c>
      <c r="N2150" s="18">
        <f t="shared" ca="1" si="235"/>
        <v>9.4145865404316531</v>
      </c>
      <c r="O2150" s="18"/>
      <c r="P2150" s="30">
        <f t="shared" ca="1" si="231"/>
        <v>-5.4700467384295735</v>
      </c>
      <c r="Q2150" s="19"/>
      <c r="R2150" s="20">
        <f t="shared" ca="1" si="236"/>
        <v>0</v>
      </c>
      <c r="S2150" s="21">
        <f t="shared" ca="1" si="237"/>
        <v>0</v>
      </c>
    </row>
    <row r="2151" spans="9:19" ht="15" x14ac:dyDescent="0.25">
      <c r="I2151" s="14">
        <v>2147</v>
      </c>
      <c r="J2151" s="15">
        <f t="shared" ca="1" si="232"/>
        <v>0.40898215375617086</v>
      </c>
      <c r="K2151" s="16">
        <f t="shared" ca="1" si="234"/>
        <v>5.5043095233127222</v>
      </c>
      <c r="L2151" s="16"/>
      <c r="M2151" s="17">
        <f t="shared" ca="1" si="233"/>
        <v>0.46061708395754397</v>
      </c>
      <c r="N2151" s="18">
        <f t="shared" ca="1" si="235"/>
        <v>2.9527170900058843</v>
      </c>
      <c r="O2151" s="18"/>
      <c r="P2151" s="30">
        <f t="shared" ca="1" si="231"/>
        <v>4.751592433306838</v>
      </c>
      <c r="Q2151" s="19"/>
      <c r="R2151" s="20">
        <f t="shared" ca="1" si="236"/>
        <v>1</v>
      </c>
      <c r="S2151" s="21">
        <f t="shared" ca="1" si="237"/>
        <v>0</v>
      </c>
    </row>
    <row r="2152" spans="9:19" ht="15" x14ac:dyDescent="0.25">
      <c r="I2152" s="14">
        <v>2148</v>
      </c>
      <c r="J2152" s="15">
        <f t="shared" ca="1" si="232"/>
        <v>0.12247686436373006</v>
      </c>
      <c r="K2152" s="16">
        <f t="shared" ca="1" si="234"/>
        <v>-2.2977948593236679</v>
      </c>
      <c r="L2152" s="16"/>
      <c r="M2152" s="17">
        <f t="shared" ca="1" si="233"/>
        <v>7.169146330795495E-2</v>
      </c>
      <c r="N2152" s="18">
        <f t="shared" ca="1" si="235"/>
        <v>-8.462919006803542</v>
      </c>
      <c r="O2152" s="18"/>
      <c r="P2152" s="30">
        <f t="shared" ca="1" si="231"/>
        <v>8.3651241474798752</v>
      </c>
      <c r="Q2152" s="19"/>
      <c r="R2152" s="20">
        <f t="shared" ca="1" si="236"/>
        <v>1</v>
      </c>
      <c r="S2152" s="21">
        <f t="shared" ca="1" si="237"/>
        <v>1</v>
      </c>
    </row>
    <row r="2153" spans="9:19" ht="15" x14ac:dyDescent="0.25">
      <c r="I2153" s="14">
        <v>2149</v>
      </c>
      <c r="J2153" s="15">
        <f t="shared" ca="1" si="232"/>
        <v>0.85401426252798363</v>
      </c>
      <c r="K2153" s="16">
        <f t="shared" ca="1" si="234"/>
        <v>16.246778510553987</v>
      </c>
      <c r="L2153" s="16"/>
      <c r="M2153" s="17">
        <f t="shared" ca="1" si="233"/>
        <v>0.46445667672594526</v>
      </c>
      <c r="N2153" s="18">
        <f t="shared" ca="1" si="235"/>
        <v>3.033598064040449</v>
      </c>
      <c r="O2153" s="18"/>
      <c r="P2153" s="30">
        <f t="shared" ca="1" si="231"/>
        <v>15.41318044651354</v>
      </c>
      <c r="Q2153" s="19"/>
      <c r="R2153" s="20">
        <f t="shared" ca="1" si="236"/>
        <v>1</v>
      </c>
      <c r="S2153" s="21">
        <f t="shared" ca="1" si="237"/>
        <v>1</v>
      </c>
    </row>
    <row r="2154" spans="9:19" ht="15" x14ac:dyDescent="0.25">
      <c r="I2154" s="14">
        <v>2150</v>
      </c>
      <c r="J2154" s="15">
        <f t="shared" ca="1" si="232"/>
        <v>0.38391445894834486</v>
      </c>
      <c r="K2154" s="16">
        <f t="shared" ca="1" si="234"/>
        <v>4.9600461493230057</v>
      </c>
      <c r="L2154" s="16"/>
      <c r="M2154" s="17">
        <f t="shared" ca="1" si="233"/>
        <v>0.12300989696125364</v>
      </c>
      <c r="N2154" s="18">
        <f t="shared" ca="1" si="235"/>
        <v>-5.9258525196432785</v>
      </c>
      <c r="O2154" s="18"/>
      <c r="P2154" s="30">
        <f t="shared" ca="1" si="231"/>
        <v>13.085898668966284</v>
      </c>
      <c r="Q2154" s="19"/>
      <c r="R2154" s="20">
        <f t="shared" ca="1" si="236"/>
        <v>1</v>
      </c>
      <c r="S2154" s="21">
        <f t="shared" ca="1" si="237"/>
        <v>1</v>
      </c>
    </row>
    <row r="2155" spans="9:19" ht="15" x14ac:dyDescent="0.25">
      <c r="I2155" s="14">
        <v>2151</v>
      </c>
      <c r="J2155" s="15">
        <f t="shared" ca="1" si="232"/>
        <v>1.7546994809798377E-2</v>
      </c>
      <c r="K2155" s="16">
        <f t="shared" ca="1" si="234"/>
        <v>-10.20070434448218</v>
      </c>
      <c r="L2155" s="16"/>
      <c r="M2155" s="17">
        <f t="shared" ca="1" si="233"/>
        <v>0.16498562683904272</v>
      </c>
      <c r="N2155" s="18">
        <f t="shared" ca="1" si="235"/>
        <v>-4.3705058779436357</v>
      </c>
      <c r="O2155" s="18"/>
      <c r="P2155" s="30">
        <f t="shared" ca="1" si="231"/>
        <v>-3.6301984665385438</v>
      </c>
      <c r="Q2155" s="19"/>
      <c r="R2155" s="20">
        <f t="shared" ca="1" si="236"/>
        <v>0</v>
      </c>
      <c r="S2155" s="21">
        <f t="shared" ca="1" si="237"/>
        <v>0</v>
      </c>
    </row>
    <row r="2156" spans="9:19" ht="15" x14ac:dyDescent="0.25">
      <c r="I2156" s="14">
        <v>2152</v>
      </c>
      <c r="J2156" s="15">
        <f t="shared" ca="1" si="232"/>
        <v>3.2321788642892924E-2</v>
      </c>
      <c r="K2156" s="16">
        <f t="shared" ca="1" si="234"/>
        <v>-8.0290931312073397</v>
      </c>
      <c r="L2156" s="16"/>
      <c r="M2156" s="17">
        <f t="shared" ca="1" si="233"/>
        <v>0.40909005747231275</v>
      </c>
      <c r="N2156" s="18">
        <f t="shared" ca="1" si="235"/>
        <v>1.8566331425368006</v>
      </c>
      <c r="O2156" s="18"/>
      <c r="P2156" s="30">
        <f t="shared" ca="1" si="231"/>
        <v>-7.6857262737441401</v>
      </c>
      <c r="Q2156" s="19"/>
      <c r="R2156" s="20">
        <f t="shared" ca="1" si="236"/>
        <v>0</v>
      </c>
      <c r="S2156" s="21">
        <f t="shared" ca="1" si="237"/>
        <v>0</v>
      </c>
    </row>
    <row r="2157" spans="9:19" ht="15" x14ac:dyDescent="0.25">
      <c r="I2157" s="14">
        <v>2153</v>
      </c>
      <c r="J2157" s="15">
        <f t="shared" ca="1" si="232"/>
        <v>0.31266439407044877</v>
      </c>
      <c r="K2157" s="16">
        <f t="shared" ca="1" si="234"/>
        <v>3.3444878074383979</v>
      </c>
      <c r="L2157" s="16"/>
      <c r="M2157" s="17">
        <f t="shared" ca="1" si="233"/>
        <v>0.44943726710137821</v>
      </c>
      <c r="N2157" s="18">
        <f t="shared" ca="1" si="235"/>
        <v>2.716745518219418</v>
      </c>
      <c r="O2157" s="18"/>
      <c r="P2157" s="30">
        <f t="shared" ca="1" si="231"/>
        <v>2.8277422892189801</v>
      </c>
      <c r="Q2157" s="19"/>
      <c r="R2157" s="20">
        <f t="shared" ca="1" si="236"/>
        <v>1</v>
      </c>
      <c r="S2157" s="21">
        <f t="shared" ca="1" si="237"/>
        <v>0</v>
      </c>
    </row>
    <row r="2158" spans="9:19" ht="15" x14ac:dyDescent="0.25">
      <c r="I2158" s="14">
        <v>2154</v>
      </c>
      <c r="J2158" s="15">
        <f t="shared" ca="1" si="232"/>
        <v>0.87261511928381164</v>
      </c>
      <c r="K2158" s="16">
        <f t="shared" ca="1" si="234"/>
        <v>16.958221720405568</v>
      </c>
      <c r="L2158" s="16"/>
      <c r="M2158" s="17">
        <f t="shared" ca="1" si="233"/>
        <v>3.2290861152212691E-2</v>
      </c>
      <c r="N2158" s="18">
        <f t="shared" ca="1" si="235"/>
        <v>-11.682670032034334</v>
      </c>
      <c r="O2158" s="18"/>
      <c r="P2158" s="30">
        <f t="shared" ca="1" si="231"/>
        <v>30.840891752439902</v>
      </c>
      <c r="Q2158" s="19"/>
      <c r="R2158" s="20">
        <f t="shared" ca="1" si="236"/>
        <v>1</v>
      </c>
      <c r="S2158" s="21">
        <f t="shared" ca="1" si="237"/>
        <v>1</v>
      </c>
    </row>
    <row r="2159" spans="9:19" ht="15" x14ac:dyDescent="0.25">
      <c r="I2159" s="14">
        <v>2155</v>
      </c>
      <c r="J2159" s="15">
        <f t="shared" ca="1" si="232"/>
        <v>0.60927634728760971</v>
      </c>
      <c r="K2159" s="16">
        <f t="shared" ca="1" si="234"/>
        <v>9.751174715966588</v>
      </c>
      <c r="L2159" s="16"/>
      <c r="M2159" s="17">
        <f t="shared" ca="1" si="233"/>
        <v>0.76660392731891069</v>
      </c>
      <c r="N2159" s="18">
        <f t="shared" ca="1" si="235"/>
        <v>9.868444771187562</v>
      </c>
      <c r="O2159" s="18"/>
      <c r="P2159" s="30">
        <f t="shared" ca="1" si="231"/>
        <v>2.0827299447790262</v>
      </c>
      <c r="Q2159" s="19"/>
      <c r="R2159" s="20">
        <f t="shared" ca="1" si="236"/>
        <v>1</v>
      </c>
      <c r="S2159" s="21">
        <f t="shared" ca="1" si="237"/>
        <v>0</v>
      </c>
    </row>
    <row r="2160" spans="9:19" ht="15" x14ac:dyDescent="0.25">
      <c r="I2160" s="14">
        <v>2156</v>
      </c>
      <c r="J2160" s="15">
        <f t="shared" ca="1" si="232"/>
        <v>0.65945979186413095</v>
      </c>
      <c r="K2160" s="16">
        <f t="shared" ca="1" si="234"/>
        <v>10.868582779704901</v>
      </c>
      <c r="L2160" s="16"/>
      <c r="M2160" s="17">
        <f t="shared" ca="1" si="233"/>
        <v>0.59109526243069554</v>
      </c>
      <c r="N2160" s="18">
        <f t="shared" ca="1" si="235"/>
        <v>5.707357663139871</v>
      </c>
      <c r="O2160" s="18"/>
      <c r="P2160" s="30">
        <f t="shared" ca="1" si="231"/>
        <v>7.3612251165650306</v>
      </c>
      <c r="Q2160" s="19"/>
      <c r="R2160" s="20">
        <f t="shared" ca="1" si="236"/>
        <v>1</v>
      </c>
      <c r="S2160" s="21">
        <f t="shared" ca="1" si="237"/>
        <v>1</v>
      </c>
    </row>
    <row r="2161" spans="9:19" ht="15" x14ac:dyDescent="0.25">
      <c r="I2161" s="14">
        <v>2157</v>
      </c>
      <c r="J2161" s="15">
        <f t="shared" ca="1" si="232"/>
        <v>0.17173114911542509</v>
      </c>
      <c r="K2161" s="16">
        <f t="shared" ca="1" si="234"/>
        <v>-0.49606857567639562</v>
      </c>
      <c r="L2161" s="16"/>
      <c r="M2161" s="17">
        <f t="shared" ca="1" si="233"/>
        <v>0.13599922235810546</v>
      </c>
      <c r="N2161" s="18">
        <f t="shared" ca="1" si="235"/>
        <v>-5.4104759921964476</v>
      </c>
      <c r="O2161" s="18"/>
      <c r="P2161" s="30">
        <f t="shared" ca="1" si="231"/>
        <v>7.1144074165200522</v>
      </c>
      <c r="Q2161" s="19"/>
      <c r="R2161" s="20">
        <f t="shared" ca="1" si="236"/>
        <v>1</v>
      </c>
      <c r="S2161" s="21">
        <f t="shared" ca="1" si="237"/>
        <v>1</v>
      </c>
    </row>
    <row r="2162" spans="9:19" ht="15" x14ac:dyDescent="0.25">
      <c r="I2162" s="14">
        <v>2158</v>
      </c>
      <c r="J2162" s="15">
        <f t="shared" ca="1" si="232"/>
        <v>0.85401822306358466</v>
      </c>
      <c r="K2162" s="16">
        <f t="shared" ca="1" si="234"/>
        <v>16.246923234586355</v>
      </c>
      <c r="L2162" s="16"/>
      <c r="M2162" s="17">
        <f t="shared" ca="1" si="233"/>
        <v>0.16421115075680326</v>
      </c>
      <c r="N2162" s="18">
        <f t="shared" ca="1" si="235"/>
        <v>-4.3966505731950249</v>
      </c>
      <c r="O2162" s="18"/>
      <c r="P2162" s="30">
        <f t="shared" ca="1" si="231"/>
        <v>22.843573807781379</v>
      </c>
      <c r="Q2162" s="19"/>
      <c r="R2162" s="20">
        <f t="shared" ca="1" si="236"/>
        <v>1</v>
      </c>
      <c r="S2162" s="21">
        <f t="shared" ca="1" si="237"/>
        <v>1</v>
      </c>
    </row>
    <row r="2163" spans="9:19" ht="15" x14ac:dyDescent="0.25">
      <c r="I2163" s="14">
        <v>2159</v>
      </c>
      <c r="J2163" s="15">
        <f t="shared" ca="1" si="232"/>
        <v>0.54890921027645134</v>
      </c>
      <c r="K2163" s="16">
        <f t="shared" ca="1" si="234"/>
        <v>8.4583048956371218</v>
      </c>
      <c r="L2163" s="16"/>
      <c r="M2163" s="17">
        <f t="shared" ca="1" si="233"/>
        <v>0.42971195638493698</v>
      </c>
      <c r="N2163" s="18">
        <f t="shared" ca="1" si="235"/>
        <v>2.2982119372735292</v>
      </c>
      <c r="O2163" s="18"/>
      <c r="P2163" s="30">
        <f t="shared" ca="1" si="231"/>
        <v>8.3600929583635928</v>
      </c>
      <c r="Q2163" s="19"/>
      <c r="R2163" s="20">
        <f t="shared" ca="1" si="236"/>
        <v>1</v>
      </c>
      <c r="S2163" s="21">
        <f t="shared" ca="1" si="237"/>
        <v>1</v>
      </c>
    </row>
    <row r="2164" spans="9:19" ht="15" x14ac:dyDescent="0.25">
      <c r="I2164" s="14">
        <v>2160</v>
      </c>
      <c r="J2164" s="15">
        <f t="shared" ca="1" si="232"/>
        <v>0.25775673456002246</v>
      </c>
      <c r="K2164" s="16">
        <f t="shared" ca="1" si="234"/>
        <v>1.989394327237723</v>
      </c>
      <c r="L2164" s="16"/>
      <c r="M2164" s="17">
        <f t="shared" ca="1" si="233"/>
        <v>0.49560490574958438</v>
      </c>
      <c r="N2164" s="18">
        <f t="shared" ca="1" si="235"/>
        <v>3.6878244086815641</v>
      </c>
      <c r="O2164" s="18"/>
      <c r="P2164" s="30">
        <f t="shared" ca="1" si="231"/>
        <v>0.50156991855615907</v>
      </c>
      <c r="Q2164" s="19"/>
      <c r="R2164" s="20">
        <f t="shared" ca="1" si="236"/>
        <v>1</v>
      </c>
      <c r="S2164" s="21">
        <f t="shared" ca="1" si="237"/>
        <v>0</v>
      </c>
    </row>
    <row r="2165" spans="9:19" ht="15" x14ac:dyDescent="0.25">
      <c r="I2165" s="14">
        <v>2161</v>
      </c>
      <c r="J2165" s="15">
        <f t="shared" ca="1" si="232"/>
        <v>0.76541292857165155</v>
      </c>
      <c r="K2165" s="16">
        <f t="shared" ca="1" si="234"/>
        <v>13.485941304544605</v>
      </c>
      <c r="L2165" s="16"/>
      <c r="M2165" s="17">
        <f t="shared" ca="1" si="233"/>
        <v>0.78799810437205131</v>
      </c>
      <c r="N2165" s="18">
        <f t="shared" ca="1" si="235"/>
        <v>10.469050077192207</v>
      </c>
      <c r="O2165" s="18"/>
      <c r="P2165" s="30">
        <f t="shared" ca="1" si="231"/>
        <v>5.2168912273523977</v>
      </c>
      <c r="Q2165" s="19"/>
      <c r="R2165" s="20">
        <f t="shared" ca="1" si="236"/>
        <v>1</v>
      </c>
      <c r="S2165" s="21">
        <f t="shared" ca="1" si="237"/>
        <v>0</v>
      </c>
    </row>
    <row r="2166" spans="9:19" ht="15" x14ac:dyDescent="0.25">
      <c r="I2166" s="14">
        <v>2162</v>
      </c>
      <c r="J2166" s="15">
        <f t="shared" ca="1" si="232"/>
        <v>0.44356735423866511</v>
      </c>
      <c r="K2166" s="16">
        <f t="shared" ca="1" si="234"/>
        <v>6.2425221841666891</v>
      </c>
      <c r="L2166" s="16"/>
      <c r="M2166" s="17">
        <f t="shared" ca="1" si="233"/>
        <v>0.28635186783521227</v>
      </c>
      <c r="N2166" s="18">
        <f t="shared" ca="1" si="235"/>
        <v>-0.9393821217210041</v>
      </c>
      <c r="O2166" s="18"/>
      <c r="P2166" s="30">
        <f t="shared" ca="1" si="231"/>
        <v>9.3819043058876943</v>
      </c>
      <c r="Q2166" s="19"/>
      <c r="R2166" s="20">
        <f t="shared" ca="1" si="236"/>
        <v>1</v>
      </c>
      <c r="S2166" s="21">
        <f t="shared" ca="1" si="237"/>
        <v>1</v>
      </c>
    </row>
    <row r="2167" spans="9:19" ht="15" x14ac:dyDescent="0.25">
      <c r="I2167" s="14">
        <v>2163</v>
      </c>
      <c r="J2167" s="15">
        <f t="shared" ca="1" si="232"/>
        <v>0.75315521371523386</v>
      </c>
      <c r="K2167" s="16">
        <f t="shared" ca="1" si="234"/>
        <v>13.156539161575708</v>
      </c>
      <c r="L2167" s="16"/>
      <c r="M2167" s="17">
        <f t="shared" ca="1" si="233"/>
        <v>0.16438573433497961</v>
      </c>
      <c r="N2167" s="18">
        <f t="shared" ca="1" si="235"/>
        <v>-4.3907500307044351</v>
      </c>
      <c r="O2167" s="18"/>
      <c r="P2167" s="30">
        <f t="shared" ca="1" si="231"/>
        <v>19.747289192280142</v>
      </c>
      <c r="Q2167" s="19"/>
      <c r="R2167" s="20">
        <f t="shared" ca="1" si="236"/>
        <v>1</v>
      </c>
      <c r="S2167" s="21">
        <f t="shared" ca="1" si="237"/>
        <v>1</v>
      </c>
    </row>
    <row r="2168" spans="9:19" ht="15" x14ac:dyDescent="0.25">
      <c r="I2168" s="14">
        <v>2164</v>
      </c>
      <c r="J2168" s="15">
        <f t="shared" ca="1" si="232"/>
        <v>0.73676278868877521</v>
      </c>
      <c r="K2168" s="16">
        <f t="shared" ca="1" si="234"/>
        <v>12.729379520782215</v>
      </c>
      <c r="L2168" s="16"/>
      <c r="M2168" s="17">
        <f t="shared" ca="1" si="233"/>
        <v>6.970221648887942E-2</v>
      </c>
      <c r="N2168" s="18">
        <f t="shared" ca="1" si="235"/>
        <v>-8.5859397600237841</v>
      </c>
      <c r="O2168" s="18"/>
      <c r="P2168" s="30">
        <f t="shared" ca="1" si="231"/>
        <v>23.515319280806001</v>
      </c>
      <c r="Q2168" s="19"/>
      <c r="R2168" s="20">
        <f t="shared" ca="1" si="236"/>
        <v>1</v>
      </c>
      <c r="S2168" s="21">
        <f t="shared" ca="1" si="237"/>
        <v>1</v>
      </c>
    </row>
    <row r="2169" spans="9:19" ht="15" x14ac:dyDescent="0.25">
      <c r="I2169" s="14">
        <v>2165</v>
      </c>
      <c r="J2169" s="15">
        <f t="shared" ca="1" si="232"/>
        <v>0.28524170790245817</v>
      </c>
      <c r="K2169" s="16">
        <f t="shared" ca="1" si="234"/>
        <v>2.6832955930669407</v>
      </c>
      <c r="L2169" s="16"/>
      <c r="M2169" s="17">
        <f t="shared" ca="1" si="233"/>
        <v>0.74960971376515595</v>
      </c>
      <c r="N2169" s="18">
        <f t="shared" ca="1" si="235"/>
        <v>9.4129146987662278</v>
      </c>
      <c r="O2169" s="18"/>
      <c r="P2169" s="30">
        <f t="shared" ca="1" si="231"/>
        <v>-4.5296191056992869</v>
      </c>
      <c r="Q2169" s="19"/>
      <c r="R2169" s="20">
        <f t="shared" ca="1" si="236"/>
        <v>0</v>
      </c>
      <c r="S2169" s="21">
        <f t="shared" ca="1" si="237"/>
        <v>0</v>
      </c>
    </row>
    <row r="2170" spans="9:19" ht="15" x14ac:dyDescent="0.25">
      <c r="I2170" s="14">
        <v>2166</v>
      </c>
      <c r="J2170" s="15">
        <f t="shared" ca="1" si="232"/>
        <v>1.4466561677638046E-2</v>
      </c>
      <c r="K2170" s="16">
        <f t="shared" ca="1" si="234"/>
        <v>-10.845972545838226</v>
      </c>
      <c r="L2170" s="16"/>
      <c r="M2170" s="17">
        <f t="shared" ca="1" si="233"/>
        <v>0.91338573257043099</v>
      </c>
      <c r="N2170" s="18">
        <f t="shared" ca="1" si="235"/>
        <v>15.174497058806962</v>
      </c>
      <c r="O2170" s="18"/>
      <c r="P2170" s="30">
        <f t="shared" ca="1" si="231"/>
        <v>-23.820469604645186</v>
      </c>
      <c r="Q2170" s="19"/>
      <c r="R2170" s="20">
        <f t="shared" ca="1" si="236"/>
        <v>0</v>
      </c>
      <c r="S2170" s="21">
        <f t="shared" ca="1" si="237"/>
        <v>0</v>
      </c>
    </row>
    <row r="2171" spans="9:19" ht="15" x14ac:dyDescent="0.25">
      <c r="I2171" s="14">
        <v>2167</v>
      </c>
      <c r="J2171" s="15">
        <f t="shared" ca="1" si="232"/>
        <v>0.66395847498321858</v>
      </c>
      <c r="K2171" s="16">
        <f t="shared" ca="1" si="234"/>
        <v>10.971505559122637</v>
      </c>
      <c r="L2171" s="16"/>
      <c r="M2171" s="17">
        <f t="shared" ca="1" si="233"/>
        <v>0.26874545777625036</v>
      </c>
      <c r="N2171" s="18">
        <f t="shared" ca="1" si="235"/>
        <v>-1.3789431042794575</v>
      </c>
      <c r="O2171" s="18"/>
      <c r="P2171" s="30">
        <f t="shared" ca="1" si="231"/>
        <v>14.550448663402094</v>
      </c>
      <c r="Q2171" s="19"/>
      <c r="R2171" s="20">
        <f t="shared" ca="1" si="236"/>
        <v>1</v>
      </c>
      <c r="S2171" s="21">
        <f t="shared" ca="1" si="237"/>
        <v>1</v>
      </c>
    </row>
    <row r="2172" spans="9:19" ht="15" x14ac:dyDescent="0.25">
      <c r="I2172" s="14">
        <v>2168</v>
      </c>
      <c r="J2172" s="15">
        <f t="shared" ca="1" si="232"/>
        <v>0.84446469789686185</v>
      </c>
      <c r="K2172" s="16">
        <f t="shared" ca="1" si="234"/>
        <v>15.905183144776061</v>
      </c>
      <c r="L2172" s="16"/>
      <c r="M2172" s="17">
        <f t="shared" ca="1" si="233"/>
        <v>0.64690549860098967</v>
      </c>
      <c r="N2172" s="18">
        <f t="shared" ca="1" si="235"/>
        <v>6.9340349470800966</v>
      </c>
      <c r="O2172" s="18"/>
      <c r="P2172" s="30">
        <f t="shared" ca="1" si="231"/>
        <v>11.171148197695963</v>
      </c>
      <c r="Q2172" s="19"/>
      <c r="R2172" s="20">
        <f t="shared" ca="1" si="236"/>
        <v>1</v>
      </c>
      <c r="S2172" s="21">
        <f t="shared" ca="1" si="237"/>
        <v>1</v>
      </c>
    </row>
    <row r="2173" spans="9:19" ht="15" x14ac:dyDescent="0.25">
      <c r="I2173" s="14">
        <v>2169</v>
      </c>
      <c r="J2173" s="15">
        <f t="shared" ca="1" si="232"/>
        <v>0.8500900910921162</v>
      </c>
      <c r="K2173" s="16">
        <f t="shared" ca="1" si="234"/>
        <v>16.104657321123497</v>
      </c>
      <c r="L2173" s="16"/>
      <c r="M2173" s="17">
        <f t="shared" ca="1" si="233"/>
        <v>0.77431914351664355</v>
      </c>
      <c r="N2173" s="18">
        <f t="shared" ca="1" si="235"/>
        <v>10.081278092572084</v>
      </c>
      <c r="O2173" s="18"/>
      <c r="P2173" s="30">
        <f t="shared" ca="1" si="231"/>
        <v>8.223379228551412</v>
      </c>
      <c r="Q2173" s="19"/>
      <c r="R2173" s="20">
        <f t="shared" ca="1" si="236"/>
        <v>1</v>
      </c>
      <c r="S2173" s="21">
        <f t="shared" ca="1" si="237"/>
        <v>1</v>
      </c>
    </row>
    <row r="2174" spans="9:19" ht="15" x14ac:dyDescent="0.25">
      <c r="I2174" s="14">
        <v>2170</v>
      </c>
      <c r="J2174" s="15">
        <f t="shared" ca="1" si="232"/>
        <v>0.81010463604653216</v>
      </c>
      <c r="K2174" s="16">
        <f t="shared" ca="1" si="234"/>
        <v>14.778234008303023</v>
      </c>
      <c r="L2174" s="16"/>
      <c r="M2174" s="17">
        <f t="shared" ca="1" si="233"/>
        <v>0.49894713435270843</v>
      </c>
      <c r="N2174" s="18">
        <f t="shared" ca="1" si="235"/>
        <v>3.7579193215095184</v>
      </c>
      <c r="O2174" s="18"/>
      <c r="P2174" s="30">
        <f t="shared" ca="1" si="231"/>
        <v>13.220314686793504</v>
      </c>
      <c r="Q2174" s="19"/>
      <c r="R2174" s="20">
        <f t="shared" ca="1" si="236"/>
        <v>1</v>
      </c>
      <c r="S2174" s="21">
        <f t="shared" ca="1" si="237"/>
        <v>1</v>
      </c>
    </row>
    <row r="2175" spans="9:19" ht="15" x14ac:dyDescent="0.25">
      <c r="I2175" s="14">
        <v>2171</v>
      </c>
      <c r="J2175" s="15">
        <f t="shared" ca="1" si="232"/>
        <v>0.17487401193072816</v>
      </c>
      <c r="K2175" s="16">
        <f t="shared" ca="1" si="234"/>
        <v>-0.39342513405729651</v>
      </c>
      <c r="L2175" s="16"/>
      <c r="M2175" s="17">
        <f t="shared" ca="1" si="233"/>
        <v>0.57634310610342054</v>
      </c>
      <c r="N2175" s="18">
        <f t="shared" ca="1" si="235"/>
        <v>5.3909634408227367</v>
      </c>
      <c r="O2175" s="18"/>
      <c r="P2175" s="30">
        <f t="shared" ca="1" si="231"/>
        <v>-3.584388574880033</v>
      </c>
      <c r="Q2175" s="19"/>
      <c r="R2175" s="20">
        <f t="shared" ca="1" si="236"/>
        <v>0</v>
      </c>
      <c r="S2175" s="21">
        <f t="shared" ca="1" si="237"/>
        <v>0</v>
      </c>
    </row>
    <row r="2176" spans="9:19" ht="15" x14ac:dyDescent="0.25">
      <c r="I2176" s="14">
        <v>2172</v>
      </c>
      <c r="J2176" s="15">
        <f t="shared" ca="1" si="232"/>
        <v>0.76070304218901852</v>
      </c>
      <c r="K2176" s="16">
        <f t="shared" ca="1" si="234"/>
        <v>13.358287486166482</v>
      </c>
      <c r="L2176" s="16"/>
      <c r="M2176" s="17">
        <f t="shared" ca="1" si="233"/>
        <v>0.25285649246281061</v>
      </c>
      <c r="N2176" s="18">
        <f t="shared" ca="1" si="235"/>
        <v>-1.7882048543981162</v>
      </c>
      <c r="O2176" s="18"/>
      <c r="P2176" s="30">
        <f t="shared" ca="1" si="231"/>
        <v>17.346492340564598</v>
      </c>
      <c r="Q2176" s="19"/>
      <c r="R2176" s="20">
        <f t="shared" ca="1" si="236"/>
        <v>1</v>
      </c>
      <c r="S2176" s="21">
        <f t="shared" ca="1" si="237"/>
        <v>1</v>
      </c>
    </row>
    <row r="2177" spans="9:19" ht="15" x14ac:dyDescent="0.25">
      <c r="I2177" s="14">
        <v>2173</v>
      </c>
      <c r="J2177" s="15">
        <f t="shared" ca="1" si="232"/>
        <v>1.6687829407575072E-2</v>
      </c>
      <c r="K2177" s="16">
        <f t="shared" ca="1" si="234"/>
        <v>-10.370234655685909</v>
      </c>
      <c r="L2177" s="16"/>
      <c r="M2177" s="17">
        <f t="shared" ca="1" si="233"/>
        <v>0.92431309193803401</v>
      </c>
      <c r="N2177" s="18">
        <f t="shared" ca="1" si="235"/>
        <v>15.783525834053613</v>
      </c>
      <c r="O2177" s="18"/>
      <c r="P2177" s="30">
        <f t="shared" ca="1" si="231"/>
        <v>-23.953760489739523</v>
      </c>
      <c r="Q2177" s="19"/>
      <c r="R2177" s="20">
        <f t="shared" ca="1" si="236"/>
        <v>0</v>
      </c>
      <c r="S2177" s="21">
        <f t="shared" ca="1" si="237"/>
        <v>0</v>
      </c>
    </row>
    <row r="2178" spans="9:19" ht="15" x14ac:dyDescent="0.25">
      <c r="I2178" s="14">
        <v>2174</v>
      </c>
      <c r="J2178" s="15">
        <f t="shared" ca="1" si="232"/>
        <v>0.11641448151555689</v>
      </c>
      <c r="K2178" s="16">
        <f t="shared" ca="1" si="234"/>
        <v>-2.5522174515129077</v>
      </c>
      <c r="L2178" s="16"/>
      <c r="M2178" s="17">
        <f t="shared" ca="1" si="233"/>
        <v>7.0112072650369561E-2</v>
      </c>
      <c r="N2178" s="18">
        <f t="shared" ca="1" si="235"/>
        <v>-8.5603743521357369</v>
      </c>
      <c r="O2178" s="18"/>
      <c r="P2178" s="30">
        <f t="shared" ca="1" si="231"/>
        <v>8.2081569006228285</v>
      </c>
      <c r="Q2178" s="19"/>
      <c r="R2178" s="20">
        <f t="shared" ca="1" si="236"/>
        <v>1</v>
      </c>
      <c r="S2178" s="21">
        <f t="shared" ca="1" si="237"/>
        <v>1</v>
      </c>
    </row>
    <row r="2179" spans="9:19" ht="15" x14ac:dyDescent="0.25">
      <c r="I2179" s="14">
        <v>2175</v>
      </c>
      <c r="J2179" s="15">
        <f t="shared" ca="1" si="232"/>
        <v>0.56305859237096534</v>
      </c>
      <c r="K2179" s="16">
        <f t="shared" ca="1" si="234"/>
        <v>8.7580175685325461</v>
      </c>
      <c r="L2179" s="16"/>
      <c r="M2179" s="17">
        <f t="shared" ca="1" si="233"/>
        <v>0.80513944640659729</v>
      </c>
      <c r="N2179" s="18">
        <f t="shared" ca="1" si="235"/>
        <v>10.976307396793437</v>
      </c>
      <c r="O2179" s="18"/>
      <c r="P2179" s="30">
        <f t="shared" ca="1" si="231"/>
        <v>-1.8289828260891206E-2</v>
      </c>
      <c r="Q2179" s="19"/>
      <c r="R2179" s="20">
        <f t="shared" ca="1" si="236"/>
        <v>0</v>
      </c>
      <c r="S2179" s="21">
        <f t="shared" ca="1" si="237"/>
        <v>0</v>
      </c>
    </row>
    <row r="2180" spans="9:19" ht="15" x14ac:dyDescent="0.25">
      <c r="I2180" s="14">
        <v>2176</v>
      </c>
      <c r="J2180" s="15">
        <f t="shared" ca="1" si="232"/>
        <v>0.90002294466135624</v>
      </c>
      <c r="K2180" s="16">
        <f t="shared" ca="1" si="234"/>
        <v>18.153323609752693</v>
      </c>
      <c r="L2180" s="16"/>
      <c r="M2180" s="17">
        <f t="shared" ca="1" si="233"/>
        <v>0.97251180547776073</v>
      </c>
      <c r="N2180" s="18">
        <f t="shared" ca="1" si="235"/>
        <v>19.836031171482396</v>
      </c>
      <c r="O2180" s="18"/>
      <c r="P2180" s="30">
        <f t="shared" ca="1" si="231"/>
        <v>0.51729243827029681</v>
      </c>
      <c r="Q2180" s="19"/>
      <c r="R2180" s="20">
        <f t="shared" ca="1" si="236"/>
        <v>1</v>
      </c>
      <c r="S2180" s="21">
        <f t="shared" ca="1" si="237"/>
        <v>0</v>
      </c>
    </row>
    <row r="2181" spans="9:19" ht="15" x14ac:dyDescent="0.25">
      <c r="I2181" s="14">
        <v>2177</v>
      </c>
      <c r="J2181" s="15">
        <f t="shared" ca="1" si="232"/>
        <v>6.8773924538740983E-2</v>
      </c>
      <c r="K2181" s="16">
        <f t="shared" ca="1" si="234"/>
        <v>-4.9942742706855672</v>
      </c>
      <c r="L2181" s="16"/>
      <c r="M2181" s="17">
        <f t="shared" ca="1" si="233"/>
        <v>0.97468091308865323</v>
      </c>
      <c r="N2181" s="18">
        <f t="shared" ca="1" si="235"/>
        <v>20.132799313508965</v>
      </c>
      <c r="O2181" s="18"/>
      <c r="P2181" s="30">
        <f t="shared" ref="P2181:P2244" ca="1" si="238">K2181-N2181+homefield_adv_simulation</f>
        <v>-22.927073584194535</v>
      </c>
      <c r="Q2181" s="19"/>
      <c r="R2181" s="20">
        <f t="shared" ca="1" si="236"/>
        <v>0</v>
      </c>
      <c r="S2181" s="21">
        <f t="shared" ca="1" si="237"/>
        <v>0</v>
      </c>
    </row>
    <row r="2182" spans="9:19" ht="15" x14ac:dyDescent="0.25">
      <c r="I2182" s="14">
        <v>2178</v>
      </c>
      <c r="J2182" s="15">
        <f t="shared" ca="1" si="232"/>
        <v>3.3180844274693477E-2</v>
      </c>
      <c r="K2182" s="16">
        <f t="shared" ca="1" si="234"/>
        <v>-7.9308500066058976</v>
      </c>
      <c r="L2182" s="16"/>
      <c r="M2182" s="17">
        <f t="shared" ca="1" si="233"/>
        <v>0.60070874831685916</v>
      </c>
      <c r="N2182" s="18">
        <f t="shared" ca="1" si="235"/>
        <v>5.9150061086387886</v>
      </c>
      <c r="O2182" s="18"/>
      <c r="P2182" s="30">
        <f t="shared" ca="1" si="238"/>
        <v>-11.645856115244687</v>
      </c>
      <c r="Q2182" s="19"/>
      <c r="R2182" s="20">
        <f t="shared" ca="1" si="236"/>
        <v>0</v>
      </c>
      <c r="S2182" s="21">
        <f t="shared" ca="1" si="237"/>
        <v>0</v>
      </c>
    </row>
    <row r="2183" spans="9:19" ht="15" x14ac:dyDescent="0.25">
      <c r="I2183" s="14">
        <v>2179</v>
      </c>
      <c r="J2183" s="15">
        <f t="shared" ca="1" si="232"/>
        <v>0.48743384281782409</v>
      </c>
      <c r="K2183" s="16">
        <f t="shared" ca="1" si="234"/>
        <v>7.1664195006724096</v>
      </c>
      <c r="L2183" s="16"/>
      <c r="M2183" s="17">
        <f t="shared" ca="1" si="233"/>
        <v>0.36166606546550584</v>
      </c>
      <c r="N2183" s="18">
        <f t="shared" ca="1" si="235"/>
        <v>0.81814812301822259</v>
      </c>
      <c r="O2183" s="18"/>
      <c r="P2183" s="30">
        <f t="shared" ca="1" si="238"/>
        <v>8.5482713776541885</v>
      </c>
      <c r="Q2183" s="19"/>
      <c r="R2183" s="20">
        <f t="shared" ca="1" si="236"/>
        <v>1</v>
      </c>
      <c r="S2183" s="21">
        <f t="shared" ca="1" si="237"/>
        <v>1</v>
      </c>
    </row>
    <row r="2184" spans="9:19" ht="15" x14ac:dyDescent="0.25">
      <c r="I2184" s="14">
        <v>2180</v>
      </c>
      <c r="J2184" s="15">
        <f t="shared" ca="1" si="232"/>
        <v>0.90718715055161681</v>
      </c>
      <c r="K2184" s="16">
        <f t="shared" ca="1" si="234"/>
        <v>18.504289600735479</v>
      </c>
      <c r="L2184" s="16"/>
      <c r="M2184" s="17">
        <f t="shared" ca="1" si="233"/>
        <v>0.40120529301324614</v>
      </c>
      <c r="N2184" s="18">
        <f t="shared" ca="1" si="235"/>
        <v>1.6864375127995688</v>
      </c>
      <c r="O2184" s="18"/>
      <c r="P2184" s="30">
        <f t="shared" ca="1" si="238"/>
        <v>19.017852087935911</v>
      </c>
      <c r="Q2184" s="19"/>
      <c r="R2184" s="20">
        <f t="shared" ca="1" si="236"/>
        <v>1</v>
      </c>
      <c r="S2184" s="21">
        <f t="shared" ca="1" si="237"/>
        <v>1</v>
      </c>
    </row>
    <row r="2185" spans="9:19" ht="15" x14ac:dyDescent="0.25">
      <c r="I2185" s="14">
        <v>2181</v>
      </c>
      <c r="J2185" s="15">
        <f t="shared" ca="1" si="232"/>
        <v>0.80853867997321327</v>
      </c>
      <c r="K2185" s="16">
        <f t="shared" ca="1" si="234"/>
        <v>14.730058625439444</v>
      </c>
      <c r="L2185" s="16"/>
      <c r="M2185" s="17">
        <f t="shared" ca="1" si="233"/>
        <v>0.62380192058690209</v>
      </c>
      <c r="N2185" s="18">
        <f t="shared" ca="1" si="235"/>
        <v>6.4195069014653061</v>
      </c>
      <c r="O2185" s="18"/>
      <c r="P2185" s="30">
        <f t="shared" ca="1" si="238"/>
        <v>10.510551723974139</v>
      </c>
      <c r="Q2185" s="19"/>
      <c r="R2185" s="20">
        <f t="shared" ca="1" si="236"/>
        <v>1</v>
      </c>
      <c r="S2185" s="21">
        <f t="shared" ca="1" si="237"/>
        <v>1</v>
      </c>
    </row>
    <row r="2186" spans="9:19" ht="15" x14ac:dyDescent="0.25">
      <c r="I2186" s="14">
        <v>2182</v>
      </c>
      <c r="J2186" s="15">
        <f t="shared" ref="J2186:J2249" ca="1" si="239">RAND()</f>
        <v>0.96909742976306545</v>
      </c>
      <c r="K2186" s="16">
        <f t="shared" ca="1" si="234"/>
        <v>23.056224818260816</v>
      </c>
      <c r="L2186" s="16"/>
      <c r="M2186" s="17">
        <f t="shared" ref="M2186:M2249" ca="1" si="240">RAND()</f>
        <v>0.97042873246338612</v>
      </c>
      <c r="N2186" s="18">
        <f t="shared" ca="1" si="235"/>
        <v>19.568881488503671</v>
      </c>
      <c r="O2186" s="18"/>
      <c r="P2186" s="30">
        <f t="shared" ca="1" si="238"/>
        <v>5.6873433297571454</v>
      </c>
      <c r="Q2186" s="19"/>
      <c r="R2186" s="20">
        <f t="shared" ca="1" si="236"/>
        <v>1</v>
      </c>
      <c r="S2186" s="21">
        <f t="shared" ca="1" si="237"/>
        <v>0</v>
      </c>
    </row>
    <row r="2187" spans="9:19" ht="15" x14ac:dyDescent="0.25">
      <c r="I2187" s="14">
        <v>2183</v>
      </c>
      <c r="J2187" s="15">
        <f t="shared" ca="1" si="239"/>
        <v>0.62795767892939125</v>
      </c>
      <c r="K2187" s="16">
        <f t="shared" ref="K2187:K2250" ca="1" si="241">NORMINV(J2187,mean_HomeTeam_Sim,sd_HomeTeam_Sim)</f>
        <v>10.161268593556507</v>
      </c>
      <c r="L2187" s="16"/>
      <c r="M2187" s="17">
        <f t="shared" ca="1" si="240"/>
        <v>0.39115773667798259</v>
      </c>
      <c r="N2187" s="18">
        <f t="shared" ref="N2187:N2250" ca="1" si="242">NORMINV(M2187,mean_AwayTeam_Sim,sd_AwayTeam_Sim)</f>
        <v>1.4682845699247058</v>
      </c>
      <c r="O2187" s="18"/>
      <c r="P2187" s="30">
        <f t="shared" ca="1" si="238"/>
        <v>10.892984023631801</v>
      </c>
      <c r="Q2187" s="19"/>
      <c r="R2187" s="20">
        <f t="shared" ref="R2187:R2250" ca="1" si="243">IF(P2187&gt;0,1,0)</f>
        <v>1</v>
      </c>
      <c r="S2187" s="21">
        <f t="shared" ref="S2187:S2250" ca="1" si="244">IF(P2187&gt;game_spread,1,0)</f>
        <v>1</v>
      </c>
    </row>
    <row r="2188" spans="9:19" ht="15" x14ac:dyDescent="0.25">
      <c r="I2188" s="14">
        <v>2184</v>
      </c>
      <c r="J2188" s="15">
        <f t="shared" ca="1" si="239"/>
        <v>0.95816787913724277</v>
      </c>
      <c r="K2188" s="16">
        <f t="shared" ca="1" si="241"/>
        <v>21.902628125175788</v>
      </c>
      <c r="L2188" s="16"/>
      <c r="M2188" s="17">
        <f t="shared" ca="1" si="240"/>
        <v>0.26612904279774829</v>
      </c>
      <c r="N2188" s="18">
        <f t="shared" ca="1" si="242"/>
        <v>-1.445466723007657</v>
      </c>
      <c r="O2188" s="18"/>
      <c r="P2188" s="30">
        <f t="shared" ca="1" si="238"/>
        <v>25.548094848183442</v>
      </c>
      <c r="Q2188" s="19"/>
      <c r="R2188" s="20">
        <f t="shared" ca="1" si="243"/>
        <v>1</v>
      </c>
      <c r="S2188" s="21">
        <f t="shared" ca="1" si="244"/>
        <v>1</v>
      </c>
    </row>
    <row r="2189" spans="9:19" ht="15" x14ac:dyDescent="0.25">
      <c r="I2189" s="14">
        <v>2185</v>
      </c>
      <c r="J2189" s="15">
        <f t="shared" ca="1" si="239"/>
        <v>0.51190700305204029</v>
      </c>
      <c r="K2189" s="16">
        <f t="shared" ca="1" si="241"/>
        <v>7.6797502395126607</v>
      </c>
      <c r="L2189" s="16"/>
      <c r="M2189" s="17">
        <f t="shared" ca="1" si="240"/>
        <v>0.58353968083356877</v>
      </c>
      <c r="N2189" s="18">
        <f t="shared" ca="1" si="242"/>
        <v>5.5449948962324775</v>
      </c>
      <c r="O2189" s="18"/>
      <c r="P2189" s="30">
        <f t="shared" ca="1" si="238"/>
        <v>4.3347553432801833</v>
      </c>
      <c r="Q2189" s="19"/>
      <c r="R2189" s="20">
        <f t="shared" ca="1" si="243"/>
        <v>1</v>
      </c>
      <c r="S2189" s="21">
        <f t="shared" ca="1" si="244"/>
        <v>0</v>
      </c>
    </row>
    <row r="2190" spans="9:19" ht="15" x14ac:dyDescent="0.25">
      <c r="I2190" s="14">
        <v>2186</v>
      </c>
      <c r="J2190" s="15">
        <f t="shared" ca="1" si="239"/>
        <v>0.35855993911239048</v>
      </c>
      <c r="K2190" s="16">
        <f t="shared" ca="1" si="241"/>
        <v>4.3986913700857109</v>
      </c>
      <c r="L2190" s="16"/>
      <c r="M2190" s="17">
        <f t="shared" ca="1" si="240"/>
        <v>0.77775100944909559</v>
      </c>
      <c r="N2190" s="18">
        <f t="shared" ca="1" si="242"/>
        <v>10.17726814056163</v>
      </c>
      <c r="O2190" s="18"/>
      <c r="P2190" s="30">
        <f t="shared" ca="1" si="238"/>
        <v>-3.5785767704759186</v>
      </c>
      <c r="Q2190" s="19"/>
      <c r="R2190" s="20">
        <f t="shared" ca="1" si="243"/>
        <v>0</v>
      </c>
      <c r="S2190" s="21">
        <f t="shared" ca="1" si="244"/>
        <v>0</v>
      </c>
    </row>
    <row r="2191" spans="9:19" ht="15" x14ac:dyDescent="0.25">
      <c r="I2191" s="14">
        <v>2187</v>
      </c>
      <c r="J2191" s="15">
        <f t="shared" ca="1" si="239"/>
        <v>0.1120432380061136</v>
      </c>
      <c r="K2191" s="16">
        <f t="shared" ca="1" si="241"/>
        <v>-2.7415558362345323</v>
      </c>
      <c r="L2191" s="16"/>
      <c r="M2191" s="17">
        <f t="shared" ca="1" si="240"/>
        <v>0.40909025064373405</v>
      </c>
      <c r="N2191" s="18">
        <f t="shared" ca="1" si="242"/>
        <v>1.8566373021939864</v>
      </c>
      <c r="O2191" s="18"/>
      <c r="P2191" s="30">
        <f t="shared" ca="1" si="238"/>
        <v>-2.3981931384285184</v>
      </c>
      <c r="Q2191" s="19"/>
      <c r="R2191" s="20">
        <f t="shared" ca="1" si="243"/>
        <v>0</v>
      </c>
      <c r="S2191" s="21">
        <f t="shared" ca="1" si="244"/>
        <v>0</v>
      </c>
    </row>
    <row r="2192" spans="9:19" ht="15" x14ac:dyDescent="0.25">
      <c r="I2192" s="14">
        <v>2188</v>
      </c>
      <c r="J2192" s="15">
        <f t="shared" ca="1" si="239"/>
        <v>7.6171856770050006E-2</v>
      </c>
      <c r="K2192" s="16">
        <f t="shared" ca="1" si="241"/>
        <v>-4.5451307423130842</v>
      </c>
      <c r="L2192" s="16"/>
      <c r="M2192" s="17">
        <f t="shared" ca="1" si="240"/>
        <v>0.7074627367983195</v>
      </c>
      <c r="N2192" s="18">
        <f t="shared" ca="1" si="242"/>
        <v>8.3480592018713189</v>
      </c>
      <c r="O2192" s="18"/>
      <c r="P2192" s="30">
        <f t="shared" ca="1" si="238"/>
        <v>-10.693189944184404</v>
      </c>
      <c r="Q2192" s="19"/>
      <c r="R2192" s="20">
        <f t="shared" ca="1" si="243"/>
        <v>0</v>
      </c>
      <c r="S2192" s="21">
        <f t="shared" ca="1" si="244"/>
        <v>0</v>
      </c>
    </row>
    <row r="2193" spans="9:19" ht="15" x14ac:dyDescent="0.25">
      <c r="I2193" s="14">
        <v>2189</v>
      </c>
      <c r="J2193" s="15">
        <f t="shared" ca="1" si="239"/>
        <v>0.32574306735751479</v>
      </c>
      <c r="K2193" s="16">
        <f t="shared" ca="1" si="241"/>
        <v>3.6508184636508774</v>
      </c>
      <c r="L2193" s="16"/>
      <c r="M2193" s="17">
        <f t="shared" ca="1" si="240"/>
        <v>0.53769637472467802</v>
      </c>
      <c r="N2193" s="18">
        <f t="shared" ca="1" si="242"/>
        <v>4.5717468629850799</v>
      </c>
      <c r="O2193" s="18"/>
      <c r="P2193" s="30">
        <f t="shared" ca="1" si="238"/>
        <v>1.2790716006657976</v>
      </c>
      <c r="Q2193" s="19"/>
      <c r="R2193" s="20">
        <f t="shared" ca="1" si="243"/>
        <v>1</v>
      </c>
      <c r="S2193" s="21">
        <f t="shared" ca="1" si="244"/>
        <v>0</v>
      </c>
    </row>
    <row r="2194" spans="9:19" ht="15" x14ac:dyDescent="0.25">
      <c r="I2194" s="14">
        <v>2190</v>
      </c>
      <c r="J2194" s="15">
        <f t="shared" ca="1" si="239"/>
        <v>0.62509754183615207</v>
      </c>
      <c r="K2194" s="16">
        <f t="shared" ca="1" si="241"/>
        <v>10.098080447768341</v>
      </c>
      <c r="L2194" s="16"/>
      <c r="M2194" s="17">
        <f t="shared" ca="1" si="240"/>
        <v>0.72615419988064356</v>
      </c>
      <c r="N2194" s="18">
        <f t="shared" ca="1" si="242"/>
        <v>8.8101908411861594</v>
      </c>
      <c r="O2194" s="18"/>
      <c r="P2194" s="30">
        <f t="shared" ca="1" si="238"/>
        <v>3.4878896065821818</v>
      </c>
      <c r="Q2194" s="19"/>
      <c r="R2194" s="20">
        <f t="shared" ca="1" si="243"/>
        <v>1</v>
      </c>
      <c r="S2194" s="21">
        <f t="shared" ca="1" si="244"/>
        <v>0</v>
      </c>
    </row>
    <row r="2195" spans="9:19" ht="15" x14ac:dyDescent="0.25">
      <c r="I2195" s="14">
        <v>2191</v>
      </c>
      <c r="J2195" s="15">
        <f t="shared" ca="1" si="239"/>
        <v>1.3137422421165779E-2</v>
      </c>
      <c r="K2195" s="16">
        <f t="shared" ca="1" si="241"/>
        <v>-11.161633391417396</v>
      </c>
      <c r="L2195" s="16"/>
      <c r="M2195" s="17">
        <f t="shared" ca="1" si="240"/>
        <v>0.55595300208235565</v>
      </c>
      <c r="N2195" s="18">
        <f t="shared" ca="1" si="242"/>
        <v>4.9573177938716286</v>
      </c>
      <c r="O2195" s="18"/>
      <c r="P2195" s="30">
        <f t="shared" ca="1" si="238"/>
        <v>-13.918951185289025</v>
      </c>
      <c r="Q2195" s="19"/>
      <c r="R2195" s="20">
        <f t="shared" ca="1" si="243"/>
        <v>0</v>
      </c>
      <c r="S2195" s="21">
        <f t="shared" ca="1" si="244"/>
        <v>0</v>
      </c>
    </row>
    <row r="2196" spans="9:19" ht="15" x14ac:dyDescent="0.25">
      <c r="I2196" s="14">
        <v>2192</v>
      </c>
      <c r="J2196" s="15">
        <f t="shared" ca="1" si="239"/>
        <v>0.98719317679723839</v>
      </c>
      <c r="K2196" s="16">
        <f t="shared" ca="1" si="241"/>
        <v>26.104418454729501</v>
      </c>
      <c r="L2196" s="16"/>
      <c r="M2196" s="17">
        <f t="shared" ca="1" si="240"/>
        <v>0.41286243235750786</v>
      </c>
      <c r="N2196" s="18">
        <f t="shared" ca="1" si="242"/>
        <v>1.9377763400075345</v>
      </c>
      <c r="O2196" s="18"/>
      <c r="P2196" s="30">
        <f t="shared" ca="1" si="238"/>
        <v>26.366642114721966</v>
      </c>
      <c r="Q2196" s="19"/>
      <c r="R2196" s="20">
        <f t="shared" ca="1" si="243"/>
        <v>1</v>
      </c>
      <c r="S2196" s="21">
        <f t="shared" ca="1" si="244"/>
        <v>1</v>
      </c>
    </row>
    <row r="2197" spans="9:19" ht="15" x14ac:dyDescent="0.25">
      <c r="I2197" s="14">
        <v>2193</v>
      </c>
      <c r="J2197" s="15">
        <f t="shared" ca="1" si="239"/>
        <v>0.24479729535684469</v>
      </c>
      <c r="K2197" s="16">
        <f t="shared" ca="1" si="241"/>
        <v>1.6490659635609441</v>
      </c>
      <c r="L2197" s="16"/>
      <c r="M2197" s="17">
        <f t="shared" ca="1" si="240"/>
        <v>0.5777840006418129</v>
      </c>
      <c r="N2197" s="18">
        <f t="shared" ca="1" si="242"/>
        <v>5.4217581851280343</v>
      </c>
      <c r="O2197" s="18"/>
      <c r="P2197" s="30">
        <f t="shared" ca="1" si="238"/>
        <v>-1.57269222156709</v>
      </c>
      <c r="Q2197" s="19"/>
      <c r="R2197" s="20">
        <f t="shared" ca="1" si="243"/>
        <v>0</v>
      </c>
      <c r="S2197" s="21">
        <f t="shared" ca="1" si="244"/>
        <v>0</v>
      </c>
    </row>
    <row r="2198" spans="9:19" ht="15" x14ac:dyDescent="0.25">
      <c r="I2198" s="14">
        <v>2194</v>
      </c>
      <c r="J2198" s="15">
        <f t="shared" ca="1" si="239"/>
        <v>0.15469202741884758</v>
      </c>
      <c r="K2198" s="16">
        <f t="shared" ca="1" si="241"/>
        <v>-1.0747773646697478</v>
      </c>
      <c r="L2198" s="16"/>
      <c r="M2198" s="17">
        <f t="shared" ca="1" si="240"/>
        <v>0.10699712523699545</v>
      </c>
      <c r="N2198" s="18">
        <f t="shared" ca="1" si="242"/>
        <v>-6.6168145056553946</v>
      </c>
      <c r="O2198" s="18"/>
      <c r="P2198" s="30">
        <f t="shared" ca="1" si="238"/>
        <v>7.742037140985647</v>
      </c>
      <c r="Q2198" s="19"/>
      <c r="R2198" s="20">
        <f t="shared" ca="1" si="243"/>
        <v>1</v>
      </c>
      <c r="S2198" s="21">
        <f t="shared" ca="1" si="244"/>
        <v>1</v>
      </c>
    </row>
    <row r="2199" spans="9:19" ht="15" x14ac:dyDescent="0.25">
      <c r="I2199" s="14">
        <v>2195</v>
      </c>
      <c r="J2199" s="15">
        <f t="shared" ca="1" si="239"/>
        <v>0.35099709382732547</v>
      </c>
      <c r="K2199" s="16">
        <f t="shared" ca="1" si="241"/>
        <v>4.2286884674567267</v>
      </c>
      <c r="L2199" s="16"/>
      <c r="M2199" s="17">
        <f t="shared" ca="1" si="240"/>
        <v>0.60214050781926631</v>
      </c>
      <c r="N2199" s="18">
        <f t="shared" ca="1" si="242"/>
        <v>5.9460413924466442</v>
      </c>
      <c r="O2199" s="18"/>
      <c r="P2199" s="30">
        <f t="shared" ca="1" si="238"/>
        <v>0.48264707501008264</v>
      </c>
      <c r="Q2199" s="19"/>
      <c r="R2199" s="20">
        <f t="shared" ca="1" si="243"/>
        <v>1</v>
      </c>
      <c r="S2199" s="21">
        <f t="shared" ca="1" si="244"/>
        <v>0</v>
      </c>
    </row>
    <row r="2200" spans="9:19" ht="15" x14ac:dyDescent="0.25">
      <c r="I2200" s="14">
        <v>2196</v>
      </c>
      <c r="J2200" s="15">
        <f t="shared" ca="1" si="239"/>
        <v>0.45068771458109635</v>
      </c>
      <c r="K2200" s="16">
        <f t="shared" ca="1" si="241"/>
        <v>6.3931772067675841</v>
      </c>
      <c r="L2200" s="16"/>
      <c r="M2200" s="17">
        <f t="shared" ca="1" si="240"/>
        <v>0.75799914067639851</v>
      </c>
      <c r="N2200" s="18">
        <f t="shared" ca="1" si="242"/>
        <v>9.6356232921119798</v>
      </c>
      <c r="O2200" s="18"/>
      <c r="P2200" s="30">
        <f t="shared" ca="1" si="238"/>
        <v>-1.0424460853443955</v>
      </c>
      <c r="Q2200" s="19"/>
      <c r="R2200" s="20">
        <f t="shared" ca="1" si="243"/>
        <v>0</v>
      </c>
      <c r="S2200" s="21">
        <f t="shared" ca="1" si="244"/>
        <v>0</v>
      </c>
    </row>
    <row r="2201" spans="9:19" ht="15" x14ac:dyDescent="0.25">
      <c r="I2201" s="14">
        <v>2197</v>
      </c>
      <c r="J2201" s="15">
        <f t="shared" ca="1" si="239"/>
        <v>0.33950179354950571</v>
      </c>
      <c r="K2201" s="16">
        <f t="shared" ca="1" si="241"/>
        <v>3.9677066490056951</v>
      </c>
      <c r="L2201" s="16"/>
      <c r="M2201" s="17">
        <f t="shared" ca="1" si="240"/>
        <v>0.13370517322657927</v>
      </c>
      <c r="N2201" s="18">
        <f t="shared" ca="1" si="242"/>
        <v>-5.4989444004138051</v>
      </c>
      <c r="O2201" s="18"/>
      <c r="P2201" s="30">
        <f t="shared" ca="1" si="238"/>
        <v>11.666651049419499</v>
      </c>
      <c r="Q2201" s="19"/>
      <c r="R2201" s="20">
        <f t="shared" ca="1" si="243"/>
        <v>1</v>
      </c>
      <c r="S2201" s="21">
        <f t="shared" ca="1" si="244"/>
        <v>1</v>
      </c>
    </row>
    <row r="2202" spans="9:19" ht="15" x14ac:dyDescent="0.25">
      <c r="I2202" s="14">
        <v>2198</v>
      </c>
      <c r="J2202" s="15">
        <f t="shared" ca="1" si="239"/>
        <v>0.20257587055868009</v>
      </c>
      <c r="K2202" s="16">
        <f t="shared" ca="1" si="241"/>
        <v>0.46517544116429743</v>
      </c>
      <c r="L2202" s="16"/>
      <c r="M2202" s="17">
        <f t="shared" ca="1" si="240"/>
        <v>0.74394495293921203</v>
      </c>
      <c r="N2202" s="18">
        <f t="shared" ca="1" si="242"/>
        <v>9.2647717493669113</v>
      </c>
      <c r="O2202" s="18"/>
      <c r="P2202" s="30">
        <f t="shared" ca="1" si="238"/>
        <v>-6.5995963082026128</v>
      </c>
      <c r="Q2202" s="19"/>
      <c r="R2202" s="20">
        <f t="shared" ca="1" si="243"/>
        <v>0</v>
      </c>
      <c r="S2202" s="21">
        <f t="shared" ca="1" si="244"/>
        <v>0</v>
      </c>
    </row>
    <row r="2203" spans="9:19" ht="15" x14ac:dyDescent="0.25">
      <c r="I2203" s="14">
        <v>2199</v>
      </c>
      <c r="J2203" s="15">
        <f t="shared" ca="1" si="239"/>
        <v>0.84008430201436179</v>
      </c>
      <c r="K2203" s="16">
        <f t="shared" ca="1" si="241"/>
        <v>15.753130926849055</v>
      </c>
      <c r="L2203" s="16"/>
      <c r="M2203" s="17">
        <f t="shared" ca="1" si="240"/>
        <v>0.34668766636077319</v>
      </c>
      <c r="N2203" s="18">
        <f t="shared" ca="1" si="242"/>
        <v>0.48122823973203399</v>
      </c>
      <c r="O2203" s="18"/>
      <c r="P2203" s="30">
        <f t="shared" ca="1" si="238"/>
        <v>17.471902687117019</v>
      </c>
      <c r="Q2203" s="19"/>
      <c r="R2203" s="20">
        <f t="shared" ca="1" si="243"/>
        <v>1</v>
      </c>
      <c r="S2203" s="21">
        <f t="shared" ca="1" si="244"/>
        <v>1</v>
      </c>
    </row>
    <row r="2204" spans="9:19" ht="15" x14ac:dyDescent="0.25">
      <c r="I2204" s="14">
        <v>2200</v>
      </c>
      <c r="J2204" s="15">
        <f t="shared" ca="1" si="239"/>
        <v>0.13644783606404942</v>
      </c>
      <c r="K2204" s="16">
        <f t="shared" ca="1" si="241"/>
        <v>-1.7432953028180922</v>
      </c>
      <c r="L2204" s="16"/>
      <c r="M2204" s="17">
        <f t="shared" ca="1" si="240"/>
        <v>0.51717247358487961</v>
      </c>
      <c r="N2204" s="18">
        <f t="shared" ca="1" si="242"/>
        <v>4.1402516618518712</v>
      </c>
      <c r="O2204" s="18"/>
      <c r="P2204" s="30">
        <f t="shared" ca="1" si="238"/>
        <v>-3.6835469646699632</v>
      </c>
      <c r="Q2204" s="19"/>
      <c r="R2204" s="20">
        <f t="shared" ca="1" si="243"/>
        <v>0</v>
      </c>
      <c r="S2204" s="21">
        <f t="shared" ca="1" si="244"/>
        <v>0</v>
      </c>
    </row>
    <row r="2205" spans="9:19" ht="15" x14ac:dyDescent="0.25">
      <c r="I2205" s="14">
        <v>2201</v>
      </c>
      <c r="J2205" s="15">
        <f t="shared" ca="1" si="239"/>
        <v>0.38958041402915988</v>
      </c>
      <c r="K2205" s="16">
        <f t="shared" ca="1" si="241"/>
        <v>5.0838983045069313</v>
      </c>
      <c r="L2205" s="16"/>
      <c r="M2205" s="17">
        <f t="shared" ca="1" si="240"/>
        <v>0.10541505214702007</v>
      </c>
      <c r="N2205" s="18">
        <f t="shared" ca="1" si="242"/>
        <v>-6.6890108600973033</v>
      </c>
      <c r="O2205" s="18"/>
      <c r="P2205" s="30">
        <f t="shared" ca="1" si="238"/>
        <v>13.972909164604236</v>
      </c>
      <c r="Q2205" s="19"/>
      <c r="R2205" s="20">
        <f t="shared" ca="1" si="243"/>
        <v>1</v>
      </c>
      <c r="S2205" s="21">
        <f t="shared" ca="1" si="244"/>
        <v>1</v>
      </c>
    </row>
    <row r="2206" spans="9:19" ht="15" x14ac:dyDescent="0.25">
      <c r="I2206" s="14">
        <v>2202</v>
      </c>
      <c r="J2206" s="15">
        <f t="shared" ca="1" si="239"/>
        <v>0.59541319838219442</v>
      </c>
      <c r="K2206" s="16">
        <f t="shared" ca="1" si="241"/>
        <v>9.4504693295798869</v>
      </c>
      <c r="L2206" s="16"/>
      <c r="M2206" s="17">
        <f t="shared" ca="1" si="240"/>
        <v>0.94240679784110803</v>
      </c>
      <c r="N2206" s="18">
        <f t="shared" ca="1" si="242"/>
        <v>16.959934760108922</v>
      </c>
      <c r="O2206" s="18"/>
      <c r="P2206" s="30">
        <f t="shared" ca="1" si="238"/>
        <v>-5.309465430529035</v>
      </c>
      <c r="Q2206" s="19"/>
      <c r="R2206" s="20">
        <f t="shared" ca="1" si="243"/>
        <v>0</v>
      </c>
      <c r="S2206" s="21">
        <f t="shared" ca="1" si="244"/>
        <v>0</v>
      </c>
    </row>
    <row r="2207" spans="9:19" ht="15" x14ac:dyDescent="0.25">
      <c r="I2207" s="14">
        <v>2203</v>
      </c>
      <c r="J2207" s="15">
        <f t="shared" ca="1" si="239"/>
        <v>0.95417071187357483</v>
      </c>
      <c r="K2207" s="16">
        <f t="shared" ca="1" si="241"/>
        <v>21.542052341917618</v>
      </c>
      <c r="L2207" s="16"/>
      <c r="M2207" s="17">
        <f t="shared" ca="1" si="240"/>
        <v>3.6959653411363869E-2</v>
      </c>
      <c r="N2207" s="18">
        <f t="shared" ca="1" si="242"/>
        <v>-11.172055955614933</v>
      </c>
      <c r="O2207" s="18"/>
      <c r="P2207" s="30">
        <f t="shared" ca="1" si="238"/>
        <v>34.91410829753255</v>
      </c>
      <c r="Q2207" s="19"/>
      <c r="R2207" s="20">
        <f t="shared" ca="1" si="243"/>
        <v>1</v>
      </c>
      <c r="S2207" s="21">
        <f t="shared" ca="1" si="244"/>
        <v>1</v>
      </c>
    </row>
    <row r="2208" spans="9:19" ht="15" x14ac:dyDescent="0.25">
      <c r="I2208" s="14">
        <v>2204</v>
      </c>
      <c r="J2208" s="15">
        <f t="shared" ca="1" si="239"/>
        <v>0.72583461537608773</v>
      </c>
      <c r="K2208" s="16">
        <f t="shared" ca="1" si="241"/>
        <v>12.452163135762801</v>
      </c>
      <c r="L2208" s="16"/>
      <c r="M2208" s="17">
        <f t="shared" ca="1" si="240"/>
        <v>0.83178439883567123</v>
      </c>
      <c r="N2208" s="18">
        <f t="shared" ca="1" si="242"/>
        <v>11.822315933731545</v>
      </c>
      <c r="O2208" s="18"/>
      <c r="P2208" s="30">
        <f t="shared" ca="1" si="238"/>
        <v>2.8298472020312557</v>
      </c>
      <c r="Q2208" s="19"/>
      <c r="R2208" s="20">
        <f t="shared" ca="1" si="243"/>
        <v>1</v>
      </c>
      <c r="S2208" s="21">
        <f t="shared" ca="1" si="244"/>
        <v>0</v>
      </c>
    </row>
    <row r="2209" spans="9:19" ht="15" x14ac:dyDescent="0.25">
      <c r="I2209" s="14">
        <v>2205</v>
      </c>
      <c r="J2209" s="15">
        <f t="shared" ca="1" si="239"/>
        <v>0.29763051648617844</v>
      </c>
      <c r="K2209" s="16">
        <f t="shared" ca="1" si="241"/>
        <v>2.9854305829352557</v>
      </c>
      <c r="L2209" s="16"/>
      <c r="M2209" s="17">
        <f t="shared" ca="1" si="240"/>
        <v>4.5908432199976978E-3</v>
      </c>
      <c r="N2209" s="18">
        <f t="shared" ca="1" si="242"/>
        <v>-18.016785018344695</v>
      </c>
      <c r="O2209" s="18"/>
      <c r="P2209" s="30">
        <f t="shared" ca="1" si="238"/>
        <v>23.202215601279949</v>
      </c>
      <c r="Q2209" s="19"/>
      <c r="R2209" s="20">
        <f t="shared" ca="1" si="243"/>
        <v>1</v>
      </c>
      <c r="S2209" s="21">
        <f t="shared" ca="1" si="244"/>
        <v>1</v>
      </c>
    </row>
    <row r="2210" spans="9:19" ht="15" x14ac:dyDescent="0.25">
      <c r="I2210" s="14">
        <v>2206</v>
      </c>
      <c r="J2210" s="15">
        <f t="shared" ca="1" si="239"/>
        <v>0.64230867537675351</v>
      </c>
      <c r="K2210" s="16">
        <f t="shared" ca="1" si="241"/>
        <v>10.480769134880271</v>
      </c>
      <c r="L2210" s="16"/>
      <c r="M2210" s="17">
        <f t="shared" ca="1" si="240"/>
        <v>0.77686458774833522</v>
      </c>
      <c r="N2210" s="18">
        <f t="shared" ca="1" si="242"/>
        <v>10.152394464788248</v>
      </c>
      <c r="O2210" s="18"/>
      <c r="P2210" s="30">
        <f t="shared" ca="1" si="238"/>
        <v>2.5283746700920231</v>
      </c>
      <c r="Q2210" s="19"/>
      <c r="R2210" s="20">
        <f t="shared" ca="1" si="243"/>
        <v>1</v>
      </c>
      <c r="S2210" s="21">
        <f t="shared" ca="1" si="244"/>
        <v>0</v>
      </c>
    </row>
    <row r="2211" spans="9:19" ht="15" x14ac:dyDescent="0.25">
      <c r="I2211" s="14">
        <v>2207</v>
      </c>
      <c r="J2211" s="15">
        <f t="shared" ca="1" si="239"/>
        <v>0.68024830358321986</v>
      </c>
      <c r="K2211" s="16">
        <f t="shared" ca="1" si="241"/>
        <v>11.348859105844696</v>
      </c>
      <c r="L2211" s="16"/>
      <c r="M2211" s="17">
        <f t="shared" ca="1" si="240"/>
        <v>2.3522663984476555E-4</v>
      </c>
      <c r="N2211" s="18">
        <f t="shared" ca="1" si="242"/>
        <v>-25.478326333494277</v>
      </c>
      <c r="O2211" s="18"/>
      <c r="P2211" s="30">
        <f t="shared" ca="1" si="238"/>
        <v>39.027185439338979</v>
      </c>
      <c r="Q2211" s="19"/>
      <c r="R2211" s="20">
        <f t="shared" ca="1" si="243"/>
        <v>1</v>
      </c>
      <c r="S2211" s="21">
        <f t="shared" ca="1" si="244"/>
        <v>1</v>
      </c>
    </row>
    <row r="2212" spans="9:19" ht="15" x14ac:dyDescent="0.25">
      <c r="I2212" s="14">
        <v>2208</v>
      </c>
      <c r="J2212" s="15">
        <f t="shared" ca="1" si="239"/>
        <v>0.99406306464322847</v>
      </c>
      <c r="K2212" s="16">
        <f t="shared" ca="1" si="241"/>
        <v>28.479285162348067</v>
      </c>
      <c r="L2212" s="16"/>
      <c r="M2212" s="17">
        <f t="shared" ca="1" si="240"/>
        <v>0.55205452168628577</v>
      </c>
      <c r="N2212" s="18">
        <f t="shared" ca="1" si="242"/>
        <v>4.8748015009173304</v>
      </c>
      <c r="O2212" s="18"/>
      <c r="P2212" s="30">
        <f t="shared" ca="1" si="238"/>
        <v>25.804483661430734</v>
      </c>
      <c r="Q2212" s="19"/>
      <c r="R2212" s="20">
        <f t="shared" ca="1" si="243"/>
        <v>1</v>
      </c>
      <c r="S2212" s="21">
        <f t="shared" ca="1" si="244"/>
        <v>1</v>
      </c>
    </row>
    <row r="2213" spans="9:19" ht="15" x14ac:dyDescent="0.25">
      <c r="I2213" s="14">
        <v>2209</v>
      </c>
      <c r="J2213" s="15">
        <f t="shared" ca="1" si="239"/>
        <v>0.19826297840636553</v>
      </c>
      <c r="K2213" s="16">
        <f t="shared" ca="1" si="241"/>
        <v>0.33644471273413945</v>
      </c>
      <c r="L2213" s="16"/>
      <c r="M2213" s="17">
        <f t="shared" ca="1" si="240"/>
        <v>0.69082321867711516</v>
      </c>
      <c r="N2213" s="18">
        <f t="shared" ca="1" si="242"/>
        <v>7.9481158371302563</v>
      </c>
      <c r="O2213" s="18"/>
      <c r="P2213" s="30">
        <f t="shared" ca="1" si="238"/>
        <v>-5.4116711243961166</v>
      </c>
      <c r="Q2213" s="19"/>
      <c r="R2213" s="20">
        <f t="shared" ca="1" si="243"/>
        <v>0</v>
      </c>
      <c r="S2213" s="21">
        <f t="shared" ca="1" si="244"/>
        <v>0</v>
      </c>
    </row>
    <row r="2214" spans="9:19" ht="15" x14ac:dyDescent="0.25">
      <c r="I2214" s="14">
        <v>2210</v>
      </c>
      <c r="J2214" s="15">
        <f t="shared" ca="1" si="239"/>
        <v>0.94337263520494441</v>
      </c>
      <c r="K2214" s="16">
        <f t="shared" ca="1" si="241"/>
        <v>20.680452199308014</v>
      </c>
      <c r="L2214" s="16"/>
      <c r="M2214" s="17">
        <f t="shared" ca="1" si="240"/>
        <v>0.66720883219776217</v>
      </c>
      <c r="N2214" s="18">
        <f t="shared" ca="1" si="242"/>
        <v>7.3962026307073874</v>
      </c>
      <c r="O2214" s="18"/>
      <c r="P2214" s="30">
        <f t="shared" ca="1" si="238"/>
        <v>15.484249568600628</v>
      </c>
      <c r="Q2214" s="19"/>
      <c r="R2214" s="20">
        <f t="shared" ca="1" si="243"/>
        <v>1</v>
      </c>
      <c r="S2214" s="21">
        <f t="shared" ca="1" si="244"/>
        <v>1</v>
      </c>
    </row>
    <row r="2215" spans="9:19" ht="15" x14ac:dyDescent="0.25">
      <c r="I2215" s="14">
        <v>2211</v>
      </c>
      <c r="J2215" s="15">
        <f t="shared" ca="1" si="239"/>
        <v>0.50775996947659285</v>
      </c>
      <c r="K2215" s="16">
        <f t="shared" ca="1" si="241"/>
        <v>7.5927520082643483</v>
      </c>
      <c r="L2215" s="16"/>
      <c r="M2215" s="17">
        <f t="shared" ca="1" si="240"/>
        <v>0.92801214761307338</v>
      </c>
      <c r="N2215" s="18">
        <f t="shared" ca="1" si="242"/>
        <v>16.004814566168189</v>
      </c>
      <c r="O2215" s="18"/>
      <c r="P2215" s="30">
        <f t="shared" ca="1" si="238"/>
        <v>-6.2120625579038409</v>
      </c>
      <c r="Q2215" s="19"/>
      <c r="R2215" s="20">
        <f t="shared" ca="1" si="243"/>
        <v>0</v>
      </c>
      <c r="S2215" s="21">
        <f t="shared" ca="1" si="244"/>
        <v>0</v>
      </c>
    </row>
    <row r="2216" spans="9:19" ht="15" x14ac:dyDescent="0.25">
      <c r="I2216" s="14">
        <v>2212</v>
      </c>
      <c r="J2216" s="15">
        <f t="shared" ca="1" si="239"/>
        <v>6.1370527870916569E-2</v>
      </c>
      <c r="K2216" s="16">
        <f t="shared" ca="1" si="241"/>
        <v>-5.482758904106154</v>
      </c>
      <c r="L2216" s="16"/>
      <c r="M2216" s="17">
        <f t="shared" ca="1" si="240"/>
        <v>0.381312369261809</v>
      </c>
      <c r="N2216" s="18">
        <f t="shared" ca="1" si="242"/>
        <v>1.2529868263547059</v>
      </c>
      <c r="O2216" s="18"/>
      <c r="P2216" s="30">
        <f t="shared" ca="1" si="238"/>
        <v>-4.5357457304608593</v>
      </c>
      <c r="Q2216" s="19"/>
      <c r="R2216" s="20">
        <f t="shared" ca="1" si="243"/>
        <v>0</v>
      </c>
      <c r="S2216" s="21">
        <f t="shared" ca="1" si="244"/>
        <v>0</v>
      </c>
    </row>
    <row r="2217" spans="9:19" ht="15" x14ac:dyDescent="0.25">
      <c r="I2217" s="14">
        <v>2213</v>
      </c>
      <c r="J2217" s="15">
        <f t="shared" ca="1" si="239"/>
        <v>0.88859451092727859</v>
      </c>
      <c r="K2217" s="16">
        <f t="shared" ca="1" si="241"/>
        <v>17.629617924051587</v>
      </c>
      <c r="L2217" s="16"/>
      <c r="M2217" s="17">
        <f t="shared" ca="1" si="240"/>
        <v>0.34960319170718779</v>
      </c>
      <c r="N2217" s="18">
        <f t="shared" ca="1" si="242"/>
        <v>0.54721269608900069</v>
      </c>
      <c r="O2217" s="18"/>
      <c r="P2217" s="30">
        <f t="shared" ca="1" si="238"/>
        <v>19.282405227962585</v>
      </c>
      <c r="Q2217" s="19"/>
      <c r="R2217" s="20">
        <f t="shared" ca="1" si="243"/>
        <v>1</v>
      </c>
      <c r="S2217" s="21">
        <f t="shared" ca="1" si="244"/>
        <v>1</v>
      </c>
    </row>
    <row r="2218" spans="9:19" ht="15" x14ac:dyDescent="0.25">
      <c r="I2218" s="14">
        <v>2214</v>
      </c>
      <c r="J2218" s="15">
        <f t="shared" ca="1" si="239"/>
        <v>0.98311505556509227</v>
      </c>
      <c r="K2218" s="16">
        <f t="shared" ca="1" si="241"/>
        <v>25.19069149785118</v>
      </c>
      <c r="L2218" s="16"/>
      <c r="M2218" s="17">
        <f t="shared" ca="1" si="240"/>
        <v>6.7569198294675559E-2</v>
      </c>
      <c r="N2218" s="18">
        <f t="shared" ca="1" si="242"/>
        <v>-8.7208924316864636</v>
      </c>
      <c r="O2218" s="18"/>
      <c r="P2218" s="30">
        <f t="shared" ca="1" si="238"/>
        <v>36.111583929537645</v>
      </c>
      <c r="Q2218" s="19"/>
      <c r="R2218" s="20">
        <f t="shared" ca="1" si="243"/>
        <v>1</v>
      </c>
      <c r="S2218" s="21">
        <f t="shared" ca="1" si="244"/>
        <v>1</v>
      </c>
    </row>
    <row r="2219" spans="9:19" ht="15" x14ac:dyDescent="0.25">
      <c r="I2219" s="14">
        <v>2215</v>
      </c>
      <c r="J2219" s="15">
        <f t="shared" ca="1" si="239"/>
        <v>0.69676259558806108</v>
      </c>
      <c r="K2219" s="16">
        <f t="shared" ca="1" si="241"/>
        <v>11.739735583631207</v>
      </c>
      <c r="L2219" s="16"/>
      <c r="M2219" s="17">
        <f t="shared" ca="1" si="240"/>
        <v>0.10983422608211302</v>
      </c>
      <c r="N2219" s="18">
        <f t="shared" ca="1" si="242"/>
        <v>-6.4892505595177621</v>
      </c>
      <c r="O2219" s="18"/>
      <c r="P2219" s="30">
        <f t="shared" ca="1" si="238"/>
        <v>20.428986143148968</v>
      </c>
      <c r="Q2219" s="19"/>
      <c r="R2219" s="20">
        <f t="shared" ca="1" si="243"/>
        <v>1</v>
      </c>
      <c r="S2219" s="21">
        <f t="shared" ca="1" si="244"/>
        <v>1</v>
      </c>
    </row>
    <row r="2220" spans="9:19" ht="15" x14ac:dyDescent="0.25">
      <c r="I2220" s="14">
        <v>2216</v>
      </c>
      <c r="J2220" s="15">
        <f t="shared" ca="1" si="239"/>
        <v>0.39622292840245454</v>
      </c>
      <c r="K2220" s="16">
        <f t="shared" ca="1" si="241"/>
        <v>5.2284473518743209</v>
      </c>
      <c r="L2220" s="16"/>
      <c r="M2220" s="17">
        <f t="shared" ca="1" si="240"/>
        <v>0.22554475160621879</v>
      </c>
      <c r="N2220" s="18">
        <f t="shared" ca="1" si="242"/>
        <v>-2.525069139898422</v>
      </c>
      <c r="O2220" s="18"/>
      <c r="P2220" s="30">
        <f t="shared" ca="1" si="238"/>
        <v>9.9535164917727421</v>
      </c>
      <c r="Q2220" s="19"/>
      <c r="R2220" s="20">
        <f t="shared" ca="1" si="243"/>
        <v>1</v>
      </c>
      <c r="S2220" s="21">
        <f t="shared" ca="1" si="244"/>
        <v>1</v>
      </c>
    </row>
    <row r="2221" spans="9:19" ht="15" x14ac:dyDescent="0.25">
      <c r="I2221" s="14">
        <v>2217</v>
      </c>
      <c r="J2221" s="15">
        <f t="shared" ca="1" si="239"/>
        <v>2.1462000899733824E-2</v>
      </c>
      <c r="K2221" s="16">
        <f t="shared" ca="1" si="241"/>
        <v>-9.5077533113206734</v>
      </c>
      <c r="L2221" s="16"/>
      <c r="M2221" s="17">
        <f t="shared" ca="1" si="240"/>
        <v>0.31387979266158106</v>
      </c>
      <c r="N2221" s="18">
        <f t="shared" ca="1" si="242"/>
        <v>-0.27681936687215192</v>
      </c>
      <c r="O2221" s="18"/>
      <c r="P2221" s="30">
        <f t="shared" ca="1" si="238"/>
        <v>-7.0309339444485213</v>
      </c>
      <c r="Q2221" s="19"/>
      <c r="R2221" s="20">
        <f t="shared" ca="1" si="243"/>
        <v>0</v>
      </c>
      <c r="S2221" s="21">
        <f t="shared" ca="1" si="244"/>
        <v>0</v>
      </c>
    </row>
    <row r="2222" spans="9:19" ht="15" x14ac:dyDescent="0.25">
      <c r="I2222" s="14">
        <v>2218</v>
      </c>
      <c r="J2222" s="15">
        <f t="shared" ca="1" si="239"/>
        <v>0.66314712249708352</v>
      </c>
      <c r="K2222" s="16">
        <f t="shared" ca="1" si="241"/>
        <v>10.952903890639389</v>
      </c>
      <c r="L2222" s="16"/>
      <c r="M2222" s="17">
        <f t="shared" ca="1" si="240"/>
        <v>0.28197015109927304</v>
      </c>
      <c r="N2222" s="18">
        <f t="shared" ca="1" si="242"/>
        <v>-1.0475178668348226</v>
      </c>
      <c r="O2222" s="18"/>
      <c r="P2222" s="30">
        <f t="shared" ca="1" si="238"/>
        <v>14.20042175747421</v>
      </c>
      <c r="Q2222" s="19"/>
      <c r="R2222" s="20">
        <f t="shared" ca="1" si="243"/>
        <v>1</v>
      </c>
      <c r="S2222" s="21">
        <f t="shared" ca="1" si="244"/>
        <v>1</v>
      </c>
    </row>
    <row r="2223" spans="9:19" ht="15" x14ac:dyDescent="0.25">
      <c r="I2223" s="14">
        <v>2219</v>
      </c>
      <c r="J2223" s="15">
        <f t="shared" ca="1" si="239"/>
        <v>0.77846772325899716</v>
      </c>
      <c r="K2223" s="16">
        <f t="shared" ca="1" si="241"/>
        <v>13.847421095174669</v>
      </c>
      <c r="L2223" s="16"/>
      <c r="M2223" s="17">
        <f t="shared" ca="1" si="240"/>
        <v>0.84315076595030436</v>
      </c>
      <c r="N2223" s="18">
        <f t="shared" ca="1" si="242"/>
        <v>12.209281652351491</v>
      </c>
      <c r="O2223" s="18"/>
      <c r="P2223" s="30">
        <f t="shared" ca="1" si="238"/>
        <v>3.8381394428231781</v>
      </c>
      <c r="Q2223" s="19"/>
      <c r="R2223" s="20">
        <f t="shared" ca="1" si="243"/>
        <v>1</v>
      </c>
      <c r="S2223" s="21">
        <f t="shared" ca="1" si="244"/>
        <v>0</v>
      </c>
    </row>
    <row r="2224" spans="9:19" ht="15" x14ac:dyDescent="0.25">
      <c r="I2224" s="14">
        <v>2220</v>
      </c>
      <c r="J2224" s="15">
        <f t="shared" ca="1" si="239"/>
        <v>0.16213098154202388</v>
      </c>
      <c r="K2224" s="16">
        <f t="shared" ca="1" si="241"/>
        <v>-0.81727127864482263</v>
      </c>
      <c r="L2224" s="16"/>
      <c r="M2224" s="17">
        <f t="shared" ca="1" si="240"/>
        <v>0.14479473181575664</v>
      </c>
      <c r="N2224" s="18">
        <f t="shared" ca="1" si="242"/>
        <v>-5.0804192012918783</v>
      </c>
      <c r="O2224" s="18"/>
      <c r="P2224" s="30">
        <f t="shared" ca="1" si="238"/>
        <v>6.4631479226470558</v>
      </c>
      <c r="Q2224" s="19"/>
      <c r="R2224" s="20">
        <f t="shared" ca="1" si="243"/>
        <v>1</v>
      </c>
      <c r="S2224" s="21">
        <f t="shared" ca="1" si="244"/>
        <v>0</v>
      </c>
    </row>
    <row r="2225" spans="9:19" ht="15" x14ac:dyDescent="0.25">
      <c r="I2225" s="14">
        <v>2221</v>
      </c>
      <c r="J2225" s="15">
        <f t="shared" ca="1" si="239"/>
        <v>0.69460793647451446</v>
      </c>
      <c r="K2225" s="16">
        <f t="shared" ca="1" si="241"/>
        <v>11.688218738241435</v>
      </c>
      <c r="L2225" s="16"/>
      <c r="M2225" s="17">
        <f t="shared" ca="1" si="240"/>
        <v>0.96967084690975247</v>
      </c>
      <c r="N2225" s="18">
        <f t="shared" ca="1" si="242"/>
        <v>19.475557709802484</v>
      </c>
      <c r="O2225" s="18"/>
      <c r="P2225" s="30">
        <f t="shared" ca="1" si="238"/>
        <v>-5.5873389715610484</v>
      </c>
      <c r="Q2225" s="19"/>
      <c r="R2225" s="20">
        <f t="shared" ca="1" si="243"/>
        <v>0</v>
      </c>
      <c r="S2225" s="21">
        <f t="shared" ca="1" si="244"/>
        <v>0</v>
      </c>
    </row>
    <row r="2226" spans="9:19" ht="15" x14ac:dyDescent="0.25">
      <c r="I2226" s="14">
        <v>2222</v>
      </c>
      <c r="J2226" s="15">
        <f t="shared" ca="1" si="239"/>
        <v>0.98742846706861576</v>
      </c>
      <c r="K2226" s="16">
        <f t="shared" ca="1" si="241"/>
        <v>26.164470730101311</v>
      </c>
      <c r="L2226" s="16"/>
      <c r="M2226" s="17">
        <f t="shared" ca="1" si="240"/>
        <v>0.12903301693526703</v>
      </c>
      <c r="N2226" s="18">
        <f t="shared" ca="1" si="242"/>
        <v>-5.6824073882209394</v>
      </c>
      <c r="O2226" s="18"/>
      <c r="P2226" s="30">
        <f t="shared" ca="1" si="238"/>
        <v>34.046878118322255</v>
      </c>
      <c r="Q2226" s="19"/>
      <c r="R2226" s="20">
        <f t="shared" ca="1" si="243"/>
        <v>1</v>
      </c>
      <c r="S2226" s="21">
        <f t="shared" ca="1" si="244"/>
        <v>1</v>
      </c>
    </row>
    <row r="2227" spans="9:19" ht="15" x14ac:dyDescent="0.25">
      <c r="I2227" s="14">
        <v>2223</v>
      </c>
      <c r="J2227" s="15">
        <f t="shared" ca="1" si="239"/>
        <v>0.23602633516708804</v>
      </c>
      <c r="K2227" s="16">
        <f t="shared" ca="1" si="241"/>
        <v>1.4132160156041929</v>
      </c>
      <c r="L2227" s="16"/>
      <c r="M2227" s="17">
        <f t="shared" ca="1" si="240"/>
        <v>0.49887479781784438</v>
      </c>
      <c r="N2227" s="18">
        <f t="shared" ca="1" si="242"/>
        <v>3.7564022771717251</v>
      </c>
      <c r="O2227" s="18"/>
      <c r="P2227" s="30">
        <f t="shared" ca="1" si="238"/>
        <v>-0.14318626156753211</v>
      </c>
      <c r="Q2227" s="19"/>
      <c r="R2227" s="20">
        <f t="shared" ca="1" si="243"/>
        <v>0</v>
      </c>
      <c r="S2227" s="21">
        <f t="shared" ca="1" si="244"/>
        <v>0</v>
      </c>
    </row>
    <row r="2228" spans="9:19" ht="15" x14ac:dyDescent="0.25">
      <c r="I2228" s="14">
        <v>2224</v>
      </c>
      <c r="J2228" s="15">
        <f t="shared" ca="1" si="239"/>
        <v>0.12588690544370507</v>
      </c>
      <c r="K2228" s="16">
        <f t="shared" ca="1" si="241"/>
        <v>-2.1585554460240761</v>
      </c>
      <c r="L2228" s="16"/>
      <c r="M2228" s="17">
        <f t="shared" ca="1" si="240"/>
        <v>0.10446631768200498</v>
      </c>
      <c r="N2228" s="18">
        <f t="shared" ca="1" si="242"/>
        <v>-6.7326819681563066</v>
      </c>
      <c r="O2228" s="18"/>
      <c r="P2228" s="30">
        <f t="shared" ca="1" si="238"/>
        <v>6.7741265221322307</v>
      </c>
      <c r="Q2228" s="19"/>
      <c r="R2228" s="20">
        <f t="shared" ca="1" si="243"/>
        <v>1</v>
      </c>
      <c r="S2228" s="21">
        <f t="shared" ca="1" si="244"/>
        <v>0</v>
      </c>
    </row>
    <row r="2229" spans="9:19" ht="15" x14ac:dyDescent="0.25">
      <c r="I2229" s="14">
        <v>2225</v>
      </c>
      <c r="J2229" s="15">
        <f t="shared" ca="1" si="239"/>
        <v>0.66372340415733933</v>
      </c>
      <c r="K2229" s="16">
        <f t="shared" ca="1" si="241"/>
        <v>10.966114353695085</v>
      </c>
      <c r="L2229" s="16"/>
      <c r="M2229" s="17">
        <f t="shared" ca="1" si="240"/>
        <v>8.8672369573808862E-2</v>
      </c>
      <c r="N2229" s="18">
        <f t="shared" ca="1" si="242"/>
        <v>-7.5063412889759054</v>
      </c>
      <c r="O2229" s="18"/>
      <c r="P2229" s="30">
        <f t="shared" ca="1" si="238"/>
        <v>20.67245564267099</v>
      </c>
      <c r="Q2229" s="19"/>
      <c r="R2229" s="20">
        <f t="shared" ca="1" si="243"/>
        <v>1</v>
      </c>
      <c r="S2229" s="21">
        <f t="shared" ca="1" si="244"/>
        <v>1</v>
      </c>
    </row>
    <row r="2230" spans="9:19" ht="15" x14ac:dyDescent="0.25">
      <c r="I2230" s="14">
        <v>2226</v>
      </c>
      <c r="J2230" s="15">
        <f t="shared" ca="1" si="239"/>
        <v>0.19665227810964703</v>
      </c>
      <c r="K2230" s="16">
        <f t="shared" ca="1" si="241"/>
        <v>0.28793637601770161</v>
      </c>
      <c r="L2230" s="16"/>
      <c r="M2230" s="17">
        <f t="shared" ca="1" si="240"/>
        <v>0.70898696016720941</v>
      </c>
      <c r="N2230" s="18">
        <f t="shared" ca="1" si="242"/>
        <v>8.3852082266608097</v>
      </c>
      <c r="O2230" s="18"/>
      <c r="P2230" s="30">
        <f t="shared" ca="1" si="238"/>
        <v>-5.897271850643107</v>
      </c>
      <c r="Q2230" s="19"/>
      <c r="R2230" s="20">
        <f t="shared" ca="1" si="243"/>
        <v>0</v>
      </c>
      <c r="S2230" s="21">
        <f t="shared" ca="1" si="244"/>
        <v>0</v>
      </c>
    </row>
    <row r="2231" spans="9:19" ht="15" x14ac:dyDescent="0.25">
      <c r="I2231" s="14">
        <v>2227</v>
      </c>
      <c r="J2231" s="15">
        <f t="shared" ca="1" si="239"/>
        <v>0.71277738282448966</v>
      </c>
      <c r="K2231" s="16">
        <f t="shared" ca="1" si="241"/>
        <v>12.127987178879339</v>
      </c>
      <c r="L2231" s="16"/>
      <c r="M2231" s="17">
        <f t="shared" ca="1" si="240"/>
        <v>0.90876844529059564</v>
      </c>
      <c r="N2231" s="18">
        <f t="shared" ca="1" si="242"/>
        <v>14.934429763334174</v>
      </c>
      <c r="O2231" s="18"/>
      <c r="P2231" s="30">
        <f t="shared" ca="1" si="238"/>
        <v>-0.60644258445483512</v>
      </c>
      <c r="Q2231" s="19"/>
      <c r="R2231" s="20">
        <f t="shared" ca="1" si="243"/>
        <v>0</v>
      </c>
      <c r="S2231" s="21">
        <f t="shared" ca="1" si="244"/>
        <v>0</v>
      </c>
    </row>
    <row r="2232" spans="9:19" ht="15" x14ac:dyDescent="0.25">
      <c r="I2232" s="14">
        <v>2228</v>
      </c>
      <c r="J2232" s="15">
        <f t="shared" ca="1" si="239"/>
        <v>0.66754817835908298</v>
      </c>
      <c r="K2232" s="16">
        <f t="shared" ca="1" si="241"/>
        <v>11.054017749557115</v>
      </c>
      <c r="L2232" s="16"/>
      <c r="M2232" s="17">
        <f t="shared" ca="1" si="240"/>
        <v>5.4165155976018231E-2</v>
      </c>
      <c r="N2232" s="18">
        <f t="shared" ca="1" si="242"/>
        <v>-9.6546127499329071</v>
      </c>
      <c r="O2232" s="18"/>
      <c r="P2232" s="30">
        <f t="shared" ca="1" si="238"/>
        <v>22.90863049949002</v>
      </c>
      <c r="Q2232" s="19"/>
      <c r="R2232" s="20">
        <f t="shared" ca="1" si="243"/>
        <v>1</v>
      </c>
      <c r="S2232" s="21">
        <f t="shared" ca="1" si="244"/>
        <v>1</v>
      </c>
    </row>
    <row r="2233" spans="9:19" ht="15" x14ac:dyDescent="0.25">
      <c r="I2233" s="14">
        <v>2229</v>
      </c>
      <c r="J2233" s="15">
        <f t="shared" ca="1" si="239"/>
        <v>0.79803912172306901</v>
      </c>
      <c r="K2233" s="16">
        <f t="shared" ca="1" si="241"/>
        <v>14.413079589727257</v>
      </c>
      <c r="L2233" s="16"/>
      <c r="M2233" s="17">
        <f t="shared" ca="1" si="240"/>
        <v>0.43537466617405163</v>
      </c>
      <c r="N2233" s="18">
        <f t="shared" ca="1" si="242"/>
        <v>2.4186976650638057</v>
      </c>
      <c r="O2233" s="18"/>
      <c r="P2233" s="30">
        <f t="shared" ca="1" si="238"/>
        <v>14.19438192466345</v>
      </c>
      <c r="Q2233" s="19"/>
      <c r="R2233" s="20">
        <f t="shared" ca="1" si="243"/>
        <v>1</v>
      </c>
      <c r="S2233" s="21">
        <f t="shared" ca="1" si="244"/>
        <v>1</v>
      </c>
    </row>
    <row r="2234" spans="9:19" ht="15" x14ac:dyDescent="0.25">
      <c r="I2234" s="14">
        <v>2230</v>
      </c>
      <c r="J2234" s="15">
        <f t="shared" ca="1" si="239"/>
        <v>0.10517972743004433</v>
      </c>
      <c r="K2234" s="16">
        <f t="shared" ca="1" si="241"/>
        <v>-3.0498164533648779</v>
      </c>
      <c r="L2234" s="16"/>
      <c r="M2234" s="17">
        <f t="shared" ca="1" si="240"/>
        <v>0.47884669567793248</v>
      </c>
      <c r="N2234" s="18">
        <f t="shared" ca="1" si="242"/>
        <v>3.3361657360578327</v>
      </c>
      <c r="O2234" s="18"/>
      <c r="P2234" s="30">
        <f t="shared" ca="1" si="238"/>
        <v>-4.1859821894227105</v>
      </c>
      <c r="Q2234" s="19"/>
      <c r="R2234" s="20">
        <f t="shared" ca="1" si="243"/>
        <v>0</v>
      </c>
      <c r="S2234" s="21">
        <f t="shared" ca="1" si="244"/>
        <v>0</v>
      </c>
    </row>
    <row r="2235" spans="9:19" ht="15" x14ac:dyDescent="0.25">
      <c r="I2235" s="14">
        <v>2231</v>
      </c>
      <c r="J2235" s="15">
        <f t="shared" ca="1" si="239"/>
        <v>0.27678676018852177</v>
      </c>
      <c r="K2235" s="16">
        <f t="shared" ca="1" si="241"/>
        <v>2.4735104532744145</v>
      </c>
      <c r="L2235" s="16"/>
      <c r="M2235" s="17">
        <f t="shared" ca="1" si="240"/>
        <v>0.99129367771639532</v>
      </c>
      <c r="N2235" s="18">
        <f t="shared" ca="1" si="242"/>
        <v>23.674744309402367</v>
      </c>
      <c r="O2235" s="18"/>
      <c r="P2235" s="30">
        <f t="shared" ca="1" si="238"/>
        <v>-19.001233856127953</v>
      </c>
      <c r="Q2235" s="19"/>
      <c r="R2235" s="20">
        <f t="shared" ca="1" si="243"/>
        <v>0</v>
      </c>
      <c r="S2235" s="21">
        <f t="shared" ca="1" si="244"/>
        <v>0</v>
      </c>
    </row>
    <row r="2236" spans="9:19" ht="15" x14ac:dyDescent="0.25">
      <c r="I2236" s="14">
        <v>2232</v>
      </c>
      <c r="J2236" s="15">
        <f t="shared" ca="1" si="239"/>
        <v>0.91646077425757388</v>
      </c>
      <c r="K2236" s="16">
        <f t="shared" ca="1" si="241"/>
        <v>18.989733470250485</v>
      </c>
      <c r="L2236" s="16"/>
      <c r="M2236" s="17">
        <f t="shared" ca="1" si="240"/>
        <v>0.78310386149510436</v>
      </c>
      <c r="N2236" s="18">
        <f t="shared" ca="1" si="242"/>
        <v>10.328695074256174</v>
      </c>
      <c r="O2236" s="18"/>
      <c r="P2236" s="30">
        <f t="shared" ca="1" si="238"/>
        <v>10.86103839599431</v>
      </c>
      <c r="Q2236" s="19"/>
      <c r="R2236" s="20">
        <f t="shared" ca="1" si="243"/>
        <v>1</v>
      </c>
      <c r="S2236" s="21">
        <f t="shared" ca="1" si="244"/>
        <v>1</v>
      </c>
    </row>
    <row r="2237" spans="9:19" ht="15" x14ac:dyDescent="0.25">
      <c r="I2237" s="14">
        <v>2233</v>
      </c>
      <c r="J2237" s="15">
        <f t="shared" ca="1" si="239"/>
        <v>0.22622360287231091</v>
      </c>
      <c r="K2237" s="16">
        <f t="shared" ca="1" si="241"/>
        <v>1.1438266486969928</v>
      </c>
      <c r="L2237" s="16"/>
      <c r="M2237" s="17">
        <f t="shared" ca="1" si="240"/>
        <v>0.71984154838522885</v>
      </c>
      <c r="N2237" s="18">
        <f t="shared" ca="1" si="242"/>
        <v>8.6524642159022562</v>
      </c>
      <c r="O2237" s="18"/>
      <c r="P2237" s="30">
        <f t="shared" ca="1" si="238"/>
        <v>-5.3086375672052633</v>
      </c>
      <c r="Q2237" s="19"/>
      <c r="R2237" s="20">
        <f t="shared" ca="1" si="243"/>
        <v>0</v>
      </c>
      <c r="S2237" s="21">
        <f t="shared" ca="1" si="244"/>
        <v>0</v>
      </c>
    </row>
    <row r="2238" spans="9:19" ht="15" x14ac:dyDescent="0.25">
      <c r="I2238" s="14">
        <v>2234</v>
      </c>
      <c r="J2238" s="15">
        <f t="shared" ca="1" si="239"/>
        <v>0.95878634354611414</v>
      </c>
      <c r="K2238" s="16">
        <f t="shared" ca="1" si="241"/>
        <v>21.96088230163592</v>
      </c>
      <c r="L2238" s="16"/>
      <c r="M2238" s="17">
        <f t="shared" ca="1" si="240"/>
        <v>0.27263410803519184</v>
      </c>
      <c r="N2238" s="18">
        <f t="shared" ca="1" si="242"/>
        <v>-1.2806697673097176</v>
      </c>
      <c r="O2238" s="18"/>
      <c r="P2238" s="30">
        <f t="shared" ca="1" si="238"/>
        <v>25.441552068945636</v>
      </c>
      <c r="Q2238" s="19"/>
      <c r="R2238" s="20">
        <f t="shared" ca="1" si="243"/>
        <v>1</v>
      </c>
      <c r="S2238" s="21">
        <f t="shared" ca="1" si="244"/>
        <v>1</v>
      </c>
    </row>
    <row r="2239" spans="9:19" ht="15" x14ac:dyDescent="0.25">
      <c r="I2239" s="14">
        <v>2235</v>
      </c>
      <c r="J2239" s="15">
        <f t="shared" ca="1" si="239"/>
        <v>0.44037539448305796</v>
      </c>
      <c r="K2239" s="16">
        <f t="shared" ca="1" si="241"/>
        <v>6.1748633375332522</v>
      </c>
      <c r="L2239" s="16"/>
      <c r="M2239" s="17">
        <f t="shared" ca="1" si="240"/>
        <v>0.18405908501341461</v>
      </c>
      <c r="N2239" s="18">
        <f t="shared" ca="1" si="242"/>
        <v>-3.7499729503852146</v>
      </c>
      <c r="O2239" s="18"/>
      <c r="P2239" s="30">
        <f t="shared" ca="1" si="238"/>
        <v>12.124836287918466</v>
      </c>
      <c r="Q2239" s="19"/>
      <c r="R2239" s="20">
        <f t="shared" ca="1" si="243"/>
        <v>1</v>
      </c>
      <c r="S2239" s="21">
        <f t="shared" ca="1" si="244"/>
        <v>1</v>
      </c>
    </row>
    <row r="2240" spans="9:19" ht="15" x14ac:dyDescent="0.25">
      <c r="I2240" s="14">
        <v>2236</v>
      </c>
      <c r="J2240" s="15">
        <f t="shared" ca="1" si="239"/>
        <v>0.55985125096783139</v>
      </c>
      <c r="K2240" s="16">
        <f t="shared" ca="1" si="241"/>
        <v>8.6899438565473854</v>
      </c>
      <c r="L2240" s="16"/>
      <c r="M2240" s="17">
        <f t="shared" ca="1" si="240"/>
        <v>4.7502743211136123E-2</v>
      </c>
      <c r="N2240" s="18">
        <f t="shared" ca="1" si="242"/>
        <v>-10.18858185680905</v>
      </c>
      <c r="O2240" s="18"/>
      <c r="P2240" s="30">
        <f t="shared" ca="1" si="238"/>
        <v>21.078525713356434</v>
      </c>
      <c r="Q2240" s="19"/>
      <c r="R2240" s="20">
        <f t="shared" ca="1" si="243"/>
        <v>1</v>
      </c>
      <c r="S2240" s="21">
        <f t="shared" ca="1" si="244"/>
        <v>1</v>
      </c>
    </row>
    <row r="2241" spans="9:19" ht="15" x14ac:dyDescent="0.25">
      <c r="I2241" s="14">
        <v>2237</v>
      </c>
      <c r="J2241" s="15">
        <f t="shared" ca="1" si="239"/>
        <v>0.85562656174100704</v>
      </c>
      <c r="K2241" s="16">
        <f t="shared" ca="1" si="241"/>
        <v>16.3059140294014</v>
      </c>
      <c r="L2241" s="16"/>
      <c r="M2241" s="17">
        <f t="shared" ca="1" si="240"/>
        <v>0.68709128907454331</v>
      </c>
      <c r="N2241" s="18">
        <f t="shared" ca="1" si="242"/>
        <v>7.859740572315598</v>
      </c>
      <c r="O2241" s="18"/>
      <c r="P2241" s="30">
        <f t="shared" ca="1" si="238"/>
        <v>10.646173457085801</v>
      </c>
      <c r="Q2241" s="19"/>
      <c r="R2241" s="20">
        <f t="shared" ca="1" si="243"/>
        <v>1</v>
      </c>
      <c r="S2241" s="21">
        <f t="shared" ca="1" si="244"/>
        <v>1</v>
      </c>
    </row>
    <row r="2242" spans="9:19" ht="15" x14ac:dyDescent="0.25">
      <c r="I2242" s="14">
        <v>2238</v>
      </c>
      <c r="J2242" s="15">
        <f t="shared" ca="1" si="239"/>
        <v>0.93538812248631431</v>
      </c>
      <c r="K2242" s="16">
        <f t="shared" ca="1" si="241"/>
        <v>20.123555371386892</v>
      </c>
      <c r="L2242" s="16"/>
      <c r="M2242" s="17">
        <f t="shared" ca="1" si="240"/>
        <v>0.50877502885481452</v>
      </c>
      <c r="N2242" s="18">
        <f t="shared" ca="1" si="242"/>
        <v>3.9640443677605242</v>
      </c>
      <c r="O2242" s="18"/>
      <c r="P2242" s="30">
        <f t="shared" ca="1" si="238"/>
        <v>18.359511003626366</v>
      </c>
      <c r="Q2242" s="19"/>
      <c r="R2242" s="20">
        <f t="shared" ca="1" si="243"/>
        <v>1</v>
      </c>
      <c r="S2242" s="21">
        <f t="shared" ca="1" si="244"/>
        <v>1</v>
      </c>
    </row>
    <row r="2243" spans="9:19" ht="15" x14ac:dyDescent="0.25">
      <c r="I2243" s="14">
        <v>2239</v>
      </c>
      <c r="J2243" s="15">
        <f t="shared" ca="1" si="239"/>
        <v>0.87152365836364176</v>
      </c>
      <c r="K2243" s="16">
        <f t="shared" ca="1" si="241"/>
        <v>16.914571245579182</v>
      </c>
      <c r="L2243" s="16"/>
      <c r="M2243" s="17">
        <f t="shared" ca="1" si="240"/>
        <v>0.54086011124448219</v>
      </c>
      <c r="N2243" s="18">
        <f t="shared" ca="1" si="242"/>
        <v>4.638420200676185</v>
      </c>
      <c r="O2243" s="18"/>
      <c r="P2243" s="30">
        <f t="shared" ca="1" si="238"/>
        <v>14.476151044902998</v>
      </c>
      <c r="Q2243" s="19"/>
      <c r="R2243" s="20">
        <f t="shared" ca="1" si="243"/>
        <v>1</v>
      </c>
      <c r="S2243" s="21">
        <f t="shared" ca="1" si="244"/>
        <v>1</v>
      </c>
    </row>
    <row r="2244" spans="9:19" ht="15" x14ac:dyDescent="0.25">
      <c r="I2244" s="14">
        <v>2240</v>
      </c>
      <c r="J2244" s="15">
        <f t="shared" ca="1" si="239"/>
        <v>0.64782988000911346</v>
      </c>
      <c r="K2244" s="16">
        <f t="shared" ca="1" si="241"/>
        <v>10.604858453283066</v>
      </c>
      <c r="L2244" s="16"/>
      <c r="M2244" s="17">
        <f t="shared" ca="1" si="240"/>
        <v>2.8222354517495885E-2</v>
      </c>
      <c r="N2244" s="18">
        <f t="shared" ca="1" si="242"/>
        <v>-12.180011926471256</v>
      </c>
      <c r="O2244" s="18"/>
      <c r="P2244" s="30">
        <f t="shared" ca="1" si="238"/>
        <v>24.984870379754323</v>
      </c>
      <c r="Q2244" s="19"/>
      <c r="R2244" s="20">
        <f t="shared" ca="1" si="243"/>
        <v>1</v>
      </c>
      <c r="S2244" s="21">
        <f t="shared" ca="1" si="244"/>
        <v>1</v>
      </c>
    </row>
    <row r="2245" spans="9:19" ht="15" x14ac:dyDescent="0.25">
      <c r="I2245" s="14">
        <v>2241</v>
      </c>
      <c r="J2245" s="15">
        <f t="shared" ca="1" si="239"/>
        <v>1.835024404900909E-2</v>
      </c>
      <c r="K2245" s="16">
        <f t="shared" ca="1" si="241"/>
        <v>-10.048500468869502</v>
      </c>
      <c r="L2245" s="16"/>
      <c r="M2245" s="17">
        <f t="shared" ca="1" si="240"/>
        <v>0.97935775789332813</v>
      </c>
      <c r="N2245" s="18">
        <f t="shared" ca="1" si="242"/>
        <v>20.853399084588943</v>
      </c>
      <c r="O2245" s="18"/>
      <c r="P2245" s="30">
        <f t="shared" ref="P2245:P2308" ca="1" si="245">K2245-N2245+homefield_adv_simulation</f>
        <v>-28.701899553458446</v>
      </c>
      <c r="Q2245" s="19"/>
      <c r="R2245" s="20">
        <f t="shared" ca="1" si="243"/>
        <v>0</v>
      </c>
      <c r="S2245" s="21">
        <f t="shared" ca="1" si="244"/>
        <v>0</v>
      </c>
    </row>
    <row r="2246" spans="9:19" ht="15" x14ac:dyDescent="0.25">
      <c r="I2246" s="14">
        <v>2242</v>
      </c>
      <c r="J2246" s="15">
        <f t="shared" ca="1" si="239"/>
        <v>0.76852032785508306</v>
      </c>
      <c r="K2246" s="16">
        <f t="shared" ca="1" si="241"/>
        <v>13.570938996683974</v>
      </c>
      <c r="L2246" s="16"/>
      <c r="M2246" s="17">
        <f t="shared" ca="1" si="240"/>
        <v>0.44662157310701656</v>
      </c>
      <c r="N2246" s="18">
        <f t="shared" ca="1" si="242"/>
        <v>2.6571887041178885</v>
      </c>
      <c r="O2246" s="18"/>
      <c r="P2246" s="30">
        <f t="shared" ca="1" si="245"/>
        <v>13.113750292566085</v>
      </c>
      <c r="Q2246" s="19"/>
      <c r="R2246" s="20">
        <f t="shared" ca="1" si="243"/>
        <v>1</v>
      </c>
      <c r="S2246" s="21">
        <f t="shared" ca="1" si="244"/>
        <v>1</v>
      </c>
    </row>
    <row r="2247" spans="9:19" ht="15" x14ac:dyDescent="0.25">
      <c r="I2247" s="14">
        <v>2243</v>
      </c>
      <c r="J2247" s="15">
        <f t="shared" ca="1" si="239"/>
        <v>0.30151190807170458</v>
      </c>
      <c r="K2247" s="16">
        <f t="shared" ca="1" si="241"/>
        <v>3.0788905889570284</v>
      </c>
      <c r="L2247" s="16"/>
      <c r="M2247" s="17">
        <f t="shared" ca="1" si="240"/>
        <v>0.38513560256828494</v>
      </c>
      <c r="N2247" s="18">
        <f t="shared" ca="1" si="242"/>
        <v>1.3367839986205476</v>
      </c>
      <c r="O2247" s="18"/>
      <c r="P2247" s="30">
        <f t="shared" ca="1" si="245"/>
        <v>3.9421065903364809</v>
      </c>
      <c r="Q2247" s="19"/>
      <c r="R2247" s="20">
        <f t="shared" ca="1" si="243"/>
        <v>1</v>
      </c>
      <c r="S2247" s="21">
        <f t="shared" ca="1" si="244"/>
        <v>0</v>
      </c>
    </row>
    <row r="2248" spans="9:19" ht="15" x14ac:dyDescent="0.25">
      <c r="I2248" s="14">
        <v>2244</v>
      </c>
      <c r="J2248" s="15">
        <f t="shared" ca="1" si="239"/>
        <v>0.57849000201066947</v>
      </c>
      <c r="K2248" s="16">
        <f t="shared" ca="1" si="241"/>
        <v>9.0868549167035493</v>
      </c>
      <c r="L2248" s="16"/>
      <c r="M2248" s="17">
        <f t="shared" ca="1" si="240"/>
        <v>0.6618470955695408</v>
      </c>
      <c r="N2248" s="18">
        <f t="shared" ca="1" si="242"/>
        <v>7.2731347296481594</v>
      </c>
      <c r="O2248" s="18"/>
      <c r="P2248" s="30">
        <f t="shared" ca="1" si="245"/>
        <v>4.01372018705539</v>
      </c>
      <c r="Q2248" s="19"/>
      <c r="R2248" s="20">
        <f t="shared" ca="1" si="243"/>
        <v>1</v>
      </c>
      <c r="S2248" s="21">
        <f t="shared" ca="1" si="244"/>
        <v>0</v>
      </c>
    </row>
    <row r="2249" spans="9:19" ht="15" x14ac:dyDescent="0.25">
      <c r="I2249" s="14">
        <v>2245</v>
      </c>
      <c r="J2249" s="15">
        <f t="shared" ca="1" si="239"/>
        <v>0.13341033288342585</v>
      </c>
      <c r="K2249" s="16">
        <f t="shared" ca="1" si="241"/>
        <v>-1.8603901126927571</v>
      </c>
      <c r="L2249" s="16"/>
      <c r="M2249" s="17">
        <f t="shared" ca="1" si="240"/>
        <v>0.82691026912955712</v>
      </c>
      <c r="N2249" s="18">
        <f t="shared" ca="1" si="242"/>
        <v>11.661552806440119</v>
      </c>
      <c r="O2249" s="18"/>
      <c r="P2249" s="30">
        <f t="shared" ca="1" si="245"/>
        <v>-11.321942919132876</v>
      </c>
      <c r="Q2249" s="19"/>
      <c r="R2249" s="20">
        <f t="shared" ca="1" si="243"/>
        <v>0</v>
      </c>
      <c r="S2249" s="21">
        <f t="shared" ca="1" si="244"/>
        <v>0</v>
      </c>
    </row>
    <row r="2250" spans="9:19" ht="15" x14ac:dyDescent="0.25">
      <c r="I2250" s="14">
        <v>2246</v>
      </c>
      <c r="J2250" s="15">
        <f t="shared" ref="J2250:J2313" ca="1" si="246">RAND()</f>
        <v>0.49636957894373102</v>
      </c>
      <c r="K2250" s="16">
        <f t="shared" ca="1" si="241"/>
        <v>7.3538619156117715</v>
      </c>
      <c r="L2250" s="16"/>
      <c r="M2250" s="17">
        <f t="shared" ref="M2250:M2313" ca="1" si="247">RAND()</f>
        <v>0.88154665132221344</v>
      </c>
      <c r="N2250" s="18">
        <f t="shared" ca="1" si="242"/>
        <v>13.675629059015202</v>
      </c>
      <c r="O2250" s="18"/>
      <c r="P2250" s="30">
        <f t="shared" ca="1" si="245"/>
        <v>-4.1217671434034306</v>
      </c>
      <c r="Q2250" s="19"/>
      <c r="R2250" s="20">
        <f t="shared" ca="1" si="243"/>
        <v>0</v>
      </c>
      <c r="S2250" s="21">
        <f t="shared" ca="1" si="244"/>
        <v>0</v>
      </c>
    </row>
    <row r="2251" spans="9:19" ht="15" x14ac:dyDescent="0.25">
      <c r="I2251" s="14">
        <v>2247</v>
      </c>
      <c r="J2251" s="15">
        <f t="shared" ca="1" si="246"/>
        <v>0.86155906002939442</v>
      </c>
      <c r="K2251" s="16">
        <f t="shared" ref="K2251:K2314" ca="1" si="248">NORMINV(J2251,mean_HomeTeam_Sim,sd_HomeTeam_Sim)</f>
        <v>16.527428089150426</v>
      </c>
      <c r="L2251" s="16"/>
      <c r="M2251" s="17">
        <f t="shared" ca="1" si="247"/>
        <v>0.87585887925460271</v>
      </c>
      <c r="N2251" s="18">
        <f t="shared" ref="N2251:N2314" ca="1" si="249">NORMINV(M2251,mean_AwayTeam_Sim,sd_AwayTeam_Sim)</f>
        <v>13.439505400661448</v>
      </c>
      <c r="O2251" s="18"/>
      <c r="P2251" s="30">
        <f t="shared" ca="1" si="245"/>
        <v>5.2879226884889787</v>
      </c>
      <c r="Q2251" s="19"/>
      <c r="R2251" s="20">
        <f t="shared" ref="R2251:R2314" ca="1" si="250">IF(P2251&gt;0,1,0)</f>
        <v>1</v>
      </c>
      <c r="S2251" s="21">
        <f t="shared" ref="S2251:S2314" ca="1" si="251">IF(P2251&gt;game_spread,1,0)</f>
        <v>0</v>
      </c>
    </row>
    <row r="2252" spans="9:19" ht="15" x14ac:dyDescent="0.25">
      <c r="I2252" s="14">
        <v>2248</v>
      </c>
      <c r="J2252" s="15">
        <f t="shared" ca="1" si="246"/>
        <v>0.34787843806377394</v>
      </c>
      <c r="K2252" s="16">
        <f t="shared" ca="1" si="248"/>
        <v>4.1582024610726034</v>
      </c>
      <c r="L2252" s="16"/>
      <c r="M2252" s="17">
        <f t="shared" ca="1" si="247"/>
        <v>0.59288209305100015</v>
      </c>
      <c r="N2252" s="18">
        <f t="shared" ca="1" si="249"/>
        <v>5.7458591458465298</v>
      </c>
      <c r="O2252" s="18"/>
      <c r="P2252" s="30">
        <f t="shared" ca="1" si="245"/>
        <v>0.61234331522607377</v>
      </c>
      <c r="Q2252" s="19"/>
      <c r="R2252" s="20">
        <f t="shared" ca="1" si="250"/>
        <v>1</v>
      </c>
      <c r="S2252" s="21">
        <f t="shared" ca="1" si="251"/>
        <v>0</v>
      </c>
    </row>
    <row r="2253" spans="9:19" ht="15" x14ac:dyDescent="0.25">
      <c r="I2253" s="14">
        <v>2249</v>
      </c>
      <c r="J2253" s="15">
        <f t="shared" ca="1" si="246"/>
        <v>0.46138179588657324</v>
      </c>
      <c r="K2253" s="16">
        <f t="shared" ca="1" si="248"/>
        <v>6.6188316630087716</v>
      </c>
      <c r="L2253" s="16"/>
      <c r="M2253" s="17">
        <f t="shared" ca="1" si="247"/>
        <v>0.60138029966653439</v>
      </c>
      <c r="N2253" s="18">
        <f t="shared" ca="1" si="249"/>
        <v>5.9295591896686108</v>
      </c>
      <c r="O2253" s="18"/>
      <c r="P2253" s="30">
        <f t="shared" ca="1" si="245"/>
        <v>2.8892724733401609</v>
      </c>
      <c r="Q2253" s="19"/>
      <c r="R2253" s="20">
        <f t="shared" ca="1" si="250"/>
        <v>1</v>
      </c>
      <c r="S2253" s="21">
        <f t="shared" ca="1" si="251"/>
        <v>0</v>
      </c>
    </row>
    <row r="2254" spans="9:19" ht="15" x14ac:dyDescent="0.25">
      <c r="I2254" s="14">
        <v>2250</v>
      </c>
      <c r="J2254" s="15">
        <f t="shared" ca="1" si="246"/>
        <v>0.85580496776732995</v>
      </c>
      <c r="K2254" s="16">
        <f t="shared" ca="1" si="248"/>
        <v>16.312484838877122</v>
      </c>
      <c r="L2254" s="16"/>
      <c r="M2254" s="17">
        <f t="shared" ca="1" si="247"/>
        <v>0.28223804120023588</v>
      </c>
      <c r="N2254" s="18">
        <f t="shared" ca="1" si="249"/>
        <v>-1.0408836355056019</v>
      </c>
      <c r="O2254" s="18"/>
      <c r="P2254" s="30">
        <f t="shared" ca="1" si="245"/>
        <v>19.553368474382722</v>
      </c>
      <c r="Q2254" s="19"/>
      <c r="R2254" s="20">
        <f t="shared" ca="1" si="250"/>
        <v>1</v>
      </c>
      <c r="S2254" s="21">
        <f t="shared" ca="1" si="251"/>
        <v>1</v>
      </c>
    </row>
    <row r="2255" spans="9:19" ht="15" x14ac:dyDescent="0.25">
      <c r="I2255" s="14">
        <v>2251</v>
      </c>
      <c r="J2255" s="15">
        <f t="shared" ca="1" si="246"/>
        <v>0.62837518715447405</v>
      </c>
      <c r="K2255" s="16">
        <f t="shared" ca="1" si="248"/>
        <v>10.170505435134029</v>
      </c>
      <c r="L2255" s="16"/>
      <c r="M2255" s="17">
        <f t="shared" ca="1" si="247"/>
        <v>0.93512616630795686</v>
      </c>
      <c r="N2255" s="18">
        <f t="shared" ca="1" si="249"/>
        <v>16.456216708957022</v>
      </c>
      <c r="O2255" s="18"/>
      <c r="P2255" s="30">
        <f t="shared" ca="1" si="245"/>
        <v>-4.0857112738229935</v>
      </c>
      <c r="Q2255" s="19"/>
      <c r="R2255" s="20">
        <f t="shared" ca="1" si="250"/>
        <v>0</v>
      </c>
      <c r="S2255" s="21">
        <f t="shared" ca="1" si="251"/>
        <v>0</v>
      </c>
    </row>
    <row r="2256" spans="9:19" ht="15" x14ac:dyDescent="0.25">
      <c r="I2256" s="14">
        <v>2252</v>
      </c>
      <c r="J2256" s="15">
        <f t="shared" ca="1" si="246"/>
        <v>0.73003334714049495</v>
      </c>
      <c r="K2256" s="16">
        <f t="shared" ca="1" si="248"/>
        <v>12.558005169922174</v>
      </c>
      <c r="L2256" s="16"/>
      <c r="M2256" s="17">
        <f t="shared" ca="1" si="247"/>
        <v>9.4929952607702983E-4</v>
      </c>
      <c r="N2256" s="18">
        <f t="shared" ca="1" si="249"/>
        <v>-22.203750250842884</v>
      </c>
      <c r="O2256" s="18"/>
      <c r="P2256" s="30">
        <f t="shared" ca="1" si="245"/>
        <v>36.961755420765058</v>
      </c>
      <c r="Q2256" s="19"/>
      <c r="R2256" s="20">
        <f t="shared" ca="1" si="250"/>
        <v>1</v>
      </c>
      <c r="S2256" s="21">
        <f t="shared" ca="1" si="251"/>
        <v>1</v>
      </c>
    </row>
    <row r="2257" spans="9:19" ht="15" x14ac:dyDescent="0.25">
      <c r="I2257" s="14">
        <v>2253</v>
      </c>
      <c r="J2257" s="15">
        <f t="shared" ca="1" si="246"/>
        <v>0.77615846664552834</v>
      </c>
      <c r="K2257" s="16">
        <f t="shared" ca="1" si="248"/>
        <v>13.78262039827467</v>
      </c>
      <c r="L2257" s="16"/>
      <c r="M2257" s="17">
        <f t="shared" ca="1" si="247"/>
        <v>0.16224041541703471</v>
      </c>
      <c r="N2257" s="18">
        <f t="shared" ca="1" si="249"/>
        <v>-4.4635414181522215</v>
      </c>
      <c r="O2257" s="18"/>
      <c r="P2257" s="30">
        <f t="shared" ca="1" si="245"/>
        <v>20.446161816426891</v>
      </c>
      <c r="Q2257" s="19"/>
      <c r="R2257" s="20">
        <f t="shared" ca="1" si="250"/>
        <v>1</v>
      </c>
      <c r="S2257" s="21">
        <f t="shared" ca="1" si="251"/>
        <v>1</v>
      </c>
    </row>
    <row r="2258" spans="9:19" ht="15" x14ac:dyDescent="0.25">
      <c r="I2258" s="14">
        <v>2254</v>
      </c>
      <c r="J2258" s="15">
        <f t="shared" ca="1" si="246"/>
        <v>0.72219476699719909</v>
      </c>
      <c r="K2258" s="16">
        <f t="shared" ca="1" si="248"/>
        <v>12.361056015001495</v>
      </c>
      <c r="L2258" s="16"/>
      <c r="M2258" s="17">
        <f t="shared" ca="1" si="247"/>
        <v>0.12440802009991281</v>
      </c>
      <c r="N2258" s="18">
        <f t="shared" ca="1" si="249"/>
        <v>-5.8686134619986454</v>
      </c>
      <c r="O2258" s="18"/>
      <c r="P2258" s="30">
        <f t="shared" ca="1" si="245"/>
        <v>20.429669477000139</v>
      </c>
      <c r="Q2258" s="19"/>
      <c r="R2258" s="20">
        <f t="shared" ca="1" si="250"/>
        <v>1</v>
      </c>
      <c r="S2258" s="21">
        <f t="shared" ca="1" si="251"/>
        <v>1</v>
      </c>
    </row>
    <row r="2259" spans="9:19" ht="15" x14ac:dyDescent="0.25">
      <c r="I2259" s="14">
        <v>2255</v>
      </c>
      <c r="J2259" s="15">
        <f t="shared" ca="1" si="246"/>
        <v>0.14794984185595361</v>
      </c>
      <c r="K2259" s="16">
        <f t="shared" ca="1" si="248"/>
        <v>-1.3153293729908437</v>
      </c>
      <c r="L2259" s="16"/>
      <c r="M2259" s="17">
        <f t="shared" ca="1" si="247"/>
        <v>0.21213780399020443</v>
      </c>
      <c r="N2259" s="18">
        <f t="shared" ca="1" si="249"/>
        <v>-2.9051272211237888</v>
      </c>
      <c r="O2259" s="18"/>
      <c r="P2259" s="30">
        <f t="shared" ca="1" si="245"/>
        <v>3.7897978481329453</v>
      </c>
      <c r="Q2259" s="19"/>
      <c r="R2259" s="20">
        <f t="shared" ca="1" si="250"/>
        <v>1</v>
      </c>
      <c r="S2259" s="21">
        <f t="shared" ca="1" si="251"/>
        <v>0</v>
      </c>
    </row>
    <row r="2260" spans="9:19" ht="15" x14ac:dyDescent="0.25">
      <c r="I2260" s="14">
        <v>2256</v>
      </c>
      <c r="J2260" s="15">
        <f t="shared" ca="1" si="246"/>
        <v>0.26679462327810366</v>
      </c>
      <c r="K2260" s="16">
        <f t="shared" ca="1" si="248"/>
        <v>2.2214871712827806</v>
      </c>
      <c r="L2260" s="16"/>
      <c r="M2260" s="17">
        <f t="shared" ca="1" si="247"/>
        <v>0.66758669261383385</v>
      </c>
      <c r="N2260" s="18">
        <f t="shared" ca="1" si="249"/>
        <v>7.4049049299137666</v>
      </c>
      <c r="O2260" s="18"/>
      <c r="P2260" s="30">
        <f t="shared" ca="1" si="245"/>
        <v>-2.9834177586309858</v>
      </c>
      <c r="Q2260" s="19"/>
      <c r="R2260" s="20">
        <f t="shared" ca="1" si="250"/>
        <v>0</v>
      </c>
      <c r="S2260" s="21">
        <f t="shared" ca="1" si="251"/>
        <v>0</v>
      </c>
    </row>
    <row r="2261" spans="9:19" ht="15" x14ac:dyDescent="0.25">
      <c r="I2261" s="14">
        <v>2257</v>
      </c>
      <c r="J2261" s="15">
        <f t="shared" ca="1" si="246"/>
        <v>0.85864796116595288</v>
      </c>
      <c r="K2261" s="16">
        <f t="shared" ca="1" si="248"/>
        <v>16.417943022003918</v>
      </c>
      <c r="L2261" s="16"/>
      <c r="M2261" s="17">
        <f t="shared" ca="1" si="247"/>
        <v>0.84201039104696995</v>
      </c>
      <c r="N2261" s="18">
        <f t="shared" ca="1" si="249"/>
        <v>12.169647957679821</v>
      </c>
      <c r="O2261" s="18"/>
      <c r="P2261" s="30">
        <f t="shared" ca="1" si="245"/>
        <v>6.448295064324097</v>
      </c>
      <c r="Q2261" s="19"/>
      <c r="R2261" s="20">
        <f t="shared" ca="1" si="250"/>
        <v>1</v>
      </c>
      <c r="S2261" s="21">
        <f t="shared" ca="1" si="251"/>
        <v>0</v>
      </c>
    </row>
    <row r="2262" spans="9:19" ht="15" x14ac:dyDescent="0.25">
      <c r="I2262" s="14">
        <v>2258</v>
      </c>
      <c r="J2262" s="15">
        <f t="shared" ca="1" si="246"/>
        <v>0.47827956712073394</v>
      </c>
      <c r="K2262" s="16">
        <f t="shared" ca="1" si="248"/>
        <v>6.974254739580978</v>
      </c>
      <c r="L2262" s="16"/>
      <c r="M2262" s="17">
        <f t="shared" ca="1" si="247"/>
        <v>6.1243330751994174E-2</v>
      </c>
      <c r="N2262" s="18">
        <f t="shared" ca="1" si="249"/>
        <v>-9.1415432781980286</v>
      </c>
      <c r="O2262" s="18"/>
      <c r="P2262" s="30">
        <f t="shared" ca="1" si="245"/>
        <v>18.315798017779006</v>
      </c>
      <c r="Q2262" s="19"/>
      <c r="R2262" s="20">
        <f t="shared" ca="1" si="250"/>
        <v>1</v>
      </c>
      <c r="S2262" s="21">
        <f t="shared" ca="1" si="251"/>
        <v>1</v>
      </c>
    </row>
    <row r="2263" spans="9:19" ht="15" x14ac:dyDescent="0.25">
      <c r="I2263" s="14">
        <v>2259</v>
      </c>
      <c r="J2263" s="15">
        <f t="shared" ca="1" si="246"/>
        <v>0.19366308826863687</v>
      </c>
      <c r="K2263" s="16">
        <f t="shared" ca="1" si="248"/>
        <v>0.19727056659662257</v>
      </c>
      <c r="L2263" s="16"/>
      <c r="M2263" s="17">
        <f t="shared" ca="1" si="247"/>
        <v>0.76678551296945485</v>
      </c>
      <c r="N2263" s="18">
        <f t="shared" ca="1" si="249"/>
        <v>9.8734084836995528</v>
      </c>
      <c r="O2263" s="18"/>
      <c r="P2263" s="30">
        <f t="shared" ca="1" si="245"/>
        <v>-7.476137917102931</v>
      </c>
      <c r="Q2263" s="19"/>
      <c r="R2263" s="20">
        <f t="shared" ca="1" si="250"/>
        <v>0</v>
      </c>
      <c r="S2263" s="21">
        <f t="shared" ca="1" si="251"/>
        <v>0</v>
      </c>
    </row>
    <row r="2264" spans="9:19" ht="15" x14ac:dyDescent="0.25">
      <c r="I2264" s="14">
        <v>2260</v>
      </c>
      <c r="J2264" s="15">
        <f t="shared" ca="1" si="246"/>
        <v>0.53867763696923021</v>
      </c>
      <c r="K2264" s="16">
        <f t="shared" ca="1" si="248"/>
        <v>8.2424206412908987</v>
      </c>
      <c r="L2264" s="16"/>
      <c r="M2264" s="17">
        <f t="shared" ca="1" si="247"/>
        <v>0.43336554802418836</v>
      </c>
      <c r="N2264" s="18">
        <f t="shared" ca="1" si="249"/>
        <v>2.3759831649174172</v>
      </c>
      <c r="O2264" s="18"/>
      <c r="P2264" s="30">
        <f t="shared" ca="1" si="245"/>
        <v>8.0664374763734816</v>
      </c>
      <c r="Q2264" s="19"/>
      <c r="R2264" s="20">
        <f t="shared" ca="1" si="250"/>
        <v>1</v>
      </c>
      <c r="S2264" s="21">
        <f t="shared" ca="1" si="251"/>
        <v>1</v>
      </c>
    </row>
    <row r="2265" spans="9:19" ht="15" x14ac:dyDescent="0.25">
      <c r="I2265" s="14">
        <v>2261</v>
      </c>
      <c r="J2265" s="15">
        <f t="shared" ca="1" si="246"/>
        <v>0.56128492056714141</v>
      </c>
      <c r="K2265" s="16">
        <f t="shared" ca="1" si="248"/>
        <v>8.7203619738690463</v>
      </c>
      <c r="L2265" s="16"/>
      <c r="M2265" s="17">
        <f t="shared" ca="1" si="247"/>
        <v>0.98091295992531014</v>
      </c>
      <c r="N2265" s="18">
        <f t="shared" ca="1" si="249"/>
        <v>21.123800479923393</v>
      </c>
      <c r="O2265" s="18"/>
      <c r="P2265" s="30">
        <f t="shared" ca="1" si="245"/>
        <v>-10.203438506054347</v>
      </c>
      <c r="Q2265" s="19"/>
      <c r="R2265" s="20">
        <f t="shared" ca="1" si="250"/>
        <v>0</v>
      </c>
      <c r="S2265" s="21">
        <f t="shared" ca="1" si="251"/>
        <v>0</v>
      </c>
    </row>
    <row r="2266" spans="9:19" ht="15" x14ac:dyDescent="0.25">
      <c r="I2266" s="14">
        <v>2262</v>
      </c>
      <c r="J2266" s="15">
        <f t="shared" ca="1" si="246"/>
        <v>0.16727460478265566</v>
      </c>
      <c r="K2266" s="16">
        <f t="shared" ca="1" si="248"/>
        <v>-0.64369579556618461</v>
      </c>
      <c r="L2266" s="16"/>
      <c r="M2266" s="17">
        <f t="shared" ca="1" si="247"/>
        <v>0.35555862313430886</v>
      </c>
      <c r="N2266" s="18">
        <f t="shared" ca="1" si="249"/>
        <v>0.68137931125511297</v>
      </c>
      <c r="O2266" s="18"/>
      <c r="P2266" s="30">
        <f t="shared" ca="1" si="245"/>
        <v>0.87492489317870259</v>
      </c>
      <c r="Q2266" s="19"/>
      <c r="R2266" s="20">
        <f t="shared" ca="1" si="250"/>
        <v>1</v>
      </c>
      <c r="S2266" s="21">
        <f t="shared" ca="1" si="251"/>
        <v>0</v>
      </c>
    </row>
    <row r="2267" spans="9:19" ht="15" x14ac:dyDescent="0.25">
      <c r="I2267" s="14">
        <v>2263</v>
      </c>
      <c r="J2267" s="15">
        <f t="shared" ca="1" si="246"/>
        <v>0.35394162566207332</v>
      </c>
      <c r="K2267" s="16">
        <f t="shared" ca="1" si="248"/>
        <v>4.2950310455646008</v>
      </c>
      <c r="L2267" s="16"/>
      <c r="M2267" s="17">
        <f t="shared" ca="1" si="247"/>
        <v>0.55872493645749055</v>
      </c>
      <c r="N2267" s="18">
        <f t="shared" ca="1" si="249"/>
        <v>5.0160585771660831</v>
      </c>
      <c r="O2267" s="18"/>
      <c r="P2267" s="30">
        <f t="shared" ca="1" si="245"/>
        <v>1.4789724683985179</v>
      </c>
      <c r="Q2267" s="19"/>
      <c r="R2267" s="20">
        <f t="shared" ca="1" si="250"/>
        <v>1</v>
      </c>
      <c r="S2267" s="21">
        <f t="shared" ca="1" si="251"/>
        <v>0</v>
      </c>
    </row>
    <row r="2268" spans="9:19" ht="15" x14ac:dyDescent="0.25">
      <c r="I2268" s="14">
        <v>2264</v>
      </c>
      <c r="J2268" s="15">
        <f t="shared" ca="1" si="246"/>
        <v>0.22064811508772186</v>
      </c>
      <c r="K2268" s="16">
        <f t="shared" ca="1" si="248"/>
        <v>0.98766613794880787</v>
      </c>
      <c r="L2268" s="16"/>
      <c r="M2268" s="17">
        <f t="shared" ca="1" si="247"/>
        <v>0.13086652449351655</v>
      </c>
      <c r="N2268" s="18">
        <f t="shared" ca="1" si="249"/>
        <v>-5.6098720353190199</v>
      </c>
      <c r="O2268" s="18"/>
      <c r="P2268" s="30">
        <f t="shared" ca="1" si="245"/>
        <v>8.7975381732678279</v>
      </c>
      <c r="Q2268" s="19"/>
      <c r="R2268" s="20">
        <f t="shared" ca="1" si="250"/>
        <v>1</v>
      </c>
      <c r="S2268" s="21">
        <f t="shared" ca="1" si="251"/>
        <v>1</v>
      </c>
    </row>
    <row r="2269" spans="9:19" ht="15" x14ac:dyDescent="0.25">
      <c r="I2269" s="14">
        <v>2265</v>
      </c>
      <c r="J2269" s="15">
        <f t="shared" ca="1" si="246"/>
        <v>0.60459219484288895</v>
      </c>
      <c r="K2269" s="16">
        <f t="shared" ca="1" si="248"/>
        <v>9.6492545050147047</v>
      </c>
      <c r="L2269" s="16"/>
      <c r="M2269" s="17">
        <f t="shared" ca="1" si="247"/>
        <v>0.10690951005044735</v>
      </c>
      <c r="N2269" s="18">
        <f t="shared" ca="1" si="249"/>
        <v>-6.6207925044972278</v>
      </c>
      <c r="O2269" s="18"/>
      <c r="P2269" s="30">
        <f t="shared" ca="1" si="245"/>
        <v>18.470047009511934</v>
      </c>
      <c r="Q2269" s="19"/>
      <c r="R2269" s="20">
        <f t="shared" ca="1" si="250"/>
        <v>1</v>
      </c>
      <c r="S2269" s="21">
        <f t="shared" ca="1" si="251"/>
        <v>1</v>
      </c>
    </row>
    <row r="2270" spans="9:19" ht="15" x14ac:dyDescent="0.25">
      <c r="I2270" s="14">
        <v>2266</v>
      </c>
      <c r="J2270" s="15">
        <f t="shared" ca="1" si="246"/>
        <v>0.11138293746038541</v>
      </c>
      <c r="K2270" s="16">
        <f t="shared" ca="1" si="248"/>
        <v>-2.7706123367909452</v>
      </c>
      <c r="L2270" s="16"/>
      <c r="M2270" s="17">
        <f t="shared" ca="1" si="247"/>
        <v>0.77516726346837794</v>
      </c>
      <c r="N2270" s="18">
        <f t="shared" ca="1" si="249"/>
        <v>10.104922659410516</v>
      </c>
      <c r="O2270" s="18"/>
      <c r="P2270" s="30">
        <f t="shared" ca="1" si="245"/>
        <v>-10.67553499620146</v>
      </c>
      <c r="Q2270" s="19"/>
      <c r="R2270" s="20">
        <f t="shared" ca="1" si="250"/>
        <v>0</v>
      </c>
      <c r="S2270" s="21">
        <f t="shared" ca="1" si="251"/>
        <v>0</v>
      </c>
    </row>
    <row r="2271" spans="9:19" ht="15" x14ac:dyDescent="0.25">
      <c r="I2271" s="14">
        <v>2267</v>
      </c>
      <c r="J2271" s="15">
        <f t="shared" ca="1" si="246"/>
        <v>0.93507722450341724</v>
      </c>
      <c r="K2271" s="16">
        <f t="shared" ca="1" si="248"/>
        <v>20.102983320805265</v>
      </c>
      <c r="L2271" s="16"/>
      <c r="M2271" s="17">
        <f t="shared" ca="1" si="247"/>
        <v>0.92533589009165562</v>
      </c>
      <c r="N2271" s="18">
        <f t="shared" ca="1" si="249"/>
        <v>15.843871094888192</v>
      </c>
      <c r="O2271" s="18"/>
      <c r="P2271" s="30">
        <f t="shared" ca="1" si="245"/>
        <v>6.4591122259170737</v>
      </c>
      <c r="Q2271" s="19"/>
      <c r="R2271" s="20">
        <f t="shared" ca="1" si="250"/>
        <v>1</v>
      </c>
      <c r="S2271" s="21">
        <f t="shared" ca="1" si="251"/>
        <v>0</v>
      </c>
    </row>
    <row r="2272" spans="9:19" ht="15" x14ac:dyDescent="0.25">
      <c r="I2272" s="14">
        <v>2268</v>
      </c>
      <c r="J2272" s="15">
        <f t="shared" ca="1" si="246"/>
        <v>0.74282531685857955</v>
      </c>
      <c r="K2272" s="16">
        <f t="shared" ca="1" si="248"/>
        <v>12.885695283637075</v>
      </c>
      <c r="L2272" s="16"/>
      <c r="M2272" s="17">
        <f t="shared" ca="1" si="247"/>
        <v>0.32736758250127096</v>
      </c>
      <c r="N2272" s="18">
        <f t="shared" ca="1" si="249"/>
        <v>3.8508552308152311E-2</v>
      </c>
      <c r="O2272" s="18"/>
      <c r="P2272" s="30">
        <f t="shared" ca="1" si="245"/>
        <v>15.047186731328921</v>
      </c>
      <c r="Q2272" s="19"/>
      <c r="R2272" s="20">
        <f t="shared" ca="1" si="250"/>
        <v>1</v>
      </c>
      <c r="S2272" s="21">
        <f t="shared" ca="1" si="251"/>
        <v>1</v>
      </c>
    </row>
    <row r="2273" spans="9:19" ht="15" x14ac:dyDescent="0.25">
      <c r="I2273" s="14">
        <v>2269</v>
      </c>
      <c r="J2273" s="15">
        <f t="shared" ca="1" si="246"/>
        <v>0.98568732202389053</v>
      </c>
      <c r="K2273" s="16">
        <f t="shared" ca="1" si="248"/>
        <v>25.741206883326711</v>
      </c>
      <c r="L2273" s="16"/>
      <c r="M2273" s="17">
        <f t="shared" ca="1" si="247"/>
        <v>0.61293241845646729</v>
      </c>
      <c r="N2273" s="18">
        <f t="shared" ca="1" si="249"/>
        <v>6.1809646766894284</v>
      </c>
      <c r="O2273" s="18"/>
      <c r="P2273" s="30">
        <f t="shared" ca="1" si="245"/>
        <v>21.760242206637283</v>
      </c>
      <c r="Q2273" s="19"/>
      <c r="R2273" s="20">
        <f t="shared" ca="1" si="250"/>
        <v>1</v>
      </c>
      <c r="S2273" s="21">
        <f t="shared" ca="1" si="251"/>
        <v>1</v>
      </c>
    </row>
    <row r="2274" spans="9:19" ht="15" x14ac:dyDescent="0.25">
      <c r="I2274" s="14">
        <v>2270</v>
      </c>
      <c r="J2274" s="15">
        <f t="shared" ca="1" si="246"/>
        <v>0.31865702171137344</v>
      </c>
      <c r="K2274" s="16">
        <f t="shared" ca="1" si="248"/>
        <v>3.485503329601332</v>
      </c>
      <c r="L2274" s="16"/>
      <c r="M2274" s="17">
        <f t="shared" ca="1" si="247"/>
        <v>0.88653677986446422</v>
      </c>
      <c r="N2274" s="18">
        <f t="shared" ca="1" si="249"/>
        <v>13.889481649808291</v>
      </c>
      <c r="O2274" s="18"/>
      <c r="P2274" s="30">
        <f t="shared" ca="1" si="245"/>
        <v>-8.2039783202069572</v>
      </c>
      <c r="Q2274" s="19"/>
      <c r="R2274" s="20">
        <f t="shared" ca="1" si="250"/>
        <v>0</v>
      </c>
      <c r="S2274" s="21">
        <f t="shared" ca="1" si="251"/>
        <v>0</v>
      </c>
    </row>
    <row r="2275" spans="9:19" ht="15" x14ac:dyDescent="0.25">
      <c r="I2275" s="14">
        <v>2271</v>
      </c>
      <c r="J2275" s="15">
        <f t="shared" ca="1" si="246"/>
        <v>0.3063643388651891</v>
      </c>
      <c r="K2275" s="16">
        <f t="shared" ca="1" si="248"/>
        <v>3.1949750150098275</v>
      </c>
      <c r="L2275" s="16"/>
      <c r="M2275" s="17">
        <f t="shared" ca="1" si="247"/>
        <v>0.68912879248805903</v>
      </c>
      <c r="N2275" s="18">
        <f t="shared" ca="1" si="249"/>
        <v>7.907933328105468</v>
      </c>
      <c r="O2275" s="18"/>
      <c r="P2275" s="30">
        <f t="shared" ca="1" si="245"/>
        <v>-2.5129583130956403</v>
      </c>
      <c r="Q2275" s="19"/>
      <c r="R2275" s="20">
        <f t="shared" ca="1" si="250"/>
        <v>0</v>
      </c>
      <c r="S2275" s="21">
        <f t="shared" ca="1" si="251"/>
        <v>0</v>
      </c>
    </row>
    <row r="2276" spans="9:19" ht="15" x14ac:dyDescent="0.25">
      <c r="I2276" s="14">
        <v>2272</v>
      </c>
      <c r="J2276" s="15">
        <f t="shared" ca="1" si="246"/>
        <v>0.19760903297334431</v>
      </c>
      <c r="K2276" s="16">
        <f t="shared" ca="1" si="248"/>
        <v>0.3167791305555907</v>
      </c>
      <c r="L2276" s="16"/>
      <c r="M2276" s="17">
        <f t="shared" ca="1" si="247"/>
        <v>0.66845009699871061</v>
      </c>
      <c r="N2276" s="18">
        <f t="shared" ca="1" si="249"/>
        <v>7.4248042757102617</v>
      </c>
      <c r="O2276" s="18"/>
      <c r="P2276" s="30">
        <f t="shared" ca="1" si="245"/>
        <v>-4.9080251451546708</v>
      </c>
      <c r="Q2276" s="19"/>
      <c r="R2276" s="20">
        <f t="shared" ca="1" si="250"/>
        <v>0</v>
      </c>
      <c r="S2276" s="21">
        <f t="shared" ca="1" si="251"/>
        <v>0</v>
      </c>
    </row>
    <row r="2277" spans="9:19" ht="15" x14ac:dyDescent="0.25">
      <c r="I2277" s="14">
        <v>2273</v>
      </c>
      <c r="J2277" s="15">
        <f t="shared" ca="1" si="246"/>
        <v>0.15376473559684833</v>
      </c>
      <c r="K2277" s="16">
        <f t="shared" ca="1" si="248"/>
        <v>-1.1074434432815998</v>
      </c>
      <c r="L2277" s="16"/>
      <c r="M2277" s="17">
        <f t="shared" ca="1" si="247"/>
        <v>0.67333257554401371</v>
      </c>
      <c r="N2277" s="18">
        <f t="shared" ca="1" si="249"/>
        <v>7.5377263366621294</v>
      </c>
      <c r="O2277" s="18"/>
      <c r="P2277" s="30">
        <f t="shared" ca="1" si="245"/>
        <v>-6.4451697799437282</v>
      </c>
      <c r="Q2277" s="19"/>
      <c r="R2277" s="20">
        <f t="shared" ca="1" si="250"/>
        <v>0</v>
      </c>
      <c r="S2277" s="21">
        <f t="shared" ca="1" si="251"/>
        <v>0</v>
      </c>
    </row>
    <row r="2278" spans="9:19" ht="15" x14ac:dyDescent="0.25">
      <c r="I2278" s="14">
        <v>2274</v>
      </c>
      <c r="J2278" s="15">
        <f t="shared" ca="1" si="246"/>
        <v>0.70011487449509546</v>
      </c>
      <c r="K2278" s="16">
        <f t="shared" ca="1" si="248"/>
        <v>11.820213957366526</v>
      </c>
      <c r="L2278" s="16"/>
      <c r="M2278" s="17">
        <f t="shared" ca="1" si="247"/>
        <v>0.58645131301487363</v>
      </c>
      <c r="N2278" s="18">
        <f t="shared" ca="1" si="249"/>
        <v>5.6074812632584683</v>
      </c>
      <c r="O2278" s="18"/>
      <c r="P2278" s="30">
        <f t="shared" ca="1" si="245"/>
        <v>8.4127326941080582</v>
      </c>
      <c r="Q2278" s="19"/>
      <c r="R2278" s="20">
        <f t="shared" ca="1" si="250"/>
        <v>1</v>
      </c>
      <c r="S2278" s="21">
        <f t="shared" ca="1" si="251"/>
        <v>1</v>
      </c>
    </row>
    <row r="2279" spans="9:19" ht="15" x14ac:dyDescent="0.25">
      <c r="I2279" s="14">
        <v>2275</v>
      </c>
      <c r="J2279" s="15">
        <f t="shared" ca="1" si="246"/>
        <v>0.27725821112807936</v>
      </c>
      <c r="K2279" s="16">
        <f t="shared" ca="1" si="248"/>
        <v>2.4852893117547596</v>
      </c>
      <c r="L2279" s="16"/>
      <c r="M2279" s="17">
        <f t="shared" ca="1" si="247"/>
        <v>0.33916011225994436</v>
      </c>
      <c r="N2279" s="18">
        <f t="shared" ca="1" si="249"/>
        <v>0.3098988170175665</v>
      </c>
      <c r="O2279" s="18"/>
      <c r="P2279" s="30">
        <f t="shared" ca="1" si="245"/>
        <v>4.3753904947371929</v>
      </c>
      <c r="Q2279" s="19"/>
      <c r="R2279" s="20">
        <f t="shared" ca="1" si="250"/>
        <v>1</v>
      </c>
      <c r="S2279" s="21">
        <f t="shared" ca="1" si="251"/>
        <v>0</v>
      </c>
    </row>
    <row r="2280" spans="9:19" ht="15" x14ac:dyDescent="0.25">
      <c r="I2280" s="14">
        <v>2276</v>
      </c>
      <c r="J2280" s="15">
        <f t="shared" ca="1" si="246"/>
        <v>0.65179050245469483</v>
      </c>
      <c r="K2280" s="16">
        <f t="shared" ca="1" si="248"/>
        <v>10.694304190152044</v>
      </c>
      <c r="L2280" s="16"/>
      <c r="M2280" s="17">
        <f t="shared" ca="1" si="247"/>
        <v>0.48365450895742934</v>
      </c>
      <c r="N2280" s="18">
        <f t="shared" ca="1" si="249"/>
        <v>3.4371071023207711</v>
      </c>
      <c r="O2280" s="18"/>
      <c r="P2280" s="30">
        <f t="shared" ca="1" si="245"/>
        <v>9.4571970878312719</v>
      </c>
      <c r="Q2280" s="19"/>
      <c r="R2280" s="20">
        <f t="shared" ca="1" si="250"/>
        <v>1</v>
      </c>
      <c r="S2280" s="21">
        <f t="shared" ca="1" si="251"/>
        <v>1</v>
      </c>
    </row>
    <row r="2281" spans="9:19" ht="15" x14ac:dyDescent="0.25">
      <c r="I2281" s="14">
        <v>2277</v>
      </c>
      <c r="J2281" s="15">
        <f t="shared" ca="1" si="246"/>
        <v>0.77601297175655071</v>
      </c>
      <c r="K2281" s="16">
        <f t="shared" ca="1" si="248"/>
        <v>13.7785503990794</v>
      </c>
      <c r="L2281" s="16"/>
      <c r="M2281" s="17">
        <f t="shared" ca="1" si="247"/>
        <v>4.0147461380568905E-2</v>
      </c>
      <c r="N2281" s="18">
        <f t="shared" ca="1" si="249"/>
        <v>-10.852994938119602</v>
      </c>
      <c r="O2281" s="18"/>
      <c r="P2281" s="30">
        <f t="shared" ca="1" si="245"/>
        <v>26.831545337199</v>
      </c>
      <c r="Q2281" s="19"/>
      <c r="R2281" s="20">
        <f t="shared" ca="1" si="250"/>
        <v>1</v>
      </c>
      <c r="S2281" s="21">
        <f t="shared" ca="1" si="251"/>
        <v>1</v>
      </c>
    </row>
    <row r="2282" spans="9:19" ht="15" x14ac:dyDescent="0.25">
      <c r="I2282" s="14">
        <v>2278</v>
      </c>
      <c r="J2282" s="15">
        <f t="shared" ca="1" si="246"/>
        <v>0.11426612019613458</v>
      </c>
      <c r="K2282" s="16">
        <f t="shared" ca="1" si="248"/>
        <v>-2.6446280046275792</v>
      </c>
      <c r="L2282" s="16"/>
      <c r="M2282" s="17">
        <f t="shared" ca="1" si="247"/>
        <v>5.2514944164851807E-2</v>
      </c>
      <c r="N2282" s="18">
        <f t="shared" ca="1" si="249"/>
        <v>-9.7817811742962739</v>
      </c>
      <c r="O2282" s="18"/>
      <c r="P2282" s="30">
        <f t="shared" ca="1" si="245"/>
        <v>9.3371531696686958</v>
      </c>
      <c r="Q2282" s="19"/>
      <c r="R2282" s="20">
        <f t="shared" ca="1" si="250"/>
        <v>1</v>
      </c>
      <c r="S2282" s="21">
        <f t="shared" ca="1" si="251"/>
        <v>1</v>
      </c>
    </row>
    <row r="2283" spans="9:19" ht="15" x14ac:dyDescent="0.25">
      <c r="I2283" s="14">
        <v>2279</v>
      </c>
      <c r="J2283" s="15">
        <f t="shared" ca="1" si="246"/>
        <v>0.71399876631646131</v>
      </c>
      <c r="K2283" s="16">
        <f t="shared" ca="1" si="248"/>
        <v>12.158006172476108</v>
      </c>
      <c r="L2283" s="16"/>
      <c r="M2283" s="17">
        <f t="shared" ca="1" si="247"/>
        <v>0.97261861679267003</v>
      </c>
      <c r="N2283" s="18">
        <f t="shared" ca="1" si="249"/>
        <v>19.850178392979593</v>
      </c>
      <c r="O2283" s="18"/>
      <c r="P2283" s="30">
        <f t="shared" ca="1" si="245"/>
        <v>-5.4921722205034849</v>
      </c>
      <c r="Q2283" s="19"/>
      <c r="R2283" s="20">
        <f t="shared" ca="1" si="250"/>
        <v>0</v>
      </c>
      <c r="S2283" s="21">
        <f t="shared" ca="1" si="251"/>
        <v>0</v>
      </c>
    </row>
    <row r="2284" spans="9:19" ht="15" x14ac:dyDescent="0.25">
      <c r="I2284" s="14">
        <v>2280</v>
      </c>
      <c r="J2284" s="15">
        <f t="shared" ca="1" si="246"/>
        <v>6.6804212707838984E-2</v>
      </c>
      <c r="K2284" s="16">
        <f t="shared" ca="1" si="248"/>
        <v>-5.1200934569388998</v>
      </c>
      <c r="L2284" s="16"/>
      <c r="M2284" s="17">
        <f t="shared" ca="1" si="247"/>
        <v>0.20120161952891291</v>
      </c>
      <c r="N2284" s="18">
        <f t="shared" ca="1" si="249"/>
        <v>-3.2256628953262076</v>
      </c>
      <c r="O2284" s="18"/>
      <c r="P2284" s="30">
        <f t="shared" ca="1" si="245"/>
        <v>0.30556943838730799</v>
      </c>
      <c r="Q2284" s="19"/>
      <c r="R2284" s="20">
        <f t="shared" ca="1" si="250"/>
        <v>1</v>
      </c>
      <c r="S2284" s="21">
        <f t="shared" ca="1" si="251"/>
        <v>0</v>
      </c>
    </row>
    <row r="2285" spans="9:19" ht="15" x14ac:dyDescent="0.25">
      <c r="I2285" s="14">
        <v>2281</v>
      </c>
      <c r="J2285" s="15">
        <f t="shared" ca="1" si="246"/>
        <v>0.53715057531062027</v>
      </c>
      <c r="K2285" s="16">
        <f t="shared" ca="1" si="248"/>
        <v>8.2102497576055491</v>
      </c>
      <c r="L2285" s="16"/>
      <c r="M2285" s="17">
        <f t="shared" ca="1" si="247"/>
        <v>0.39203609004277562</v>
      </c>
      <c r="N2285" s="18">
        <f t="shared" ca="1" si="249"/>
        <v>1.4874160745773413</v>
      </c>
      <c r="O2285" s="18"/>
      <c r="P2285" s="30">
        <f t="shared" ca="1" si="245"/>
        <v>8.9228336830282089</v>
      </c>
      <c r="Q2285" s="19"/>
      <c r="R2285" s="20">
        <f t="shared" ca="1" si="250"/>
        <v>1</v>
      </c>
      <c r="S2285" s="21">
        <f t="shared" ca="1" si="251"/>
        <v>1</v>
      </c>
    </row>
    <row r="2286" spans="9:19" ht="15" x14ac:dyDescent="0.25">
      <c r="I2286" s="14">
        <v>2282</v>
      </c>
      <c r="J2286" s="15">
        <f t="shared" ca="1" si="246"/>
        <v>0.73684690365362648</v>
      </c>
      <c r="K2286" s="16">
        <f t="shared" ca="1" si="248"/>
        <v>12.731535603183481</v>
      </c>
      <c r="L2286" s="16"/>
      <c r="M2286" s="17">
        <f t="shared" ca="1" si="247"/>
        <v>0.57202546901716622</v>
      </c>
      <c r="N2286" s="18">
        <f t="shared" ca="1" si="249"/>
        <v>5.2988158710820308</v>
      </c>
      <c r="O2286" s="18"/>
      <c r="P2286" s="30">
        <f t="shared" ca="1" si="245"/>
        <v>9.6327197321014495</v>
      </c>
      <c r="Q2286" s="19"/>
      <c r="R2286" s="20">
        <f t="shared" ca="1" si="250"/>
        <v>1</v>
      </c>
      <c r="S2286" s="21">
        <f t="shared" ca="1" si="251"/>
        <v>1</v>
      </c>
    </row>
    <row r="2287" spans="9:19" ht="15" x14ac:dyDescent="0.25">
      <c r="I2287" s="14">
        <v>2283</v>
      </c>
      <c r="J2287" s="15">
        <f t="shared" ca="1" si="246"/>
        <v>7.2048911267068361E-2</v>
      </c>
      <c r="K2287" s="16">
        <f t="shared" ca="1" si="248"/>
        <v>-4.7910919877126741</v>
      </c>
      <c r="L2287" s="16"/>
      <c r="M2287" s="17">
        <f t="shared" ca="1" si="247"/>
        <v>0.47483859987687216</v>
      </c>
      <c r="N2287" s="18">
        <f t="shared" ca="1" si="249"/>
        <v>3.2519658739649024</v>
      </c>
      <c r="O2287" s="18"/>
      <c r="P2287" s="30">
        <f t="shared" ca="1" si="245"/>
        <v>-5.8430578616775763</v>
      </c>
      <c r="Q2287" s="19"/>
      <c r="R2287" s="20">
        <f t="shared" ca="1" si="250"/>
        <v>0</v>
      </c>
      <c r="S2287" s="21">
        <f t="shared" ca="1" si="251"/>
        <v>0</v>
      </c>
    </row>
    <row r="2288" spans="9:19" ht="15" x14ac:dyDescent="0.25">
      <c r="I2288" s="14">
        <v>2284</v>
      </c>
      <c r="J2288" s="15">
        <f t="shared" ca="1" si="246"/>
        <v>0.1976640356834759</v>
      </c>
      <c r="K2288" s="16">
        <f t="shared" ca="1" si="248"/>
        <v>0.31843469643840283</v>
      </c>
      <c r="L2288" s="16"/>
      <c r="M2288" s="17">
        <f t="shared" ca="1" si="247"/>
        <v>0.23122905737316835</v>
      </c>
      <c r="N2288" s="18">
        <f t="shared" ca="1" si="249"/>
        <v>-2.3678217247108844</v>
      </c>
      <c r="O2288" s="18"/>
      <c r="P2288" s="30">
        <f t="shared" ca="1" si="245"/>
        <v>4.8862564211492874</v>
      </c>
      <c r="Q2288" s="19"/>
      <c r="R2288" s="20">
        <f t="shared" ca="1" si="250"/>
        <v>1</v>
      </c>
      <c r="S2288" s="21">
        <f t="shared" ca="1" si="251"/>
        <v>0</v>
      </c>
    </row>
    <row r="2289" spans="9:19" ht="15" x14ac:dyDescent="0.25">
      <c r="I2289" s="14">
        <v>2285</v>
      </c>
      <c r="J2289" s="15">
        <f t="shared" ca="1" si="246"/>
        <v>0.85742520786059273</v>
      </c>
      <c r="K2289" s="16">
        <f t="shared" ca="1" si="248"/>
        <v>16.372411994916924</v>
      </c>
      <c r="L2289" s="16"/>
      <c r="M2289" s="17">
        <f t="shared" ca="1" si="247"/>
        <v>0.23241057594031189</v>
      </c>
      <c r="N2289" s="18">
        <f t="shared" ca="1" si="249"/>
        <v>-2.3354095243627908</v>
      </c>
      <c r="O2289" s="18"/>
      <c r="P2289" s="30">
        <f t="shared" ca="1" si="245"/>
        <v>20.907821519279715</v>
      </c>
      <c r="Q2289" s="19"/>
      <c r="R2289" s="20">
        <f t="shared" ca="1" si="250"/>
        <v>1</v>
      </c>
      <c r="S2289" s="21">
        <f t="shared" ca="1" si="251"/>
        <v>1</v>
      </c>
    </row>
    <row r="2290" spans="9:19" ht="15" x14ac:dyDescent="0.25">
      <c r="I2290" s="14">
        <v>2286</v>
      </c>
      <c r="J2290" s="15">
        <f t="shared" ca="1" si="246"/>
        <v>0.59984151298205157</v>
      </c>
      <c r="K2290" s="16">
        <f t="shared" ca="1" si="248"/>
        <v>9.5462219375016897</v>
      </c>
      <c r="L2290" s="16"/>
      <c r="M2290" s="17">
        <f t="shared" ca="1" si="247"/>
        <v>7.5202655666297691E-3</v>
      </c>
      <c r="N2290" s="18">
        <f t="shared" ca="1" si="249"/>
        <v>-16.562565672575346</v>
      </c>
      <c r="O2290" s="18"/>
      <c r="P2290" s="30">
        <f t="shared" ca="1" si="245"/>
        <v>28.308787610077037</v>
      </c>
      <c r="Q2290" s="19"/>
      <c r="R2290" s="20">
        <f t="shared" ca="1" si="250"/>
        <v>1</v>
      </c>
      <c r="S2290" s="21">
        <f t="shared" ca="1" si="251"/>
        <v>1</v>
      </c>
    </row>
    <row r="2291" spans="9:19" ht="15" x14ac:dyDescent="0.25">
      <c r="I2291" s="14">
        <v>2287</v>
      </c>
      <c r="J2291" s="15">
        <f t="shared" ca="1" si="246"/>
        <v>0.61724990883868525</v>
      </c>
      <c r="K2291" s="16">
        <f t="shared" ca="1" si="248"/>
        <v>9.9254720621496233</v>
      </c>
      <c r="L2291" s="16"/>
      <c r="M2291" s="17">
        <f t="shared" ca="1" si="247"/>
        <v>0.63227837754397798</v>
      </c>
      <c r="N2291" s="18">
        <f t="shared" ca="1" si="249"/>
        <v>6.6070220795991581</v>
      </c>
      <c r="O2291" s="18"/>
      <c r="P2291" s="30">
        <f t="shared" ca="1" si="245"/>
        <v>5.5184499825504654</v>
      </c>
      <c r="Q2291" s="19"/>
      <c r="R2291" s="20">
        <f t="shared" ca="1" si="250"/>
        <v>1</v>
      </c>
      <c r="S2291" s="21">
        <f t="shared" ca="1" si="251"/>
        <v>0</v>
      </c>
    </row>
    <row r="2292" spans="9:19" ht="15" x14ac:dyDescent="0.25">
      <c r="I2292" s="14">
        <v>2288</v>
      </c>
      <c r="J2292" s="15">
        <f t="shared" ca="1" si="246"/>
        <v>0.6761917347026638</v>
      </c>
      <c r="K2292" s="16">
        <f t="shared" ca="1" si="248"/>
        <v>11.254170895965341</v>
      </c>
      <c r="L2292" s="16"/>
      <c r="M2292" s="17">
        <f t="shared" ca="1" si="247"/>
        <v>0.74767002360195833</v>
      </c>
      <c r="N2292" s="18">
        <f t="shared" ca="1" si="249"/>
        <v>9.3619918400522231</v>
      </c>
      <c r="O2292" s="18"/>
      <c r="P2292" s="30">
        <f t="shared" ca="1" si="245"/>
        <v>4.0921790559131184</v>
      </c>
      <c r="Q2292" s="19"/>
      <c r="R2292" s="20">
        <f t="shared" ca="1" si="250"/>
        <v>1</v>
      </c>
      <c r="S2292" s="21">
        <f t="shared" ca="1" si="251"/>
        <v>0</v>
      </c>
    </row>
    <row r="2293" spans="9:19" ht="15" x14ac:dyDescent="0.25">
      <c r="I2293" s="14">
        <v>2289</v>
      </c>
      <c r="J2293" s="15">
        <f t="shared" ca="1" si="246"/>
        <v>0.97152483896484232</v>
      </c>
      <c r="K2293" s="16">
        <f t="shared" ca="1" si="248"/>
        <v>23.357429149602087</v>
      </c>
      <c r="L2293" s="16"/>
      <c r="M2293" s="17">
        <f t="shared" ca="1" si="247"/>
        <v>9.6901125801492127E-2</v>
      </c>
      <c r="N2293" s="18">
        <f t="shared" ca="1" si="249"/>
        <v>-7.0916686887410947</v>
      </c>
      <c r="O2293" s="18"/>
      <c r="P2293" s="30">
        <f t="shared" ca="1" si="245"/>
        <v>32.649097838343181</v>
      </c>
      <c r="Q2293" s="19"/>
      <c r="R2293" s="20">
        <f t="shared" ca="1" si="250"/>
        <v>1</v>
      </c>
      <c r="S2293" s="21">
        <f t="shared" ca="1" si="251"/>
        <v>1</v>
      </c>
    </row>
    <row r="2294" spans="9:19" ht="15" x14ac:dyDescent="0.25">
      <c r="I2294" s="14">
        <v>2290</v>
      </c>
      <c r="J2294" s="15">
        <f t="shared" ca="1" si="246"/>
        <v>0.26565500182880897</v>
      </c>
      <c r="K2294" s="16">
        <f t="shared" ca="1" si="248"/>
        <v>2.1924452503914873</v>
      </c>
      <c r="L2294" s="16"/>
      <c r="M2294" s="17">
        <f t="shared" ca="1" si="247"/>
        <v>0.6570071713329857</v>
      </c>
      <c r="N2294" s="18">
        <f t="shared" ca="1" si="249"/>
        <v>7.1626900884020008</v>
      </c>
      <c r="O2294" s="18"/>
      <c r="P2294" s="30">
        <f t="shared" ca="1" si="245"/>
        <v>-2.7702448380105134</v>
      </c>
      <c r="Q2294" s="19"/>
      <c r="R2294" s="20">
        <f t="shared" ca="1" si="250"/>
        <v>0</v>
      </c>
      <c r="S2294" s="21">
        <f t="shared" ca="1" si="251"/>
        <v>0</v>
      </c>
    </row>
    <row r="2295" spans="9:19" ht="15" x14ac:dyDescent="0.25">
      <c r="I2295" s="14">
        <v>2291</v>
      </c>
      <c r="J2295" s="15">
        <f t="shared" ca="1" si="246"/>
        <v>0.94671019078931218</v>
      </c>
      <c r="K2295" s="16">
        <f t="shared" ca="1" si="248"/>
        <v>20.931680043214044</v>
      </c>
      <c r="L2295" s="16"/>
      <c r="M2295" s="17">
        <f t="shared" ca="1" si="247"/>
        <v>0.13277557498273829</v>
      </c>
      <c r="N2295" s="18">
        <f t="shared" ca="1" si="249"/>
        <v>-5.5350906328618787</v>
      </c>
      <c r="O2295" s="18"/>
      <c r="P2295" s="30">
        <f t="shared" ca="1" si="245"/>
        <v>28.666770676075924</v>
      </c>
      <c r="Q2295" s="19"/>
      <c r="R2295" s="20">
        <f t="shared" ca="1" si="250"/>
        <v>1</v>
      </c>
      <c r="S2295" s="21">
        <f t="shared" ca="1" si="251"/>
        <v>1</v>
      </c>
    </row>
    <row r="2296" spans="9:19" ht="15" x14ac:dyDescent="0.25">
      <c r="I2296" s="14">
        <v>2292</v>
      </c>
      <c r="J2296" s="15">
        <f t="shared" ca="1" si="246"/>
        <v>0.41083488721946826</v>
      </c>
      <c r="K2296" s="16">
        <f t="shared" ca="1" si="248"/>
        <v>5.5441861848248841</v>
      </c>
      <c r="L2296" s="16"/>
      <c r="M2296" s="17">
        <f t="shared" ca="1" si="247"/>
        <v>0.50091797676352257</v>
      </c>
      <c r="N2296" s="18">
        <f t="shared" ca="1" si="249"/>
        <v>3.7992517860054815</v>
      </c>
      <c r="O2296" s="18"/>
      <c r="P2296" s="30">
        <f t="shared" ca="1" si="245"/>
        <v>3.9449343988194028</v>
      </c>
      <c r="Q2296" s="19"/>
      <c r="R2296" s="20">
        <f t="shared" ca="1" si="250"/>
        <v>1</v>
      </c>
      <c r="S2296" s="21">
        <f t="shared" ca="1" si="251"/>
        <v>0</v>
      </c>
    </row>
    <row r="2297" spans="9:19" ht="15" x14ac:dyDescent="0.25">
      <c r="I2297" s="14">
        <v>2293</v>
      </c>
      <c r="J2297" s="15">
        <f t="shared" ca="1" si="246"/>
        <v>5.6173730554078816E-3</v>
      </c>
      <c r="K2297" s="16">
        <f t="shared" ca="1" si="248"/>
        <v>-13.781935608876854</v>
      </c>
      <c r="L2297" s="16"/>
      <c r="M2297" s="17">
        <f t="shared" ca="1" si="247"/>
        <v>0.1732389707973041</v>
      </c>
      <c r="N2297" s="18">
        <f t="shared" ca="1" si="249"/>
        <v>-4.0966763544883937</v>
      </c>
      <c r="O2297" s="18"/>
      <c r="P2297" s="30">
        <f t="shared" ca="1" si="245"/>
        <v>-7.4852592543884588</v>
      </c>
      <c r="Q2297" s="19"/>
      <c r="R2297" s="20">
        <f t="shared" ca="1" si="250"/>
        <v>0</v>
      </c>
      <c r="S2297" s="21">
        <f t="shared" ca="1" si="251"/>
        <v>0</v>
      </c>
    </row>
    <row r="2298" spans="9:19" ht="15" x14ac:dyDescent="0.25">
      <c r="I2298" s="14">
        <v>2294</v>
      </c>
      <c r="J2298" s="15">
        <f t="shared" ca="1" si="246"/>
        <v>0.86526961300846372</v>
      </c>
      <c r="K2298" s="16">
        <f t="shared" ca="1" si="248"/>
        <v>16.669280061913959</v>
      </c>
      <c r="L2298" s="16"/>
      <c r="M2298" s="17">
        <f t="shared" ca="1" si="247"/>
        <v>0.32832880568698131</v>
      </c>
      <c r="N2298" s="18">
        <f t="shared" ca="1" si="249"/>
        <v>6.0773970266468691E-2</v>
      </c>
      <c r="O2298" s="18"/>
      <c r="P2298" s="30">
        <f t="shared" ca="1" si="245"/>
        <v>18.808506091647491</v>
      </c>
      <c r="Q2298" s="19"/>
      <c r="R2298" s="20">
        <f t="shared" ca="1" si="250"/>
        <v>1</v>
      </c>
      <c r="S2298" s="21">
        <f t="shared" ca="1" si="251"/>
        <v>1</v>
      </c>
    </row>
    <row r="2299" spans="9:19" ht="15" x14ac:dyDescent="0.25">
      <c r="I2299" s="14">
        <v>2295</v>
      </c>
      <c r="J2299" s="15">
        <f t="shared" ca="1" si="246"/>
        <v>0.28941732211937177</v>
      </c>
      <c r="K2299" s="16">
        <f t="shared" ca="1" si="248"/>
        <v>2.7858027195599249</v>
      </c>
      <c r="L2299" s="16"/>
      <c r="M2299" s="17">
        <f t="shared" ca="1" si="247"/>
        <v>0.16829027936981744</v>
      </c>
      <c r="N2299" s="18">
        <f t="shared" ca="1" si="249"/>
        <v>-4.2598304478885023</v>
      </c>
      <c r="O2299" s="18"/>
      <c r="P2299" s="30">
        <f t="shared" ca="1" si="245"/>
        <v>9.2456331674484282</v>
      </c>
      <c r="Q2299" s="19"/>
      <c r="R2299" s="20">
        <f t="shared" ca="1" si="250"/>
        <v>1</v>
      </c>
      <c r="S2299" s="21">
        <f t="shared" ca="1" si="251"/>
        <v>1</v>
      </c>
    </row>
    <row r="2300" spans="9:19" ht="15" x14ac:dyDescent="0.25">
      <c r="I2300" s="14">
        <v>2296</v>
      </c>
      <c r="J2300" s="15">
        <f t="shared" ca="1" si="246"/>
        <v>0.95031225020684418</v>
      </c>
      <c r="K2300" s="16">
        <f t="shared" ca="1" si="248"/>
        <v>21.217226567238068</v>
      </c>
      <c r="L2300" s="16"/>
      <c r="M2300" s="17">
        <f t="shared" ca="1" si="247"/>
        <v>0.99415161583729206</v>
      </c>
      <c r="N2300" s="18">
        <f t="shared" ca="1" si="249"/>
        <v>24.87356232598432</v>
      </c>
      <c r="O2300" s="18"/>
      <c r="P2300" s="30">
        <f t="shared" ca="1" si="245"/>
        <v>-1.4563357587462518</v>
      </c>
      <c r="Q2300" s="19"/>
      <c r="R2300" s="20">
        <f t="shared" ca="1" si="250"/>
        <v>0</v>
      </c>
      <c r="S2300" s="21">
        <f t="shared" ca="1" si="251"/>
        <v>0</v>
      </c>
    </row>
    <row r="2301" spans="9:19" ht="15" x14ac:dyDescent="0.25">
      <c r="I2301" s="14">
        <v>2297</v>
      </c>
      <c r="J2301" s="15">
        <f t="shared" ca="1" si="246"/>
        <v>0.16011280712044551</v>
      </c>
      <c r="K2301" s="16">
        <f t="shared" ca="1" si="248"/>
        <v>-0.88635345934798337</v>
      </c>
      <c r="L2301" s="16"/>
      <c r="M2301" s="17">
        <f t="shared" ca="1" si="247"/>
        <v>0.12160254320402297</v>
      </c>
      <c r="N2301" s="18">
        <f t="shared" ca="1" si="249"/>
        <v>-5.9839319643429967</v>
      </c>
      <c r="O2301" s="18"/>
      <c r="P2301" s="30">
        <f t="shared" ca="1" si="245"/>
        <v>7.2975785049950135</v>
      </c>
      <c r="Q2301" s="19"/>
      <c r="R2301" s="20">
        <f t="shared" ca="1" si="250"/>
        <v>1</v>
      </c>
      <c r="S2301" s="21">
        <f t="shared" ca="1" si="251"/>
        <v>1</v>
      </c>
    </row>
    <row r="2302" spans="9:19" ht="15" x14ac:dyDescent="0.25">
      <c r="I2302" s="14">
        <v>2298</v>
      </c>
      <c r="J2302" s="15">
        <f t="shared" ca="1" si="246"/>
        <v>0.60788415222022563</v>
      </c>
      <c r="K2302" s="16">
        <f t="shared" ca="1" si="248"/>
        <v>9.7208473090043501</v>
      </c>
      <c r="L2302" s="16"/>
      <c r="M2302" s="17">
        <f t="shared" ca="1" si="247"/>
        <v>0.76273607941618204</v>
      </c>
      <c r="N2302" s="18">
        <f t="shared" ca="1" si="249"/>
        <v>9.7632187215011932</v>
      </c>
      <c r="O2302" s="18"/>
      <c r="P2302" s="30">
        <f t="shared" ca="1" si="245"/>
        <v>2.1576285875031571</v>
      </c>
      <c r="Q2302" s="19"/>
      <c r="R2302" s="20">
        <f t="shared" ca="1" si="250"/>
        <v>1</v>
      </c>
      <c r="S2302" s="21">
        <f t="shared" ca="1" si="251"/>
        <v>0</v>
      </c>
    </row>
    <row r="2303" spans="9:19" ht="15" x14ac:dyDescent="0.25">
      <c r="I2303" s="14">
        <v>2299</v>
      </c>
      <c r="J2303" s="15">
        <f t="shared" ca="1" si="246"/>
        <v>0.74212660261611907</v>
      </c>
      <c r="K2303" s="16">
        <f t="shared" ca="1" si="248"/>
        <v>12.867583332966451</v>
      </c>
      <c r="L2303" s="16"/>
      <c r="M2303" s="17">
        <f t="shared" ca="1" si="247"/>
        <v>0.12146166330104247</v>
      </c>
      <c r="N2303" s="18">
        <f t="shared" ca="1" si="249"/>
        <v>-5.9897718181105581</v>
      </c>
      <c r="O2303" s="18"/>
      <c r="P2303" s="30">
        <f t="shared" ca="1" si="245"/>
        <v>21.057355151077008</v>
      </c>
      <c r="Q2303" s="19"/>
      <c r="R2303" s="20">
        <f t="shared" ca="1" si="250"/>
        <v>1</v>
      </c>
      <c r="S2303" s="21">
        <f t="shared" ca="1" si="251"/>
        <v>1</v>
      </c>
    </row>
    <row r="2304" spans="9:19" ht="15" x14ac:dyDescent="0.25">
      <c r="I2304" s="14">
        <v>2300</v>
      </c>
      <c r="J2304" s="15">
        <f t="shared" ca="1" si="246"/>
        <v>0.12841677560947429</v>
      </c>
      <c r="K2304" s="16">
        <f t="shared" ca="1" si="248"/>
        <v>-2.0569467929155074</v>
      </c>
      <c r="L2304" s="16"/>
      <c r="M2304" s="17">
        <f t="shared" ca="1" si="247"/>
        <v>0.72771300665058203</v>
      </c>
      <c r="N2304" s="18">
        <f t="shared" ca="1" si="249"/>
        <v>8.8494134688012842</v>
      </c>
      <c r="O2304" s="18"/>
      <c r="P2304" s="30">
        <f t="shared" ca="1" si="245"/>
        <v>-8.7063602617167923</v>
      </c>
      <c r="Q2304" s="19"/>
      <c r="R2304" s="20">
        <f t="shared" ca="1" si="250"/>
        <v>0</v>
      </c>
      <c r="S2304" s="21">
        <f t="shared" ca="1" si="251"/>
        <v>0</v>
      </c>
    </row>
    <row r="2305" spans="9:19" ht="15" x14ac:dyDescent="0.25">
      <c r="I2305" s="14">
        <v>2301</v>
      </c>
      <c r="J2305" s="15">
        <f t="shared" ca="1" si="246"/>
        <v>0.85669500577485824</v>
      </c>
      <c r="K2305" s="16">
        <f t="shared" ca="1" si="248"/>
        <v>16.345347690546063</v>
      </c>
      <c r="L2305" s="16"/>
      <c r="M2305" s="17">
        <f t="shared" ca="1" si="247"/>
        <v>0.78399069383769826</v>
      </c>
      <c r="N2305" s="18">
        <f t="shared" ca="1" si="249"/>
        <v>10.353989793421736</v>
      </c>
      <c r="O2305" s="18"/>
      <c r="P2305" s="30">
        <f t="shared" ca="1" si="245"/>
        <v>8.1913578971243268</v>
      </c>
      <c r="Q2305" s="19"/>
      <c r="R2305" s="20">
        <f t="shared" ca="1" si="250"/>
        <v>1</v>
      </c>
      <c r="S2305" s="21">
        <f t="shared" ca="1" si="251"/>
        <v>1</v>
      </c>
    </row>
    <row r="2306" spans="9:19" ht="15" x14ac:dyDescent="0.25">
      <c r="I2306" s="14">
        <v>2302</v>
      </c>
      <c r="J2306" s="15">
        <f t="shared" ca="1" si="246"/>
        <v>0.584131976406563</v>
      </c>
      <c r="K2306" s="16">
        <f t="shared" ca="1" si="248"/>
        <v>9.2076980294408113</v>
      </c>
      <c r="L2306" s="16"/>
      <c r="M2306" s="17">
        <f t="shared" ca="1" si="247"/>
        <v>0.90709148392222194</v>
      </c>
      <c r="N2306" s="18">
        <f t="shared" ca="1" si="249"/>
        <v>14.849473721109069</v>
      </c>
      <c r="O2306" s="18"/>
      <c r="P2306" s="30">
        <f t="shared" ca="1" si="245"/>
        <v>-3.4417756916682576</v>
      </c>
      <c r="Q2306" s="19"/>
      <c r="R2306" s="20">
        <f t="shared" ca="1" si="250"/>
        <v>0</v>
      </c>
      <c r="S2306" s="21">
        <f t="shared" ca="1" si="251"/>
        <v>0</v>
      </c>
    </row>
    <row r="2307" spans="9:19" ht="15" x14ac:dyDescent="0.25">
      <c r="I2307" s="14">
        <v>2303</v>
      </c>
      <c r="J2307" s="15">
        <f t="shared" ca="1" si="246"/>
        <v>0.15445043923779145</v>
      </c>
      <c r="K2307" s="16">
        <f t="shared" ca="1" si="248"/>
        <v>-1.0832753871720158</v>
      </c>
      <c r="L2307" s="16"/>
      <c r="M2307" s="17">
        <f t="shared" ca="1" si="247"/>
        <v>0.96394504225687117</v>
      </c>
      <c r="N2307" s="18">
        <f t="shared" ca="1" si="249"/>
        <v>18.82669085004455</v>
      </c>
      <c r="O2307" s="18"/>
      <c r="P2307" s="30">
        <f t="shared" ca="1" si="245"/>
        <v>-17.709966237216566</v>
      </c>
      <c r="Q2307" s="19"/>
      <c r="R2307" s="20">
        <f t="shared" ca="1" si="250"/>
        <v>0</v>
      </c>
      <c r="S2307" s="21">
        <f t="shared" ca="1" si="251"/>
        <v>0</v>
      </c>
    </row>
    <row r="2308" spans="9:19" ht="15" x14ac:dyDescent="0.25">
      <c r="I2308" s="14">
        <v>2304</v>
      </c>
      <c r="J2308" s="15">
        <f t="shared" ca="1" si="246"/>
        <v>4.7139291550900242E-2</v>
      </c>
      <c r="K2308" s="16">
        <f t="shared" ca="1" si="248"/>
        <v>-6.5693929711430314</v>
      </c>
      <c r="L2308" s="16"/>
      <c r="M2308" s="17">
        <f t="shared" ca="1" si="247"/>
        <v>0.48505822697466594</v>
      </c>
      <c r="N2308" s="18">
        <f t="shared" ca="1" si="249"/>
        <v>3.4665684845999847</v>
      </c>
      <c r="O2308" s="18"/>
      <c r="P2308" s="30">
        <f t="shared" ca="1" si="245"/>
        <v>-7.8359614557430168</v>
      </c>
      <c r="Q2308" s="19"/>
      <c r="R2308" s="20">
        <f t="shared" ca="1" si="250"/>
        <v>0</v>
      </c>
      <c r="S2308" s="21">
        <f t="shared" ca="1" si="251"/>
        <v>0</v>
      </c>
    </row>
    <row r="2309" spans="9:19" ht="15" x14ac:dyDescent="0.25">
      <c r="I2309" s="14">
        <v>2305</v>
      </c>
      <c r="J2309" s="15">
        <f t="shared" ca="1" si="246"/>
        <v>7.3138697520522711E-2</v>
      </c>
      <c r="K2309" s="16">
        <f t="shared" ca="1" si="248"/>
        <v>-4.7250540105558745</v>
      </c>
      <c r="L2309" s="16"/>
      <c r="M2309" s="17">
        <f t="shared" ca="1" si="247"/>
        <v>0.77284289791132321</v>
      </c>
      <c r="N2309" s="18">
        <f t="shared" ca="1" si="249"/>
        <v>10.040241681918246</v>
      </c>
      <c r="O2309" s="18"/>
      <c r="P2309" s="30">
        <f t="shared" ref="P2309:P2372" ca="1" si="252">K2309-N2309+homefield_adv_simulation</f>
        <v>-12.56529569247412</v>
      </c>
      <c r="Q2309" s="19"/>
      <c r="R2309" s="20">
        <f t="shared" ca="1" si="250"/>
        <v>0</v>
      </c>
      <c r="S2309" s="21">
        <f t="shared" ca="1" si="251"/>
        <v>0</v>
      </c>
    </row>
    <row r="2310" spans="9:19" ht="15" x14ac:dyDescent="0.25">
      <c r="I2310" s="14">
        <v>2306</v>
      </c>
      <c r="J2310" s="15">
        <f t="shared" ca="1" si="246"/>
        <v>0.77400289029028235</v>
      </c>
      <c r="K2310" s="16">
        <f t="shared" ca="1" si="248"/>
        <v>13.722474207932484</v>
      </c>
      <c r="L2310" s="16"/>
      <c r="M2310" s="17">
        <f t="shared" ca="1" si="247"/>
        <v>0.71876824491662861</v>
      </c>
      <c r="N2310" s="18">
        <f t="shared" ca="1" si="249"/>
        <v>8.6258198013012048</v>
      </c>
      <c r="O2310" s="18"/>
      <c r="P2310" s="30">
        <f t="shared" ca="1" si="252"/>
        <v>7.2966544066312791</v>
      </c>
      <c r="Q2310" s="19"/>
      <c r="R2310" s="20">
        <f t="shared" ca="1" si="250"/>
        <v>1</v>
      </c>
      <c r="S2310" s="21">
        <f t="shared" ca="1" si="251"/>
        <v>1</v>
      </c>
    </row>
    <row r="2311" spans="9:19" ht="15" x14ac:dyDescent="0.25">
      <c r="I2311" s="14">
        <v>2307</v>
      </c>
      <c r="J2311" s="15">
        <f t="shared" ca="1" si="246"/>
        <v>0.18459179454412789</v>
      </c>
      <c r="K2311" s="16">
        <f t="shared" ca="1" si="248"/>
        <v>-8.3237803317821601E-2</v>
      </c>
      <c r="L2311" s="16"/>
      <c r="M2311" s="17">
        <f t="shared" ca="1" si="247"/>
        <v>0.67431690467475058</v>
      </c>
      <c r="N2311" s="18">
        <f t="shared" ca="1" si="249"/>
        <v>7.5605744011182701</v>
      </c>
      <c r="O2311" s="18"/>
      <c r="P2311" s="30">
        <f t="shared" ca="1" si="252"/>
        <v>-5.4438122044360915</v>
      </c>
      <c r="Q2311" s="19"/>
      <c r="R2311" s="20">
        <f t="shared" ca="1" si="250"/>
        <v>0</v>
      </c>
      <c r="S2311" s="21">
        <f t="shared" ca="1" si="251"/>
        <v>0</v>
      </c>
    </row>
    <row r="2312" spans="9:19" ht="15" x14ac:dyDescent="0.25">
      <c r="I2312" s="14">
        <v>2308</v>
      </c>
      <c r="J2312" s="15">
        <f t="shared" ca="1" si="246"/>
        <v>0.660886493350749</v>
      </c>
      <c r="K2312" s="16">
        <f t="shared" ca="1" si="248"/>
        <v>10.901166411834366</v>
      </c>
      <c r="L2312" s="16"/>
      <c r="M2312" s="17">
        <f t="shared" ca="1" si="247"/>
        <v>0.72866455636444549</v>
      </c>
      <c r="N2312" s="18">
        <f t="shared" ca="1" si="249"/>
        <v>8.8734111440438745</v>
      </c>
      <c r="O2312" s="18"/>
      <c r="P2312" s="30">
        <f t="shared" ca="1" si="252"/>
        <v>4.2277552677904913</v>
      </c>
      <c r="Q2312" s="19"/>
      <c r="R2312" s="20">
        <f t="shared" ca="1" si="250"/>
        <v>1</v>
      </c>
      <c r="S2312" s="21">
        <f t="shared" ca="1" si="251"/>
        <v>0</v>
      </c>
    </row>
    <row r="2313" spans="9:19" ht="15" x14ac:dyDescent="0.25">
      <c r="I2313" s="14">
        <v>2309</v>
      </c>
      <c r="J2313" s="15">
        <f t="shared" ca="1" si="246"/>
        <v>2.2104379226649984E-2</v>
      </c>
      <c r="K2313" s="16">
        <f t="shared" ca="1" si="248"/>
        <v>-9.4044870605469697</v>
      </c>
      <c r="L2313" s="16"/>
      <c r="M2313" s="17">
        <f t="shared" ca="1" si="247"/>
        <v>0.98054534201595156</v>
      </c>
      <c r="N2313" s="18">
        <f t="shared" ca="1" si="249"/>
        <v>21.058239761258776</v>
      </c>
      <c r="O2313" s="18"/>
      <c r="P2313" s="30">
        <f t="shared" ca="1" si="252"/>
        <v>-28.262726821805746</v>
      </c>
      <c r="Q2313" s="19"/>
      <c r="R2313" s="20">
        <f t="shared" ca="1" si="250"/>
        <v>0</v>
      </c>
      <c r="S2313" s="21">
        <f t="shared" ca="1" si="251"/>
        <v>0</v>
      </c>
    </row>
    <row r="2314" spans="9:19" ht="15" x14ac:dyDescent="0.25">
      <c r="I2314" s="14">
        <v>2310</v>
      </c>
      <c r="J2314" s="15">
        <f t="shared" ref="J2314:J2377" ca="1" si="253">RAND()</f>
        <v>0.83448982282867068</v>
      </c>
      <c r="K2314" s="16">
        <f t="shared" ca="1" si="248"/>
        <v>15.562843269691282</v>
      </c>
      <c r="L2314" s="16"/>
      <c r="M2314" s="17">
        <f t="shared" ref="M2314:M2377" ca="1" si="254">RAND()</f>
        <v>0.4904041217532118</v>
      </c>
      <c r="N2314" s="18">
        <f t="shared" ca="1" si="249"/>
        <v>3.5787362467759603</v>
      </c>
      <c r="O2314" s="18"/>
      <c r="P2314" s="30">
        <f t="shared" ca="1" si="252"/>
        <v>14.18410702291532</v>
      </c>
      <c r="Q2314" s="19"/>
      <c r="R2314" s="20">
        <f t="shared" ca="1" si="250"/>
        <v>1</v>
      </c>
      <c r="S2314" s="21">
        <f t="shared" ca="1" si="251"/>
        <v>1</v>
      </c>
    </row>
    <row r="2315" spans="9:19" ht="15" x14ac:dyDescent="0.25">
      <c r="I2315" s="14">
        <v>2311</v>
      </c>
      <c r="J2315" s="15">
        <f t="shared" ca="1" si="253"/>
        <v>0.10561926745071026</v>
      </c>
      <c r="K2315" s="16">
        <f t="shared" ref="K2315:K2378" ca="1" si="255">NORMINV(J2315,mean_HomeTeam_Sim,sd_HomeTeam_Sim)</f>
        <v>-3.0296478747501947</v>
      </c>
      <c r="L2315" s="16"/>
      <c r="M2315" s="17">
        <f t="shared" ca="1" si="254"/>
        <v>0.93955883450109778</v>
      </c>
      <c r="N2315" s="18">
        <f t="shared" ref="N2315:N2378" ca="1" si="256">NORMINV(M2315,mean_AwayTeam_Sim,sd_AwayTeam_Sim)</f>
        <v>16.757272710486646</v>
      </c>
      <c r="O2315" s="18"/>
      <c r="P2315" s="30">
        <f t="shared" ca="1" si="252"/>
        <v>-17.586920585236843</v>
      </c>
      <c r="Q2315" s="19"/>
      <c r="R2315" s="20">
        <f t="shared" ref="R2315:R2378" ca="1" si="257">IF(P2315&gt;0,1,0)</f>
        <v>0</v>
      </c>
      <c r="S2315" s="21">
        <f t="shared" ref="S2315:S2378" ca="1" si="258">IF(P2315&gt;game_spread,1,0)</f>
        <v>0</v>
      </c>
    </row>
    <row r="2316" spans="9:19" ht="15" x14ac:dyDescent="0.25">
      <c r="I2316" s="14">
        <v>2312</v>
      </c>
      <c r="J2316" s="15">
        <f t="shared" ca="1" si="253"/>
        <v>0.56602560641718802</v>
      </c>
      <c r="K2316" s="16">
        <f t="shared" ca="1" si="255"/>
        <v>8.8210687681078408</v>
      </c>
      <c r="L2316" s="16"/>
      <c r="M2316" s="17">
        <f t="shared" ca="1" si="254"/>
        <v>0.30843227918891447</v>
      </c>
      <c r="N2316" s="18">
        <f t="shared" ca="1" si="256"/>
        <v>-0.40580174316195183</v>
      </c>
      <c r="O2316" s="18"/>
      <c r="P2316" s="30">
        <f t="shared" ca="1" si="252"/>
        <v>11.426870511269794</v>
      </c>
      <c r="Q2316" s="19"/>
      <c r="R2316" s="20">
        <f t="shared" ca="1" si="257"/>
        <v>1</v>
      </c>
      <c r="S2316" s="21">
        <f t="shared" ca="1" si="258"/>
        <v>1</v>
      </c>
    </row>
    <row r="2317" spans="9:19" ht="15" x14ac:dyDescent="0.25">
      <c r="I2317" s="14">
        <v>2313</v>
      </c>
      <c r="J2317" s="15">
        <f t="shared" ca="1" si="253"/>
        <v>0.54449099415409197</v>
      </c>
      <c r="K2317" s="16">
        <f t="shared" ca="1" si="255"/>
        <v>8.3650057938117666</v>
      </c>
      <c r="L2317" s="16"/>
      <c r="M2317" s="17">
        <f t="shared" ca="1" si="254"/>
        <v>5.9171035401888727E-2</v>
      </c>
      <c r="N2317" s="18">
        <f t="shared" ca="1" si="256"/>
        <v>-9.2867092272728868</v>
      </c>
      <c r="O2317" s="18"/>
      <c r="P2317" s="30">
        <f t="shared" ca="1" si="252"/>
        <v>19.851715021084654</v>
      </c>
      <c r="Q2317" s="19"/>
      <c r="R2317" s="20">
        <f t="shared" ca="1" si="257"/>
        <v>1</v>
      </c>
      <c r="S2317" s="21">
        <f t="shared" ca="1" si="258"/>
        <v>1</v>
      </c>
    </row>
    <row r="2318" spans="9:19" ht="15" x14ac:dyDescent="0.25">
      <c r="I2318" s="14">
        <v>2314</v>
      </c>
      <c r="J2318" s="15">
        <f t="shared" ca="1" si="253"/>
        <v>0.66389954873500523</v>
      </c>
      <c r="K2318" s="16">
        <f t="shared" ca="1" si="255"/>
        <v>10.970153983683446</v>
      </c>
      <c r="L2318" s="16"/>
      <c r="M2318" s="17">
        <f t="shared" ca="1" si="254"/>
        <v>0.79564903510494034</v>
      </c>
      <c r="N2318" s="18">
        <f t="shared" ca="1" si="256"/>
        <v>10.692318721406219</v>
      </c>
      <c r="O2318" s="18"/>
      <c r="P2318" s="30">
        <f t="shared" ca="1" si="252"/>
        <v>2.4778352622772273</v>
      </c>
      <c r="Q2318" s="19"/>
      <c r="R2318" s="20">
        <f t="shared" ca="1" si="257"/>
        <v>1</v>
      </c>
      <c r="S2318" s="21">
        <f t="shared" ca="1" si="258"/>
        <v>0</v>
      </c>
    </row>
    <row r="2319" spans="9:19" ht="15" x14ac:dyDescent="0.25">
      <c r="I2319" s="14">
        <v>2315</v>
      </c>
      <c r="J2319" s="15">
        <f t="shared" ca="1" si="253"/>
        <v>0.80381652451179697</v>
      </c>
      <c r="K2319" s="16">
        <f t="shared" ca="1" si="255"/>
        <v>14.586227378123221</v>
      </c>
      <c r="L2319" s="16"/>
      <c r="M2319" s="17">
        <f t="shared" ca="1" si="254"/>
        <v>0.49268632114622746</v>
      </c>
      <c r="N2319" s="18">
        <f t="shared" ca="1" si="256"/>
        <v>3.6266092504858518</v>
      </c>
      <c r="O2319" s="18"/>
      <c r="P2319" s="30">
        <f t="shared" ca="1" si="252"/>
        <v>13.159618127637369</v>
      </c>
      <c r="Q2319" s="19"/>
      <c r="R2319" s="20">
        <f t="shared" ca="1" si="257"/>
        <v>1</v>
      </c>
      <c r="S2319" s="21">
        <f t="shared" ca="1" si="258"/>
        <v>1</v>
      </c>
    </row>
    <row r="2320" spans="9:19" ht="15" x14ac:dyDescent="0.25">
      <c r="I2320" s="14">
        <v>2316</v>
      </c>
      <c r="J2320" s="15">
        <f t="shared" ca="1" si="253"/>
        <v>0.44708204793467299</v>
      </c>
      <c r="K2320" s="16">
        <f t="shared" ca="1" si="255"/>
        <v>6.3169323579464542</v>
      </c>
      <c r="L2320" s="16"/>
      <c r="M2320" s="17">
        <f t="shared" ca="1" si="254"/>
        <v>0.42324379937510814</v>
      </c>
      <c r="N2320" s="18">
        <f t="shared" ca="1" si="256"/>
        <v>2.1602101680842125</v>
      </c>
      <c r="O2320" s="18"/>
      <c r="P2320" s="30">
        <f t="shared" ca="1" si="252"/>
        <v>6.3567221898622419</v>
      </c>
      <c r="Q2320" s="19"/>
      <c r="R2320" s="20">
        <f t="shared" ca="1" si="257"/>
        <v>1</v>
      </c>
      <c r="S2320" s="21">
        <f t="shared" ca="1" si="258"/>
        <v>0</v>
      </c>
    </row>
    <row r="2321" spans="9:19" ht="15" x14ac:dyDescent="0.25">
      <c r="I2321" s="14">
        <v>2317</v>
      </c>
      <c r="J2321" s="15">
        <f t="shared" ca="1" si="253"/>
        <v>8.5652336667368711E-2</v>
      </c>
      <c r="K2321" s="16">
        <f t="shared" ca="1" si="255"/>
        <v>-4.0157070352690649</v>
      </c>
      <c r="L2321" s="16"/>
      <c r="M2321" s="17">
        <f t="shared" ca="1" si="254"/>
        <v>0.91082061950927262</v>
      </c>
      <c r="N2321" s="18">
        <f t="shared" ca="1" si="256"/>
        <v>15.03998498700215</v>
      </c>
      <c r="O2321" s="18"/>
      <c r="P2321" s="30">
        <f t="shared" ca="1" si="252"/>
        <v>-16.855692022271217</v>
      </c>
      <c r="Q2321" s="19"/>
      <c r="R2321" s="20">
        <f t="shared" ca="1" si="257"/>
        <v>0</v>
      </c>
      <c r="S2321" s="21">
        <f t="shared" ca="1" si="258"/>
        <v>0</v>
      </c>
    </row>
    <row r="2322" spans="9:19" ht="15" x14ac:dyDescent="0.25">
      <c r="I2322" s="14">
        <v>2318</v>
      </c>
      <c r="J2322" s="15">
        <f t="shared" ca="1" si="253"/>
        <v>0.27298311561171007</v>
      </c>
      <c r="K2322" s="16">
        <f t="shared" ca="1" si="255"/>
        <v>2.3781160465731022</v>
      </c>
      <c r="L2322" s="16"/>
      <c r="M2322" s="17">
        <f t="shared" ca="1" si="254"/>
        <v>0.10413925883169206</v>
      </c>
      <c r="N2322" s="18">
        <f t="shared" ca="1" si="256"/>
        <v>-6.7478033573973537</v>
      </c>
      <c r="O2322" s="18"/>
      <c r="P2322" s="30">
        <f t="shared" ca="1" si="252"/>
        <v>11.325919403970456</v>
      </c>
      <c r="Q2322" s="19"/>
      <c r="R2322" s="20">
        <f t="shared" ca="1" si="257"/>
        <v>1</v>
      </c>
      <c r="S2322" s="21">
        <f t="shared" ca="1" si="258"/>
        <v>1</v>
      </c>
    </row>
    <row r="2323" spans="9:19" ht="15" x14ac:dyDescent="0.25">
      <c r="I2323" s="14">
        <v>2319</v>
      </c>
      <c r="J2323" s="15">
        <f t="shared" ca="1" si="253"/>
        <v>3.5638419746120809E-2</v>
      </c>
      <c r="K2323" s="16">
        <f t="shared" ca="1" si="255"/>
        <v>-7.660917447799136</v>
      </c>
      <c r="L2323" s="16"/>
      <c r="M2323" s="17">
        <f t="shared" ca="1" si="254"/>
        <v>0.50439974101185114</v>
      </c>
      <c r="N2323" s="18">
        <f t="shared" ca="1" si="256"/>
        <v>3.8722730489190629</v>
      </c>
      <c r="O2323" s="18"/>
      <c r="P2323" s="30">
        <f t="shared" ca="1" si="252"/>
        <v>-9.3331904967181991</v>
      </c>
      <c r="Q2323" s="19"/>
      <c r="R2323" s="20">
        <f t="shared" ca="1" si="257"/>
        <v>0</v>
      </c>
      <c r="S2323" s="21">
        <f t="shared" ca="1" si="258"/>
        <v>0</v>
      </c>
    </row>
    <row r="2324" spans="9:19" ht="15" x14ac:dyDescent="0.25">
      <c r="I2324" s="14">
        <v>2320</v>
      </c>
      <c r="J2324" s="15">
        <f t="shared" ca="1" si="253"/>
        <v>0.96531886410377687</v>
      </c>
      <c r="K2324" s="16">
        <f t="shared" ca="1" si="255"/>
        <v>22.624187909889876</v>
      </c>
      <c r="L2324" s="16"/>
      <c r="M2324" s="17">
        <f t="shared" ca="1" si="254"/>
        <v>0.47443654992847906</v>
      </c>
      <c r="N2324" s="18">
        <f t="shared" ca="1" si="256"/>
        <v>3.2435170199411552</v>
      </c>
      <c r="O2324" s="18"/>
      <c r="P2324" s="30">
        <f t="shared" ca="1" si="252"/>
        <v>21.580670889948721</v>
      </c>
      <c r="Q2324" s="19"/>
      <c r="R2324" s="20">
        <f t="shared" ca="1" si="257"/>
        <v>1</v>
      </c>
      <c r="S2324" s="21">
        <f t="shared" ca="1" si="258"/>
        <v>1</v>
      </c>
    </row>
    <row r="2325" spans="9:19" ht="15" x14ac:dyDescent="0.25">
      <c r="I2325" s="14">
        <v>2321</v>
      </c>
      <c r="J2325" s="15">
        <f t="shared" ca="1" si="253"/>
        <v>0.64358957185056542</v>
      </c>
      <c r="K2325" s="16">
        <f t="shared" ca="1" si="255"/>
        <v>10.509496616369876</v>
      </c>
      <c r="L2325" s="16"/>
      <c r="M2325" s="17">
        <f t="shared" ca="1" si="254"/>
        <v>0.49784043600785466</v>
      </c>
      <c r="N2325" s="18">
        <f t="shared" ca="1" si="256"/>
        <v>3.7347094960841596</v>
      </c>
      <c r="O2325" s="18"/>
      <c r="P2325" s="30">
        <f t="shared" ca="1" si="252"/>
        <v>8.9747871202857183</v>
      </c>
      <c r="Q2325" s="19"/>
      <c r="R2325" s="20">
        <f t="shared" ca="1" si="257"/>
        <v>1</v>
      </c>
      <c r="S2325" s="21">
        <f t="shared" ca="1" si="258"/>
        <v>1</v>
      </c>
    </row>
    <row r="2326" spans="9:19" ht="15" x14ac:dyDescent="0.25">
      <c r="I2326" s="14">
        <v>2322</v>
      </c>
      <c r="J2326" s="15">
        <f t="shared" ca="1" si="253"/>
        <v>0.50049625136595943</v>
      </c>
      <c r="K2326" s="16">
        <f t="shared" ca="1" si="255"/>
        <v>7.4404073648866484</v>
      </c>
      <c r="L2326" s="16"/>
      <c r="M2326" s="17">
        <f t="shared" ca="1" si="254"/>
        <v>7.3464206613368055E-2</v>
      </c>
      <c r="N2326" s="18">
        <f t="shared" ca="1" si="256"/>
        <v>-8.3554752431753734</v>
      </c>
      <c r="O2326" s="18"/>
      <c r="P2326" s="30">
        <f t="shared" ca="1" si="252"/>
        <v>17.995882608062022</v>
      </c>
      <c r="Q2326" s="19"/>
      <c r="R2326" s="20">
        <f t="shared" ca="1" si="257"/>
        <v>1</v>
      </c>
      <c r="S2326" s="21">
        <f t="shared" ca="1" si="258"/>
        <v>1</v>
      </c>
    </row>
    <row r="2327" spans="9:19" ht="15" x14ac:dyDescent="0.25">
      <c r="I2327" s="14">
        <v>2323</v>
      </c>
      <c r="J2327" s="15">
        <f t="shared" ca="1" si="253"/>
        <v>8.9888664372106075E-2</v>
      </c>
      <c r="K2327" s="16">
        <f t="shared" ca="1" si="255"/>
        <v>-3.7933002318662918</v>
      </c>
      <c r="L2327" s="16"/>
      <c r="M2327" s="17">
        <f t="shared" ca="1" si="254"/>
        <v>0.78315995711071884</v>
      </c>
      <c r="N2327" s="18">
        <f t="shared" ca="1" si="256"/>
        <v>10.330293289657455</v>
      </c>
      <c r="O2327" s="18"/>
      <c r="P2327" s="30">
        <f t="shared" ca="1" si="252"/>
        <v>-11.923593521523745</v>
      </c>
      <c r="Q2327" s="19"/>
      <c r="R2327" s="20">
        <f t="shared" ca="1" si="257"/>
        <v>0</v>
      </c>
      <c r="S2327" s="21">
        <f t="shared" ca="1" si="258"/>
        <v>0</v>
      </c>
    </row>
    <row r="2328" spans="9:19" ht="15" x14ac:dyDescent="0.25">
      <c r="I2328" s="14">
        <v>2324</v>
      </c>
      <c r="J2328" s="15">
        <f t="shared" ca="1" si="253"/>
        <v>0.27981122154634919</v>
      </c>
      <c r="K2328" s="16">
        <f t="shared" ca="1" si="255"/>
        <v>2.5489053319309827</v>
      </c>
      <c r="L2328" s="16"/>
      <c r="M2328" s="17">
        <f t="shared" ca="1" si="254"/>
        <v>0.72062266663514685</v>
      </c>
      <c r="N2328" s="18">
        <f t="shared" ca="1" si="256"/>
        <v>8.671886325914155</v>
      </c>
      <c r="O2328" s="18"/>
      <c r="P2328" s="30">
        <f t="shared" ca="1" si="252"/>
        <v>-3.9229809939831721</v>
      </c>
      <c r="Q2328" s="19"/>
      <c r="R2328" s="20">
        <f t="shared" ca="1" si="257"/>
        <v>0</v>
      </c>
      <c r="S2328" s="21">
        <f t="shared" ca="1" si="258"/>
        <v>0</v>
      </c>
    </row>
    <row r="2329" spans="9:19" ht="15" x14ac:dyDescent="0.25">
      <c r="I2329" s="14">
        <v>2325</v>
      </c>
      <c r="J2329" s="15">
        <f t="shared" ca="1" si="253"/>
        <v>0.12425999171246238</v>
      </c>
      <c r="K2329" s="16">
        <f t="shared" ca="1" si="255"/>
        <v>-2.2246523553307043</v>
      </c>
      <c r="L2329" s="16"/>
      <c r="M2329" s="17">
        <f t="shared" ca="1" si="254"/>
        <v>0.89139251583214207</v>
      </c>
      <c r="N2329" s="18">
        <f t="shared" ca="1" si="256"/>
        <v>14.104113859735577</v>
      </c>
      <c r="O2329" s="18"/>
      <c r="P2329" s="30">
        <f t="shared" ca="1" si="252"/>
        <v>-14.128766215066282</v>
      </c>
      <c r="Q2329" s="19"/>
      <c r="R2329" s="20">
        <f t="shared" ca="1" si="257"/>
        <v>0</v>
      </c>
      <c r="S2329" s="21">
        <f t="shared" ca="1" si="258"/>
        <v>0</v>
      </c>
    </row>
    <row r="2330" spans="9:19" ht="15" x14ac:dyDescent="0.25">
      <c r="I2330" s="14">
        <v>2326</v>
      </c>
      <c r="J2330" s="15">
        <f t="shared" ca="1" si="253"/>
        <v>6.8946574814284012E-2</v>
      </c>
      <c r="K2330" s="16">
        <f t="shared" ca="1" si="255"/>
        <v>-4.9833790735045422</v>
      </c>
      <c r="L2330" s="16"/>
      <c r="M2330" s="17">
        <f t="shared" ca="1" si="254"/>
        <v>0.39310731729184012</v>
      </c>
      <c r="N2330" s="18">
        <f t="shared" ca="1" si="256"/>
        <v>1.5107323817667018</v>
      </c>
      <c r="O2330" s="18"/>
      <c r="P2330" s="30">
        <f t="shared" ca="1" si="252"/>
        <v>-4.2941114552712438</v>
      </c>
      <c r="Q2330" s="19"/>
      <c r="R2330" s="20">
        <f t="shared" ca="1" si="257"/>
        <v>0</v>
      </c>
      <c r="S2330" s="21">
        <f t="shared" ca="1" si="258"/>
        <v>0</v>
      </c>
    </row>
    <row r="2331" spans="9:19" ht="15" x14ac:dyDescent="0.25">
      <c r="I2331" s="14">
        <v>2327</v>
      </c>
      <c r="J2331" s="15">
        <f t="shared" ca="1" si="253"/>
        <v>0.76759602447633835</v>
      </c>
      <c r="K2331" s="16">
        <f t="shared" ca="1" si="255"/>
        <v>13.545590336227402</v>
      </c>
      <c r="L2331" s="16"/>
      <c r="M2331" s="17">
        <f t="shared" ca="1" si="254"/>
        <v>0.71070358513625032</v>
      </c>
      <c r="N2331" s="18">
        <f t="shared" ca="1" si="256"/>
        <v>8.4271555781400931</v>
      </c>
      <c r="O2331" s="18"/>
      <c r="P2331" s="30">
        <f t="shared" ca="1" si="252"/>
        <v>7.3184347580873093</v>
      </c>
      <c r="Q2331" s="19"/>
      <c r="R2331" s="20">
        <f t="shared" ca="1" si="257"/>
        <v>1</v>
      </c>
      <c r="S2331" s="21">
        <f t="shared" ca="1" si="258"/>
        <v>1</v>
      </c>
    </row>
    <row r="2332" spans="9:19" ht="15" x14ac:dyDescent="0.25">
      <c r="I2332" s="14">
        <v>2328</v>
      </c>
      <c r="J2332" s="15">
        <f t="shared" ca="1" si="253"/>
        <v>0.19013105471436931</v>
      </c>
      <c r="K2332" s="16">
        <f t="shared" ca="1" si="255"/>
        <v>8.9032383002187743E-2</v>
      </c>
      <c r="L2332" s="16"/>
      <c r="M2332" s="17">
        <f t="shared" ca="1" si="254"/>
        <v>0.19263780148943255</v>
      </c>
      <c r="N2332" s="18">
        <f t="shared" ca="1" si="256"/>
        <v>-3.4840237645344265</v>
      </c>
      <c r="O2332" s="18"/>
      <c r="P2332" s="30">
        <f t="shared" ca="1" si="252"/>
        <v>5.7730561475366144</v>
      </c>
      <c r="Q2332" s="19"/>
      <c r="R2332" s="20">
        <f t="shared" ca="1" si="257"/>
        <v>1</v>
      </c>
      <c r="S2332" s="21">
        <f t="shared" ca="1" si="258"/>
        <v>0</v>
      </c>
    </row>
    <row r="2333" spans="9:19" ht="15" x14ac:dyDescent="0.25">
      <c r="I2333" s="14">
        <v>2329</v>
      </c>
      <c r="J2333" s="15">
        <f t="shared" ca="1" si="253"/>
        <v>0.83638807850223407</v>
      </c>
      <c r="K2333" s="16">
        <f t="shared" ca="1" si="255"/>
        <v>15.62693421889213</v>
      </c>
      <c r="L2333" s="16"/>
      <c r="M2333" s="17">
        <f t="shared" ca="1" si="254"/>
        <v>7.7471232310632909E-2</v>
      </c>
      <c r="N2333" s="18">
        <f t="shared" ca="1" si="256"/>
        <v>-8.119720822269775</v>
      </c>
      <c r="O2333" s="18"/>
      <c r="P2333" s="30">
        <f t="shared" ca="1" si="252"/>
        <v>25.946655041161904</v>
      </c>
      <c r="Q2333" s="19"/>
      <c r="R2333" s="20">
        <f t="shared" ca="1" si="257"/>
        <v>1</v>
      </c>
      <c r="S2333" s="21">
        <f t="shared" ca="1" si="258"/>
        <v>1</v>
      </c>
    </row>
    <row r="2334" spans="9:19" ht="15" x14ac:dyDescent="0.25">
      <c r="I2334" s="14">
        <v>2330</v>
      </c>
      <c r="J2334" s="15">
        <f t="shared" ca="1" si="253"/>
        <v>0.25664448389954631</v>
      </c>
      <c r="K2334" s="16">
        <f t="shared" ca="1" si="255"/>
        <v>1.9605439055653351</v>
      </c>
      <c r="L2334" s="16"/>
      <c r="M2334" s="17">
        <f t="shared" ca="1" si="254"/>
        <v>0.90421254933449868</v>
      </c>
      <c r="N2334" s="18">
        <f t="shared" ca="1" si="256"/>
        <v>14.706230252883513</v>
      </c>
      <c r="O2334" s="18"/>
      <c r="P2334" s="30">
        <f t="shared" ca="1" si="252"/>
        <v>-10.545686347318178</v>
      </c>
      <c r="Q2334" s="19"/>
      <c r="R2334" s="20">
        <f t="shared" ca="1" si="257"/>
        <v>0</v>
      </c>
      <c r="S2334" s="21">
        <f t="shared" ca="1" si="258"/>
        <v>0</v>
      </c>
    </row>
    <row r="2335" spans="9:19" ht="15" x14ac:dyDescent="0.25">
      <c r="I2335" s="14">
        <v>2331</v>
      </c>
      <c r="J2335" s="15">
        <f t="shared" ca="1" si="253"/>
        <v>0.74833944428913057</v>
      </c>
      <c r="K2335" s="16">
        <f t="shared" ca="1" si="255"/>
        <v>13.029542747613441</v>
      </c>
      <c r="L2335" s="16"/>
      <c r="M2335" s="17">
        <f t="shared" ca="1" si="254"/>
        <v>0.12855216695698168</v>
      </c>
      <c r="N2335" s="18">
        <f t="shared" ca="1" si="256"/>
        <v>-5.7015483685502666</v>
      </c>
      <c r="O2335" s="18"/>
      <c r="P2335" s="30">
        <f t="shared" ca="1" si="252"/>
        <v>20.931091116163707</v>
      </c>
      <c r="Q2335" s="19"/>
      <c r="R2335" s="20">
        <f t="shared" ca="1" si="257"/>
        <v>1</v>
      </c>
      <c r="S2335" s="21">
        <f t="shared" ca="1" si="258"/>
        <v>1</v>
      </c>
    </row>
    <row r="2336" spans="9:19" ht="15" x14ac:dyDescent="0.25">
      <c r="I2336" s="14">
        <v>2332</v>
      </c>
      <c r="J2336" s="15">
        <f t="shared" ca="1" si="253"/>
        <v>0.87468442651215705</v>
      </c>
      <c r="K2336" s="16">
        <f t="shared" ca="1" si="255"/>
        <v>17.041698722768317</v>
      </c>
      <c r="L2336" s="16"/>
      <c r="M2336" s="17">
        <f t="shared" ca="1" si="254"/>
        <v>0.36483940780570645</v>
      </c>
      <c r="N2336" s="18">
        <f t="shared" ca="1" si="256"/>
        <v>0.888897767400743</v>
      </c>
      <c r="O2336" s="18"/>
      <c r="P2336" s="30">
        <f t="shared" ca="1" si="252"/>
        <v>18.352800955367574</v>
      </c>
      <c r="Q2336" s="19"/>
      <c r="R2336" s="20">
        <f t="shared" ca="1" si="257"/>
        <v>1</v>
      </c>
      <c r="S2336" s="21">
        <f t="shared" ca="1" si="258"/>
        <v>1</v>
      </c>
    </row>
    <row r="2337" spans="9:19" ht="15" x14ac:dyDescent="0.25">
      <c r="I2337" s="14">
        <v>2333</v>
      </c>
      <c r="J2337" s="15">
        <f t="shared" ca="1" si="253"/>
        <v>9.7080706156901342E-2</v>
      </c>
      <c r="K2337" s="16">
        <f t="shared" ca="1" si="255"/>
        <v>-3.4329138119424112</v>
      </c>
      <c r="L2337" s="16"/>
      <c r="M2337" s="17">
        <f t="shared" ca="1" si="254"/>
        <v>0.33491212046160612</v>
      </c>
      <c r="N2337" s="18">
        <f t="shared" ca="1" si="256"/>
        <v>0.21257167507862818</v>
      </c>
      <c r="O2337" s="18"/>
      <c r="P2337" s="30">
        <f t="shared" ca="1" si="252"/>
        <v>-1.4454854870210392</v>
      </c>
      <c r="Q2337" s="19"/>
      <c r="R2337" s="20">
        <f t="shared" ca="1" si="257"/>
        <v>0</v>
      </c>
      <c r="S2337" s="21">
        <f t="shared" ca="1" si="258"/>
        <v>0</v>
      </c>
    </row>
    <row r="2338" spans="9:19" ht="15" x14ac:dyDescent="0.25">
      <c r="I2338" s="14">
        <v>2334</v>
      </c>
      <c r="J2338" s="15">
        <f t="shared" ca="1" si="253"/>
        <v>0.83751276669491392</v>
      </c>
      <c r="K2338" s="16">
        <f t="shared" ca="1" si="255"/>
        <v>15.665135074577661</v>
      </c>
      <c r="L2338" s="16"/>
      <c r="M2338" s="17">
        <f t="shared" ca="1" si="254"/>
        <v>0.71304246891853562</v>
      </c>
      <c r="N2338" s="18">
        <f t="shared" ca="1" si="256"/>
        <v>8.4844972779934036</v>
      </c>
      <c r="O2338" s="18"/>
      <c r="P2338" s="30">
        <f t="shared" ca="1" si="252"/>
        <v>9.3806377965842564</v>
      </c>
      <c r="Q2338" s="19"/>
      <c r="R2338" s="20">
        <f t="shared" ca="1" si="257"/>
        <v>1</v>
      </c>
      <c r="S2338" s="21">
        <f t="shared" ca="1" si="258"/>
        <v>1</v>
      </c>
    </row>
    <row r="2339" spans="9:19" ht="15" x14ac:dyDescent="0.25">
      <c r="I2339" s="14">
        <v>2335</v>
      </c>
      <c r="J2339" s="15">
        <f t="shared" ca="1" si="253"/>
        <v>8.458194959119103E-2</v>
      </c>
      <c r="K2339" s="16">
        <f t="shared" ca="1" si="255"/>
        <v>-4.0731995821502842</v>
      </c>
      <c r="L2339" s="16"/>
      <c r="M2339" s="17">
        <f t="shared" ca="1" si="254"/>
        <v>0.88679087429470549</v>
      </c>
      <c r="N2339" s="18">
        <f t="shared" ca="1" si="256"/>
        <v>13.900548428780638</v>
      </c>
      <c r="O2339" s="18"/>
      <c r="P2339" s="30">
        <f t="shared" ca="1" si="252"/>
        <v>-15.773748010930923</v>
      </c>
      <c r="Q2339" s="19"/>
      <c r="R2339" s="20">
        <f t="shared" ca="1" si="257"/>
        <v>0</v>
      </c>
      <c r="S2339" s="21">
        <f t="shared" ca="1" si="258"/>
        <v>0</v>
      </c>
    </row>
    <row r="2340" spans="9:19" ht="15" x14ac:dyDescent="0.25">
      <c r="I2340" s="14">
        <v>2336</v>
      </c>
      <c r="J2340" s="15">
        <f t="shared" ca="1" si="253"/>
        <v>0.6409873589976488</v>
      </c>
      <c r="K2340" s="16">
        <f t="shared" ca="1" si="255"/>
        <v>10.451172766255784</v>
      </c>
      <c r="L2340" s="16"/>
      <c r="M2340" s="17">
        <f t="shared" ca="1" si="254"/>
        <v>0.58981802835237762</v>
      </c>
      <c r="N2340" s="18">
        <f t="shared" ca="1" si="256"/>
        <v>5.6798616810835618</v>
      </c>
      <c r="O2340" s="18"/>
      <c r="P2340" s="30">
        <f t="shared" ca="1" si="252"/>
        <v>6.9713110851722222</v>
      </c>
      <c r="Q2340" s="19"/>
      <c r="R2340" s="20">
        <f t="shared" ca="1" si="257"/>
        <v>1</v>
      </c>
      <c r="S2340" s="21">
        <f t="shared" ca="1" si="258"/>
        <v>0</v>
      </c>
    </row>
    <row r="2341" spans="9:19" ht="15" x14ac:dyDescent="0.25">
      <c r="I2341" s="14">
        <v>2337</v>
      </c>
      <c r="J2341" s="15">
        <f t="shared" ca="1" si="253"/>
        <v>0.51898081891800618</v>
      </c>
      <c r="K2341" s="16">
        <f t="shared" ca="1" si="255"/>
        <v>7.828215213350509</v>
      </c>
      <c r="L2341" s="16"/>
      <c r="M2341" s="17">
        <f t="shared" ca="1" si="254"/>
        <v>8.1356021195158057E-3</v>
      </c>
      <c r="N2341" s="18">
        <f t="shared" ca="1" si="256"/>
        <v>-16.323056277594748</v>
      </c>
      <c r="O2341" s="18"/>
      <c r="P2341" s="30">
        <f t="shared" ca="1" si="252"/>
        <v>26.351271490945255</v>
      </c>
      <c r="Q2341" s="19"/>
      <c r="R2341" s="20">
        <f t="shared" ca="1" si="257"/>
        <v>1</v>
      </c>
      <c r="S2341" s="21">
        <f t="shared" ca="1" si="258"/>
        <v>1</v>
      </c>
    </row>
    <row r="2342" spans="9:19" ht="15" x14ac:dyDescent="0.25">
      <c r="I2342" s="14">
        <v>2338</v>
      </c>
      <c r="J2342" s="15">
        <f t="shared" ca="1" si="253"/>
        <v>0.85033693753816764</v>
      </c>
      <c r="K2342" s="16">
        <f t="shared" ca="1" si="255"/>
        <v>16.113523505714994</v>
      </c>
      <c r="L2342" s="16"/>
      <c r="M2342" s="17">
        <f t="shared" ca="1" si="254"/>
        <v>0.59823037811892299</v>
      </c>
      <c r="N2342" s="18">
        <f t="shared" ca="1" si="256"/>
        <v>5.8613532477313557</v>
      </c>
      <c r="O2342" s="18"/>
      <c r="P2342" s="30">
        <f t="shared" ca="1" si="252"/>
        <v>12.452170257983639</v>
      </c>
      <c r="Q2342" s="19"/>
      <c r="R2342" s="20">
        <f t="shared" ca="1" si="257"/>
        <v>1</v>
      </c>
      <c r="S2342" s="21">
        <f t="shared" ca="1" si="258"/>
        <v>1</v>
      </c>
    </row>
    <row r="2343" spans="9:19" ht="15" x14ac:dyDescent="0.25">
      <c r="I2343" s="14">
        <v>2339</v>
      </c>
      <c r="J2343" s="15">
        <f t="shared" ca="1" si="253"/>
        <v>8.5561795947573627E-2</v>
      </c>
      <c r="K2343" s="16">
        <f t="shared" ca="1" si="255"/>
        <v>-4.0205492433208363</v>
      </c>
      <c r="L2343" s="16"/>
      <c r="M2343" s="17">
        <f t="shared" ca="1" si="254"/>
        <v>0.19379397081875993</v>
      </c>
      <c r="N2343" s="18">
        <f t="shared" ca="1" si="256"/>
        <v>-3.4487418512242085</v>
      </c>
      <c r="O2343" s="18"/>
      <c r="P2343" s="30">
        <f t="shared" ca="1" si="252"/>
        <v>1.6281926079033724</v>
      </c>
      <c r="Q2343" s="19"/>
      <c r="R2343" s="20">
        <f t="shared" ca="1" si="257"/>
        <v>1</v>
      </c>
      <c r="S2343" s="21">
        <f t="shared" ca="1" si="258"/>
        <v>0</v>
      </c>
    </row>
    <row r="2344" spans="9:19" ht="15" x14ac:dyDescent="0.25">
      <c r="I2344" s="14">
        <v>2340</v>
      </c>
      <c r="J2344" s="15">
        <f t="shared" ca="1" si="253"/>
        <v>0.36997464819181958</v>
      </c>
      <c r="K2344" s="16">
        <f t="shared" ca="1" si="255"/>
        <v>4.6529539234453257</v>
      </c>
      <c r="L2344" s="16"/>
      <c r="M2344" s="17">
        <f t="shared" ca="1" si="254"/>
        <v>0.32036102211279838</v>
      </c>
      <c r="N2344" s="18">
        <f t="shared" ca="1" si="256"/>
        <v>-0.12460448152273784</v>
      </c>
      <c r="O2344" s="18"/>
      <c r="P2344" s="30">
        <f t="shared" ca="1" si="252"/>
        <v>6.9775584049680637</v>
      </c>
      <c r="Q2344" s="19"/>
      <c r="R2344" s="20">
        <f t="shared" ca="1" si="257"/>
        <v>1</v>
      </c>
      <c r="S2344" s="21">
        <f t="shared" ca="1" si="258"/>
        <v>0</v>
      </c>
    </row>
    <row r="2345" spans="9:19" ht="15" x14ac:dyDescent="0.25">
      <c r="I2345" s="14">
        <v>2341</v>
      </c>
      <c r="J2345" s="15">
        <f t="shared" ca="1" si="253"/>
        <v>0.79541456907575991</v>
      </c>
      <c r="K2345" s="16">
        <f t="shared" ca="1" si="255"/>
        <v>14.335403762298755</v>
      </c>
      <c r="L2345" s="16"/>
      <c r="M2345" s="17">
        <f t="shared" ca="1" si="254"/>
        <v>0.65545420916720065</v>
      </c>
      <c r="N2345" s="18">
        <f t="shared" ca="1" si="256"/>
        <v>7.1273777381907424</v>
      </c>
      <c r="O2345" s="18"/>
      <c r="P2345" s="30">
        <f t="shared" ca="1" si="252"/>
        <v>9.4080260241080129</v>
      </c>
      <c r="Q2345" s="19"/>
      <c r="R2345" s="20">
        <f t="shared" ca="1" si="257"/>
        <v>1</v>
      </c>
      <c r="S2345" s="21">
        <f t="shared" ca="1" si="258"/>
        <v>1</v>
      </c>
    </row>
    <row r="2346" spans="9:19" ht="15" x14ac:dyDescent="0.25">
      <c r="I2346" s="14">
        <v>2342</v>
      </c>
      <c r="J2346" s="15">
        <f t="shared" ca="1" si="253"/>
        <v>0.62020076210754771</v>
      </c>
      <c r="K2346" s="16">
        <f t="shared" ca="1" si="255"/>
        <v>9.9902474807633475</v>
      </c>
      <c r="L2346" s="16"/>
      <c r="M2346" s="17">
        <f t="shared" ca="1" si="254"/>
        <v>0.23878387830621661</v>
      </c>
      <c r="N2346" s="18">
        <f t="shared" ca="1" si="256"/>
        <v>-2.1621263505866652</v>
      </c>
      <c r="O2346" s="18"/>
      <c r="P2346" s="30">
        <f t="shared" ca="1" si="252"/>
        <v>14.352373831350011</v>
      </c>
      <c r="Q2346" s="19"/>
      <c r="R2346" s="20">
        <f t="shared" ca="1" si="257"/>
        <v>1</v>
      </c>
      <c r="S2346" s="21">
        <f t="shared" ca="1" si="258"/>
        <v>1</v>
      </c>
    </row>
    <row r="2347" spans="9:19" ht="15" x14ac:dyDescent="0.25">
      <c r="I2347" s="14">
        <v>2343</v>
      </c>
      <c r="J2347" s="15">
        <f t="shared" ca="1" si="253"/>
        <v>0.16940038695417925</v>
      </c>
      <c r="K2347" s="16">
        <f t="shared" ca="1" si="255"/>
        <v>-0.57296647169961368</v>
      </c>
      <c r="L2347" s="16"/>
      <c r="M2347" s="17">
        <f t="shared" ca="1" si="254"/>
        <v>5.145431111793497E-2</v>
      </c>
      <c r="N2347" s="18">
        <f t="shared" ca="1" si="256"/>
        <v>-9.8651993603217818</v>
      </c>
      <c r="O2347" s="18"/>
      <c r="P2347" s="30">
        <f t="shared" ca="1" si="252"/>
        <v>11.492232888622169</v>
      </c>
      <c r="Q2347" s="19"/>
      <c r="R2347" s="20">
        <f t="shared" ca="1" si="257"/>
        <v>1</v>
      </c>
      <c r="S2347" s="21">
        <f t="shared" ca="1" si="258"/>
        <v>1</v>
      </c>
    </row>
    <row r="2348" spans="9:19" ht="15" x14ac:dyDescent="0.25">
      <c r="I2348" s="14">
        <v>2344</v>
      </c>
      <c r="J2348" s="15">
        <f t="shared" ca="1" si="253"/>
        <v>0.54801758072437257</v>
      </c>
      <c r="K2348" s="16">
        <f t="shared" ca="1" si="255"/>
        <v>8.4394665014781722</v>
      </c>
      <c r="L2348" s="16"/>
      <c r="M2348" s="17">
        <f t="shared" ca="1" si="254"/>
        <v>9.056315154861494E-2</v>
      </c>
      <c r="N2348" s="18">
        <f t="shared" ca="1" si="256"/>
        <v>-7.4086142237868451</v>
      </c>
      <c r="O2348" s="18"/>
      <c r="P2348" s="30">
        <f t="shared" ca="1" si="252"/>
        <v>18.048080725265017</v>
      </c>
      <c r="Q2348" s="19"/>
      <c r="R2348" s="20">
        <f t="shared" ca="1" si="257"/>
        <v>1</v>
      </c>
      <c r="S2348" s="21">
        <f t="shared" ca="1" si="258"/>
        <v>1</v>
      </c>
    </row>
    <row r="2349" spans="9:19" ht="15" x14ac:dyDescent="0.25">
      <c r="I2349" s="14">
        <v>2345</v>
      </c>
      <c r="J2349" s="15">
        <f t="shared" ca="1" si="253"/>
        <v>0.13146907521253037</v>
      </c>
      <c r="K2349" s="16">
        <f t="shared" ca="1" si="255"/>
        <v>-1.9361880596705863</v>
      </c>
      <c r="L2349" s="16"/>
      <c r="M2349" s="17">
        <f t="shared" ca="1" si="254"/>
        <v>0.28696460414698344</v>
      </c>
      <c r="N2349" s="18">
        <f t="shared" ca="1" si="256"/>
        <v>-0.9243235376133816</v>
      </c>
      <c r="O2349" s="18"/>
      <c r="P2349" s="30">
        <f t="shared" ca="1" si="252"/>
        <v>1.1881354779427955</v>
      </c>
      <c r="Q2349" s="19"/>
      <c r="R2349" s="20">
        <f t="shared" ca="1" si="257"/>
        <v>1</v>
      </c>
      <c r="S2349" s="21">
        <f t="shared" ca="1" si="258"/>
        <v>0</v>
      </c>
    </row>
    <row r="2350" spans="9:19" ht="15" x14ac:dyDescent="0.25">
      <c r="I2350" s="14">
        <v>2346</v>
      </c>
      <c r="J2350" s="15">
        <f t="shared" ca="1" si="253"/>
        <v>0.8835487029378789</v>
      </c>
      <c r="K2350" s="16">
        <f t="shared" ca="1" si="255"/>
        <v>17.410644448487588</v>
      </c>
      <c r="L2350" s="16"/>
      <c r="M2350" s="17">
        <f t="shared" ca="1" si="254"/>
        <v>0.26416767987149137</v>
      </c>
      <c r="N2350" s="18">
        <f t="shared" ca="1" si="256"/>
        <v>-1.4955526409458795</v>
      </c>
      <c r="O2350" s="18"/>
      <c r="P2350" s="30">
        <f t="shared" ca="1" si="252"/>
        <v>21.106197089433469</v>
      </c>
      <c r="Q2350" s="19"/>
      <c r="R2350" s="20">
        <f t="shared" ca="1" si="257"/>
        <v>1</v>
      </c>
      <c r="S2350" s="21">
        <f t="shared" ca="1" si="258"/>
        <v>1</v>
      </c>
    </row>
    <row r="2351" spans="9:19" ht="15" x14ac:dyDescent="0.25">
      <c r="I2351" s="14">
        <v>2347</v>
      </c>
      <c r="J2351" s="15">
        <f t="shared" ca="1" si="253"/>
        <v>0.28536928861989974</v>
      </c>
      <c r="K2351" s="16">
        <f t="shared" ca="1" si="255"/>
        <v>2.6864380682232634</v>
      </c>
      <c r="L2351" s="16"/>
      <c r="M2351" s="17">
        <f t="shared" ca="1" si="254"/>
        <v>7.4812777997369073E-2</v>
      </c>
      <c r="N2351" s="18">
        <f t="shared" ca="1" si="256"/>
        <v>-8.2750606503868056</v>
      </c>
      <c r="O2351" s="18"/>
      <c r="P2351" s="30">
        <f t="shared" ca="1" si="252"/>
        <v>13.161498718610069</v>
      </c>
      <c r="Q2351" s="19"/>
      <c r="R2351" s="20">
        <f t="shared" ca="1" si="257"/>
        <v>1</v>
      </c>
      <c r="S2351" s="21">
        <f t="shared" ca="1" si="258"/>
        <v>1</v>
      </c>
    </row>
    <row r="2352" spans="9:19" ht="15" x14ac:dyDescent="0.25">
      <c r="I2352" s="14">
        <v>2348</v>
      </c>
      <c r="J2352" s="15">
        <f t="shared" ca="1" si="253"/>
        <v>0.43344219192654565</v>
      </c>
      <c r="K2352" s="16">
        <f t="shared" ca="1" si="255"/>
        <v>6.0276133035073656</v>
      </c>
      <c r="L2352" s="16"/>
      <c r="M2352" s="17">
        <f t="shared" ca="1" si="254"/>
        <v>0.57250545715709911</v>
      </c>
      <c r="N2352" s="18">
        <f t="shared" ca="1" si="256"/>
        <v>5.3090505383057627</v>
      </c>
      <c r="O2352" s="18"/>
      <c r="P2352" s="30">
        <f t="shared" ca="1" si="252"/>
        <v>2.9185627652016031</v>
      </c>
      <c r="Q2352" s="19"/>
      <c r="R2352" s="20">
        <f t="shared" ca="1" si="257"/>
        <v>1</v>
      </c>
      <c r="S2352" s="21">
        <f t="shared" ca="1" si="258"/>
        <v>0</v>
      </c>
    </row>
    <row r="2353" spans="9:19" ht="15" x14ac:dyDescent="0.25">
      <c r="I2353" s="14">
        <v>2349</v>
      </c>
      <c r="J2353" s="15">
        <f t="shared" ca="1" si="253"/>
        <v>0.62047471176027924</v>
      </c>
      <c r="K2353" s="16">
        <f t="shared" ca="1" si="255"/>
        <v>9.9962687970900745</v>
      </c>
      <c r="L2353" s="16"/>
      <c r="M2353" s="17">
        <f t="shared" ca="1" si="254"/>
        <v>0.69571578792428757</v>
      </c>
      <c r="N2353" s="18">
        <f t="shared" ca="1" si="256"/>
        <v>8.0646866361840317</v>
      </c>
      <c r="O2353" s="18"/>
      <c r="P2353" s="30">
        <f t="shared" ca="1" si="252"/>
        <v>4.131582160906043</v>
      </c>
      <c r="Q2353" s="19"/>
      <c r="R2353" s="20">
        <f t="shared" ca="1" si="257"/>
        <v>1</v>
      </c>
      <c r="S2353" s="21">
        <f t="shared" ca="1" si="258"/>
        <v>0</v>
      </c>
    </row>
    <row r="2354" spans="9:19" ht="15" x14ac:dyDescent="0.25">
      <c r="I2354" s="14">
        <v>2350</v>
      </c>
      <c r="J2354" s="15">
        <f t="shared" ca="1" si="253"/>
        <v>1.6317468647101041E-2</v>
      </c>
      <c r="K2354" s="16">
        <f t="shared" ca="1" si="255"/>
        <v>-10.445626170604932</v>
      </c>
      <c r="L2354" s="16"/>
      <c r="M2354" s="17">
        <f t="shared" ca="1" si="254"/>
        <v>0.37450925254459011</v>
      </c>
      <c r="N2354" s="18">
        <f t="shared" ca="1" si="256"/>
        <v>1.1032416776648151</v>
      </c>
      <c r="O2354" s="18"/>
      <c r="P2354" s="30">
        <f t="shared" ca="1" si="252"/>
        <v>-9.348867848269748</v>
      </c>
      <c r="Q2354" s="19"/>
      <c r="R2354" s="20">
        <f t="shared" ca="1" si="257"/>
        <v>0</v>
      </c>
      <c r="S2354" s="21">
        <f t="shared" ca="1" si="258"/>
        <v>0</v>
      </c>
    </row>
    <row r="2355" spans="9:19" ht="15" x14ac:dyDescent="0.25">
      <c r="I2355" s="14">
        <v>2351</v>
      </c>
      <c r="J2355" s="15">
        <f t="shared" ca="1" si="253"/>
        <v>0.69285218575983176</v>
      </c>
      <c r="K2355" s="16">
        <f t="shared" ca="1" si="255"/>
        <v>11.646358738580659</v>
      </c>
      <c r="L2355" s="16"/>
      <c r="M2355" s="17">
        <f t="shared" ca="1" si="254"/>
        <v>0.57434593284050184</v>
      </c>
      <c r="N2355" s="18">
        <f t="shared" ca="1" si="256"/>
        <v>5.3483158969862137</v>
      </c>
      <c r="O2355" s="18"/>
      <c r="P2355" s="30">
        <f t="shared" ca="1" si="252"/>
        <v>8.4980428415944456</v>
      </c>
      <c r="Q2355" s="19"/>
      <c r="R2355" s="20">
        <f t="shared" ca="1" si="257"/>
        <v>1</v>
      </c>
      <c r="S2355" s="21">
        <f t="shared" ca="1" si="258"/>
        <v>1</v>
      </c>
    </row>
    <row r="2356" spans="9:19" ht="15" x14ac:dyDescent="0.25">
      <c r="I2356" s="14">
        <v>2352</v>
      </c>
      <c r="J2356" s="15">
        <f t="shared" ca="1" si="253"/>
        <v>0.82796070963007029</v>
      </c>
      <c r="K2356" s="16">
        <f t="shared" ca="1" si="255"/>
        <v>15.345952263163689</v>
      </c>
      <c r="L2356" s="16"/>
      <c r="M2356" s="17">
        <f t="shared" ca="1" si="254"/>
        <v>0.14018644344142328</v>
      </c>
      <c r="N2356" s="18">
        <f t="shared" ca="1" si="256"/>
        <v>-5.2515948917012611</v>
      </c>
      <c r="O2356" s="18"/>
      <c r="P2356" s="30">
        <f t="shared" ca="1" si="252"/>
        <v>22.797547154864947</v>
      </c>
      <c r="Q2356" s="19"/>
      <c r="R2356" s="20">
        <f t="shared" ca="1" si="257"/>
        <v>1</v>
      </c>
      <c r="S2356" s="21">
        <f t="shared" ca="1" si="258"/>
        <v>1</v>
      </c>
    </row>
    <row r="2357" spans="9:19" ht="15" x14ac:dyDescent="0.25">
      <c r="I2357" s="14">
        <v>2353</v>
      </c>
      <c r="J2357" s="15">
        <f t="shared" ca="1" si="253"/>
        <v>3.4289813720815743E-2</v>
      </c>
      <c r="K2357" s="16">
        <f t="shared" ca="1" si="255"/>
        <v>-7.8070780341455492</v>
      </c>
      <c r="L2357" s="16"/>
      <c r="M2357" s="17">
        <f t="shared" ca="1" si="254"/>
        <v>0.50003857531859974</v>
      </c>
      <c r="N2357" s="18">
        <f t="shared" ca="1" si="256"/>
        <v>3.7808089999160051</v>
      </c>
      <c r="O2357" s="18"/>
      <c r="P2357" s="30">
        <f t="shared" ca="1" si="252"/>
        <v>-9.3878870340615528</v>
      </c>
      <c r="Q2357" s="19"/>
      <c r="R2357" s="20">
        <f t="shared" ca="1" si="257"/>
        <v>0</v>
      </c>
      <c r="S2357" s="21">
        <f t="shared" ca="1" si="258"/>
        <v>0</v>
      </c>
    </row>
    <row r="2358" spans="9:19" ht="15" x14ac:dyDescent="0.25">
      <c r="I2358" s="14">
        <v>2354</v>
      </c>
      <c r="J2358" s="15">
        <f t="shared" ca="1" si="253"/>
        <v>0.70358918543395566</v>
      </c>
      <c r="K2358" s="16">
        <f t="shared" ca="1" si="255"/>
        <v>11.90405295286191</v>
      </c>
      <c r="L2358" s="16"/>
      <c r="M2358" s="17">
        <f t="shared" ca="1" si="254"/>
        <v>0.61913138515577615</v>
      </c>
      <c r="N2358" s="18">
        <f t="shared" ca="1" si="256"/>
        <v>6.3167556084791752</v>
      </c>
      <c r="O2358" s="18"/>
      <c r="P2358" s="30">
        <f t="shared" ca="1" si="252"/>
        <v>7.7872973443827354</v>
      </c>
      <c r="Q2358" s="19"/>
      <c r="R2358" s="20">
        <f t="shared" ca="1" si="257"/>
        <v>1</v>
      </c>
      <c r="S2358" s="21">
        <f t="shared" ca="1" si="258"/>
        <v>1</v>
      </c>
    </row>
    <row r="2359" spans="9:19" ht="15" x14ac:dyDescent="0.25">
      <c r="I2359" s="14">
        <v>2355</v>
      </c>
      <c r="J2359" s="15">
        <f t="shared" ca="1" si="253"/>
        <v>0.2304179821527812</v>
      </c>
      <c r="K2359" s="16">
        <f t="shared" ca="1" si="255"/>
        <v>1.2598748229013115</v>
      </c>
      <c r="L2359" s="16"/>
      <c r="M2359" s="17">
        <f t="shared" ca="1" si="254"/>
        <v>0.24814327870184227</v>
      </c>
      <c r="N2359" s="18">
        <f t="shared" ca="1" si="256"/>
        <v>-1.9121677852042414</v>
      </c>
      <c r="O2359" s="18"/>
      <c r="P2359" s="30">
        <f t="shared" ca="1" si="252"/>
        <v>5.372042608105553</v>
      </c>
      <c r="Q2359" s="19"/>
      <c r="R2359" s="20">
        <f t="shared" ca="1" si="257"/>
        <v>1</v>
      </c>
      <c r="S2359" s="21">
        <f t="shared" ca="1" si="258"/>
        <v>0</v>
      </c>
    </row>
    <row r="2360" spans="9:19" ht="15" x14ac:dyDescent="0.25">
      <c r="I2360" s="14">
        <v>2356</v>
      </c>
      <c r="J2360" s="15">
        <f t="shared" ca="1" si="253"/>
        <v>0.31687716231875551</v>
      </c>
      <c r="K2360" s="16">
        <f t="shared" ca="1" si="255"/>
        <v>3.4437392243410732</v>
      </c>
      <c r="L2360" s="16"/>
      <c r="M2360" s="17">
        <f t="shared" ca="1" si="254"/>
        <v>0.95600219401945441</v>
      </c>
      <c r="N2360" s="18">
        <f t="shared" ca="1" si="256"/>
        <v>18.053980340068417</v>
      </c>
      <c r="O2360" s="18"/>
      <c r="P2360" s="30">
        <f t="shared" ca="1" si="252"/>
        <v>-12.410241115727345</v>
      </c>
      <c r="Q2360" s="19"/>
      <c r="R2360" s="20">
        <f t="shared" ca="1" si="257"/>
        <v>0</v>
      </c>
      <c r="S2360" s="21">
        <f t="shared" ca="1" si="258"/>
        <v>0</v>
      </c>
    </row>
    <row r="2361" spans="9:19" ht="15" x14ac:dyDescent="0.25">
      <c r="I2361" s="14">
        <v>2357</v>
      </c>
      <c r="J2361" s="15">
        <f t="shared" ca="1" si="253"/>
        <v>0.65947594075562554</v>
      </c>
      <c r="K2361" s="16">
        <f t="shared" ca="1" si="255"/>
        <v>10.868951302547414</v>
      </c>
      <c r="L2361" s="16"/>
      <c r="M2361" s="17">
        <f t="shared" ca="1" si="254"/>
        <v>0.53866010670648423</v>
      </c>
      <c r="N2361" s="18">
        <f t="shared" ca="1" si="256"/>
        <v>4.5920512608275228</v>
      </c>
      <c r="O2361" s="18"/>
      <c r="P2361" s="30">
        <f t="shared" ca="1" si="252"/>
        <v>8.4769000417198903</v>
      </c>
      <c r="Q2361" s="19"/>
      <c r="R2361" s="20">
        <f t="shared" ca="1" si="257"/>
        <v>1</v>
      </c>
      <c r="S2361" s="21">
        <f t="shared" ca="1" si="258"/>
        <v>1</v>
      </c>
    </row>
    <row r="2362" spans="9:19" ht="15" x14ac:dyDescent="0.25">
      <c r="I2362" s="14">
        <v>2358</v>
      </c>
      <c r="J2362" s="15">
        <f t="shared" ca="1" si="253"/>
        <v>0.74759220282097927</v>
      </c>
      <c r="K2362" s="16">
        <f t="shared" ca="1" si="255"/>
        <v>13.009953124935894</v>
      </c>
      <c r="L2362" s="16"/>
      <c r="M2362" s="17">
        <f t="shared" ca="1" si="254"/>
        <v>0.46761093610397186</v>
      </c>
      <c r="N2362" s="18">
        <f t="shared" ca="1" si="256"/>
        <v>3.0999900122470727</v>
      </c>
      <c r="O2362" s="18"/>
      <c r="P2362" s="30">
        <f t="shared" ca="1" si="252"/>
        <v>12.109963112688821</v>
      </c>
      <c r="Q2362" s="19"/>
      <c r="R2362" s="20">
        <f t="shared" ca="1" si="257"/>
        <v>1</v>
      </c>
      <c r="S2362" s="21">
        <f t="shared" ca="1" si="258"/>
        <v>1</v>
      </c>
    </row>
    <row r="2363" spans="9:19" ht="15" x14ac:dyDescent="0.25">
      <c r="I2363" s="14">
        <v>2359</v>
      </c>
      <c r="J2363" s="15">
        <f t="shared" ca="1" si="253"/>
        <v>0.21659607715152929</v>
      </c>
      <c r="K2363" s="16">
        <f t="shared" ca="1" si="255"/>
        <v>0.87275312095409951</v>
      </c>
      <c r="L2363" s="16"/>
      <c r="M2363" s="17">
        <f t="shared" ca="1" si="254"/>
        <v>0.80751244427978885</v>
      </c>
      <c r="N2363" s="18">
        <f t="shared" ca="1" si="256"/>
        <v>11.048618182178316</v>
      </c>
      <c r="O2363" s="18"/>
      <c r="P2363" s="30">
        <f t="shared" ca="1" si="252"/>
        <v>-7.9758650612242166</v>
      </c>
      <c r="Q2363" s="19"/>
      <c r="R2363" s="20">
        <f t="shared" ca="1" si="257"/>
        <v>0</v>
      </c>
      <c r="S2363" s="21">
        <f t="shared" ca="1" si="258"/>
        <v>0</v>
      </c>
    </row>
    <row r="2364" spans="9:19" ht="15" x14ac:dyDescent="0.25">
      <c r="I2364" s="14">
        <v>2360</v>
      </c>
      <c r="J2364" s="15">
        <f t="shared" ca="1" si="253"/>
        <v>8.3182306307980625E-2</v>
      </c>
      <c r="K2364" s="16">
        <f t="shared" ca="1" si="255"/>
        <v>-4.1492065114814114</v>
      </c>
      <c r="L2364" s="16"/>
      <c r="M2364" s="17">
        <f t="shared" ca="1" si="254"/>
        <v>0.94414044180335888</v>
      </c>
      <c r="N2364" s="18">
        <f t="shared" ca="1" si="256"/>
        <v>17.087190250224744</v>
      </c>
      <c r="O2364" s="18"/>
      <c r="P2364" s="30">
        <f t="shared" ca="1" si="252"/>
        <v>-19.036396761706154</v>
      </c>
      <c r="Q2364" s="19"/>
      <c r="R2364" s="20">
        <f t="shared" ca="1" si="257"/>
        <v>0</v>
      </c>
      <c r="S2364" s="21">
        <f t="shared" ca="1" si="258"/>
        <v>0</v>
      </c>
    </row>
    <row r="2365" spans="9:19" ht="15" x14ac:dyDescent="0.25">
      <c r="I2365" s="14">
        <v>2361</v>
      </c>
      <c r="J2365" s="15">
        <f t="shared" ca="1" si="253"/>
        <v>4.876740988106143E-2</v>
      </c>
      <c r="K2365" s="16">
        <f t="shared" ca="1" si="255"/>
        <v>-6.4328216754202199</v>
      </c>
      <c r="L2365" s="16"/>
      <c r="M2365" s="17">
        <f t="shared" ca="1" si="254"/>
        <v>0.5939297190732763</v>
      </c>
      <c r="N2365" s="18">
        <f t="shared" ca="1" si="256"/>
        <v>5.7684520430359028</v>
      </c>
      <c r="O2365" s="18"/>
      <c r="P2365" s="30">
        <f t="shared" ca="1" si="252"/>
        <v>-10.001273718456122</v>
      </c>
      <c r="Q2365" s="19"/>
      <c r="R2365" s="20">
        <f t="shared" ca="1" si="257"/>
        <v>0</v>
      </c>
      <c r="S2365" s="21">
        <f t="shared" ca="1" si="258"/>
        <v>0</v>
      </c>
    </row>
    <row r="2366" spans="9:19" ht="15" x14ac:dyDescent="0.25">
      <c r="I2366" s="14">
        <v>2362</v>
      </c>
      <c r="J2366" s="15">
        <f t="shared" ca="1" si="253"/>
        <v>0.52997106427688345</v>
      </c>
      <c r="K2366" s="16">
        <f t="shared" ca="1" si="255"/>
        <v>8.0591442896717655</v>
      </c>
      <c r="L2366" s="16"/>
      <c r="M2366" s="17">
        <f t="shared" ca="1" si="254"/>
        <v>0.61595943865358527</v>
      </c>
      <c r="N2366" s="18">
        <f t="shared" ca="1" si="256"/>
        <v>6.2471915811109842</v>
      </c>
      <c r="O2366" s="18"/>
      <c r="P2366" s="30">
        <f t="shared" ca="1" si="252"/>
        <v>4.0119527085607816</v>
      </c>
      <c r="Q2366" s="19"/>
      <c r="R2366" s="20">
        <f t="shared" ca="1" si="257"/>
        <v>1</v>
      </c>
      <c r="S2366" s="21">
        <f t="shared" ca="1" si="258"/>
        <v>0</v>
      </c>
    </row>
    <row r="2367" spans="9:19" ht="15" x14ac:dyDescent="0.25">
      <c r="I2367" s="14">
        <v>2363</v>
      </c>
      <c r="J2367" s="15">
        <f t="shared" ca="1" si="253"/>
        <v>0.55139610470676215</v>
      </c>
      <c r="K2367" s="16">
        <f t="shared" ca="1" si="255"/>
        <v>8.5108759933536327</v>
      </c>
      <c r="L2367" s="16"/>
      <c r="M2367" s="17">
        <f t="shared" ca="1" si="254"/>
        <v>0.62419033378421218</v>
      </c>
      <c r="N2367" s="18">
        <f t="shared" ca="1" si="256"/>
        <v>6.4280696948048872</v>
      </c>
      <c r="O2367" s="18"/>
      <c r="P2367" s="30">
        <f t="shared" ca="1" si="252"/>
        <v>4.2828062985487456</v>
      </c>
      <c r="Q2367" s="19"/>
      <c r="R2367" s="20">
        <f t="shared" ca="1" si="257"/>
        <v>1</v>
      </c>
      <c r="S2367" s="21">
        <f t="shared" ca="1" si="258"/>
        <v>0</v>
      </c>
    </row>
    <row r="2368" spans="9:19" ht="15" x14ac:dyDescent="0.25">
      <c r="I2368" s="14">
        <v>2364</v>
      </c>
      <c r="J2368" s="15">
        <f t="shared" ca="1" si="253"/>
        <v>0.89376991288942098</v>
      </c>
      <c r="K2368" s="16">
        <f t="shared" ca="1" si="255"/>
        <v>17.861720536365471</v>
      </c>
      <c r="L2368" s="16"/>
      <c r="M2368" s="17">
        <f t="shared" ca="1" si="254"/>
        <v>0.71911828209560547</v>
      </c>
      <c r="N2368" s="18">
        <f t="shared" ca="1" si="256"/>
        <v>8.6345039498033778</v>
      </c>
      <c r="O2368" s="18"/>
      <c r="P2368" s="30">
        <f t="shared" ca="1" si="252"/>
        <v>11.427216586562093</v>
      </c>
      <c r="Q2368" s="19"/>
      <c r="R2368" s="20">
        <f t="shared" ca="1" si="257"/>
        <v>1</v>
      </c>
      <c r="S2368" s="21">
        <f t="shared" ca="1" si="258"/>
        <v>1</v>
      </c>
    </row>
    <row r="2369" spans="9:19" ht="15" x14ac:dyDescent="0.25">
      <c r="I2369" s="14">
        <v>2365</v>
      </c>
      <c r="J2369" s="15">
        <f t="shared" ca="1" si="253"/>
        <v>0.68881932664311252</v>
      </c>
      <c r="K2369" s="16">
        <f t="shared" ca="1" si="255"/>
        <v>11.550604792323515</v>
      </c>
      <c r="L2369" s="16"/>
      <c r="M2369" s="17">
        <f t="shared" ca="1" si="254"/>
        <v>0.84166672696054512</v>
      </c>
      <c r="N2369" s="18">
        <f t="shared" ca="1" si="256"/>
        <v>12.157740787127961</v>
      </c>
      <c r="O2369" s="18"/>
      <c r="P2369" s="30">
        <f t="shared" ca="1" si="252"/>
        <v>1.5928640051955538</v>
      </c>
      <c r="Q2369" s="19"/>
      <c r="R2369" s="20">
        <f t="shared" ca="1" si="257"/>
        <v>1</v>
      </c>
      <c r="S2369" s="21">
        <f t="shared" ca="1" si="258"/>
        <v>0</v>
      </c>
    </row>
    <row r="2370" spans="9:19" ht="15" x14ac:dyDescent="0.25">
      <c r="I2370" s="14">
        <v>2366</v>
      </c>
      <c r="J2370" s="15">
        <f t="shared" ca="1" si="253"/>
        <v>0.99178493433401316</v>
      </c>
      <c r="K2370" s="16">
        <f t="shared" ca="1" si="255"/>
        <v>27.503297665872122</v>
      </c>
      <c r="L2370" s="16"/>
      <c r="M2370" s="17">
        <f t="shared" ca="1" si="254"/>
        <v>0.29818229663625284</v>
      </c>
      <c r="N2370" s="18">
        <f t="shared" ca="1" si="256"/>
        <v>-0.65124951251222996</v>
      </c>
      <c r="O2370" s="18"/>
      <c r="P2370" s="30">
        <f t="shared" ca="1" si="252"/>
        <v>30.354547178384351</v>
      </c>
      <c r="Q2370" s="19"/>
      <c r="R2370" s="20">
        <f t="shared" ca="1" si="257"/>
        <v>1</v>
      </c>
      <c r="S2370" s="21">
        <f t="shared" ca="1" si="258"/>
        <v>1</v>
      </c>
    </row>
    <row r="2371" spans="9:19" ht="15" x14ac:dyDescent="0.25">
      <c r="I2371" s="14">
        <v>2367</v>
      </c>
      <c r="J2371" s="15">
        <f t="shared" ca="1" si="253"/>
        <v>0.24434623314324322</v>
      </c>
      <c r="K2371" s="16">
        <f t="shared" ca="1" si="255"/>
        <v>1.637049938463754</v>
      </c>
      <c r="L2371" s="16"/>
      <c r="M2371" s="17">
        <f t="shared" ca="1" si="254"/>
        <v>0.20762412593142665</v>
      </c>
      <c r="N2371" s="18">
        <f t="shared" ca="1" si="256"/>
        <v>-3.0362078840923967</v>
      </c>
      <c r="O2371" s="18"/>
      <c r="P2371" s="30">
        <f t="shared" ca="1" si="252"/>
        <v>6.8732578225561509</v>
      </c>
      <c r="Q2371" s="19"/>
      <c r="R2371" s="20">
        <f t="shared" ca="1" si="257"/>
        <v>1</v>
      </c>
      <c r="S2371" s="21">
        <f t="shared" ca="1" si="258"/>
        <v>0</v>
      </c>
    </row>
    <row r="2372" spans="9:19" ht="15" x14ac:dyDescent="0.25">
      <c r="I2372" s="14">
        <v>2368</v>
      </c>
      <c r="J2372" s="15">
        <f t="shared" ca="1" si="253"/>
        <v>0.33280741257567847</v>
      </c>
      <c r="K2372" s="16">
        <f t="shared" ca="1" si="255"/>
        <v>3.8141714061335312</v>
      </c>
      <c r="L2372" s="16"/>
      <c r="M2372" s="17">
        <f t="shared" ca="1" si="254"/>
        <v>2.0406202110069271E-2</v>
      </c>
      <c r="N2372" s="18">
        <f t="shared" ca="1" si="256"/>
        <v>-13.333301941901205</v>
      </c>
      <c r="O2372" s="18"/>
      <c r="P2372" s="30">
        <f t="shared" ca="1" si="252"/>
        <v>19.347473348034736</v>
      </c>
      <c r="Q2372" s="19"/>
      <c r="R2372" s="20">
        <f t="shared" ca="1" si="257"/>
        <v>1</v>
      </c>
      <c r="S2372" s="21">
        <f t="shared" ca="1" si="258"/>
        <v>1</v>
      </c>
    </row>
    <row r="2373" spans="9:19" ht="15" x14ac:dyDescent="0.25">
      <c r="I2373" s="14">
        <v>2369</v>
      </c>
      <c r="J2373" s="15">
        <f t="shared" ca="1" si="253"/>
        <v>0.18028840363921206</v>
      </c>
      <c r="K2373" s="16">
        <f t="shared" ca="1" si="255"/>
        <v>-0.21930268434748967</v>
      </c>
      <c r="L2373" s="16"/>
      <c r="M2373" s="17">
        <f t="shared" ca="1" si="254"/>
        <v>0.52828070104669744</v>
      </c>
      <c r="N2373" s="18">
        <f t="shared" ca="1" si="256"/>
        <v>4.3735992661239562</v>
      </c>
      <c r="O2373" s="18"/>
      <c r="P2373" s="30">
        <f t="shared" ref="P2373:P2436" ca="1" si="259">K2373-N2373+homefield_adv_simulation</f>
        <v>-2.3929019504714457</v>
      </c>
      <c r="Q2373" s="19"/>
      <c r="R2373" s="20">
        <f t="shared" ca="1" si="257"/>
        <v>0</v>
      </c>
      <c r="S2373" s="21">
        <f t="shared" ca="1" si="258"/>
        <v>0</v>
      </c>
    </row>
    <row r="2374" spans="9:19" ht="15" x14ac:dyDescent="0.25">
      <c r="I2374" s="14">
        <v>2370</v>
      </c>
      <c r="J2374" s="15">
        <f t="shared" ca="1" si="253"/>
        <v>0.23285347453050165</v>
      </c>
      <c r="K2374" s="16">
        <f t="shared" ca="1" si="255"/>
        <v>1.326716725998339</v>
      </c>
      <c r="L2374" s="16"/>
      <c r="M2374" s="17">
        <f t="shared" ca="1" si="254"/>
        <v>0.24030641854568757</v>
      </c>
      <c r="N2374" s="18">
        <f t="shared" ca="1" si="256"/>
        <v>-2.1211073662785536</v>
      </c>
      <c r="O2374" s="18"/>
      <c r="P2374" s="30">
        <f t="shared" ca="1" si="259"/>
        <v>5.6478240922768927</v>
      </c>
      <c r="Q2374" s="19"/>
      <c r="R2374" s="20">
        <f t="shared" ca="1" si="257"/>
        <v>1</v>
      </c>
      <c r="S2374" s="21">
        <f t="shared" ca="1" si="258"/>
        <v>0</v>
      </c>
    </row>
    <row r="2375" spans="9:19" ht="15" x14ac:dyDescent="0.25">
      <c r="I2375" s="14">
        <v>2371</v>
      </c>
      <c r="J2375" s="15">
        <f t="shared" ca="1" si="253"/>
        <v>0.51257859242658788</v>
      </c>
      <c r="K2375" s="16">
        <f t="shared" ca="1" si="255"/>
        <v>7.6938414203135146</v>
      </c>
      <c r="L2375" s="16"/>
      <c r="M2375" s="17">
        <f t="shared" ca="1" si="254"/>
        <v>0.68036968523375252</v>
      </c>
      <c r="N2375" s="18">
        <f t="shared" ca="1" si="256"/>
        <v>7.7017000778672458</v>
      </c>
      <c r="O2375" s="18"/>
      <c r="P2375" s="30">
        <f t="shared" ca="1" si="259"/>
        <v>2.192141342446269</v>
      </c>
      <c r="Q2375" s="19"/>
      <c r="R2375" s="20">
        <f t="shared" ca="1" si="257"/>
        <v>1</v>
      </c>
      <c r="S2375" s="21">
        <f t="shared" ca="1" si="258"/>
        <v>0</v>
      </c>
    </row>
    <row r="2376" spans="9:19" ht="15" x14ac:dyDescent="0.25">
      <c r="I2376" s="14">
        <v>2372</v>
      </c>
      <c r="J2376" s="15">
        <f t="shared" ca="1" si="253"/>
        <v>0.43930432758692972</v>
      </c>
      <c r="K2376" s="16">
        <f t="shared" ca="1" si="255"/>
        <v>6.1521421250734747</v>
      </c>
      <c r="L2376" s="16"/>
      <c r="M2376" s="17">
        <f t="shared" ca="1" si="254"/>
        <v>2.35729347485506E-2</v>
      </c>
      <c r="N2376" s="18">
        <f t="shared" ca="1" si="256"/>
        <v>-12.827596398476967</v>
      </c>
      <c r="O2376" s="18"/>
      <c r="P2376" s="30">
        <f t="shared" ca="1" si="259"/>
        <v>21.179738523550441</v>
      </c>
      <c r="Q2376" s="19"/>
      <c r="R2376" s="20">
        <f t="shared" ca="1" si="257"/>
        <v>1</v>
      </c>
      <c r="S2376" s="21">
        <f t="shared" ca="1" si="258"/>
        <v>1</v>
      </c>
    </row>
    <row r="2377" spans="9:19" ht="15" x14ac:dyDescent="0.25">
      <c r="I2377" s="14">
        <v>2373</v>
      </c>
      <c r="J2377" s="15">
        <f t="shared" ca="1" si="253"/>
        <v>0.53147509238700841</v>
      </c>
      <c r="K2377" s="16">
        <f t="shared" ca="1" si="255"/>
        <v>8.0907805810531972</v>
      </c>
      <c r="L2377" s="16"/>
      <c r="M2377" s="17">
        <f t="shared" ca="1" si="254"/>
        <v>0.15995775821405867</v>
      </c>
      <c r="N2377" s="18">
        <f t="shared" ca="1" si="256"/>
        <v>-4.541684255362096</v>
      </c>
      <c r="O2377" s="18"/>
      <c r="P2377" s="30">
        <f t="shared" ca="1" si="259"/>
        <v>14.832464836415294</v>
      </c>
      <c r="Q2377" s="19"/>
      <c r="R2377" s="20">
        <f t="shared" ca="1" si="257"/>
        <v>1</v>
      </c>
      <c r="S2377" s="21">
        <f t="shared" ca="1" si="258"/>
        <v>1</v>
      </c>
    </row>
    <row r="2378" spans="9:19" ht="15" x14ac:dyDescent="0.25">
      <c r="I2378" s="14">
        <v>2374</v>
      </c>
      <c r="J2378" s="15">
        <f t="shared" ref="J2378:J2441" ca="1" si="260">RAND()</f>
        <v>0.5367369759168501</v>
      </c>
      <c r="K2378" s="16">
        <f t="shared" ca="1" si="255"/>
        <v>8.201538389422133</v>
      </c>
      <c r="L2378" s="16"/>
      <c r="M2378" s="17">
        <f t="shared" ref="M2378:M2441" ca="1" si="261">RAND()</f>
        <v>0.15604556184363272</v>
      </c>
      <c r="N2378" s="18">
        <f t="shared" ca="1" si="256"/>
        <v>-4.677327266986758</v>
      </c>
      <c r="O2378" s="18"/>
      <c r="P2378" s="30">
        <f t="shared" ca="1" si="259"/>
        <v>15.07886565640889</v>
      </c>
      <c r="Q2378" s="19"/>
      <c r="R2378" s="20">
        <f t="shared" ca="1" si="257"/>
        <v>1</v>
      </c>
      <c r="S2378" s="21">
        <f t="shared" ca="1" si="258"/>
        <v>1</v>
      </c>
    </row>
    <row r="2379" spans="9:19" ht="15" x14ac:dyDescent="0.25">
      <c r="I2379" s="14">
        <v>2375</v>
      </c>
      <c r="J2379" s="15">
        <f t="shared" ca="1" si="260"/>
        <v>0.25034429273043801</v>
      </c>
      <c r="K2379" s="16">
        <f t="shared" ref="K2379:K2442" ca="1" si="262">NORMINV(J2379,mean_HomeTeam_Sim,sd_HomeTeam_Sim)</f>
        <v>1.7958753008762338</v>
      </c>
      <c r="L2379" s="16"/>
      <c r="M2379" s="17">
        <f t="shared" ca="1" si="261"/>
        <v>0.5527530205867921</v>
      </c>
      <c r="N2379" s="18">
        <f t="shared" ref="N2379:N2442" ca="1" si="263">NORMINV(M2379,mean_AwayTeam_Sim,sd_AwayTeam_Sim)</f>
        <v>4.8895780574937842</v>
      </c>
      <c r="O2379" s="18"/>
      <c r="P2379" s="30">
        <f t="shared" ca="1" si="259"/>
        <v>-0.89370275661755016</v>
      </c>
      <c r="Q2379" s="19"/>
      <c r="R2379" s="20">
        <f t="shared" ref="R2379:R2442" ca="1" si="264">IF(P2379&gt;0,1,0)</f>
        <v>0</v>
      </c>
      <c r="S2379" s="21">
        <f t="shared" ref="S2379:S2442" ca="1" si="265">IF(P2379&gt;game_spread,1,0)</f>
        <v>0</v>
      </c>
    </row>
    <row r="2380" spans="9:19" ht="15" x14ac:dyDescent="0.25">
      <c r="I2380" s="14">
        <v>2376</v>
      </c>
      <c r="J2380" s="15">
        <f t="shared" ca="1" si="260"/>
        <v>0.18521587402297746</v>
      </c>
      <c r="K2380" s="16">
        <f t="shared" ca="1" si="262"/>
        <v>-6.3670410825967139E-2</v>
      </c>
      <c r="L2380" s="16"/>
      <c r="M2380" s="17">
        <f t="shared" ca="1" si="261"/>
        <v>0.74333222131003285</v>
      </c>
      <c r="N2380" s="18">
        <f t="shared" ca="1" si="263"/>
        <v>9.2488511900005417</v>
      </c>
      <c r="O2380" s="18"/>
      <c r="P2380" s="30">
        <f t="shared" ca="1" si="259"/>
        <v>-7.1125216008265086</v>
      </c>
      <c r="Q2380" s="19"/>
      <c r="R2380" s="20">
        <f t="shared" ca="1" si="264"/>
        <v>0</v>
      </c>
      <c r="S2380" s="21">
        <f t="shared" ca="1" si="265"/>
        <v>0</v>
      </c>
    </row>
    <row r="2381" spans="9:19" ht="15" x14ac:dyDescent="0.25">
      <c r="I2381" s="14">
        <v>2377</v>
      </c>
      <c r="J2381" s="15">
        <f t="shared" ca="1" si="260"/>
        <v>0.43612376640837702</v>
      </c>
      <c r="K2381" s="16">
        <f t="shared" ca="1" si="262"/>
        <v>6.0846146416005915</v>
      </c>
      <c r="L2381" s="16"/>
      <c r="M2381" s="17">
        <f t="shared" ca="1" si="261"/>
        <v>0.34335613860632119</v>
      </c>
      <c r="N2381" s="18">
        <f t="shared" ca="1" si="263"/>
        <v>0.40557648756444609</v>
      </c>
      <c r="O2381" s="18"/>
      <c r="P2381" s="30">
        <f t="shared" ca="1" si="259"/>
        <v>7.879038154036146</v>
      </c>
      <c r="Q2381" s="19"/>
      <c r="R2381" s="20">
        <f t="shared" ca="1" si="264"/>
        <v>1</v>
      </c>
      <c r="S2381" s="21">
        <f t="shared" ca="1" si="265"/>
        <v>1</v>
      </c>
    </row>
    <row r="2382" spans="9:19" ht="15" x14ac:dyDescent="0.25">
      <c r="I2382" s="14">
        <v>2378</v>
      </c>
      <c r="J2382" s="15">
        <f t="shared" ca="1" si="260"/>
        <v>0.48535961990009291</v>
      </c>
      <c r="K2382" s="16">
        <f t="shared" ca="1" si="262"/>
        <v>7.1228936319620253</v>
      </c>
      <c r="L2382" s="16"/>
      <c r="M2382" s="17">
        <f t="shared" ca="1" si="261"/>
        <v>0.87480482360490075</v>
      </c>
      <c r="N2382" s="18">
        <f t="shared" ca="1" si="263"/>
        <v>13.396585108236657</v>
      </c>
      <c r="O2382" s="18"/>
      <c r="P2382" s="30">
        <f t="shared" ca="1" si="259"/>
        <v>-4.0736914762746315</v>
      </c>
      <c r="Q2382" s="19"/>
      <c r="R2382" s="20">
        <f t="shared" ca="1" si="264"/>
        <v>0</v>
      </c>
      <c r="S2382" s="21">
        <f t="shared" ca="1" si="265"/>
        <v>0</v>
      </c>
    </row>
    <row r="2383" spans="9:19" ht="15" x14ac:dyDescent="0.25">
      <c r="I2383" s="14">
        <v>2379</v>
      </c>
      <c r="J2383" s="15">
        <f t="shared" ca="1" si="260"/>
        <v>0.18671562634799288</v>
      </c>
      <c r="K2383" s="16">
        <f t="shared" ca="1" si="262"/>
        <v>-1.6813894143191455E-2</v>
      </c>
      <c r="L2383" s="16"/>
      <c r="M2383" s="17">
        <f t="shared" ca="1" si="261"/>
        <v>0.12199135342568335</v>
      </c>
      <c r="N2383" s="18">
        <f t="shared" ca="1" si="263"/>
        <v>-5.9678393557131404</v>
      </c>
      <c r="O2383" s="18"/>
      <c r="P2383" s="30">
        <f t="shared" ca="1" si="259"/>
        <v>8.1510254615699491</v>
      </c>
      <c r="Q2383" s="19"/>
      <c r="R2383" s="20">
        <f t="shared" ca="1" si="264"/>
        <v>1</v>
      </c>
      <c r="S2383" s="21">
        <f t="shared" ca="1" si="265"/>
        <v>1</v>
      </c>
    </row>
    <row r="2384" spans="9:19" ht="15" x14ac:dyDescent="0.25">
      <c r="I2384" s="14">
        <v>2380</v>
      </c>
      <c r="J2384" s="15">
        <f t="shared" ca="1" si="260"/>
        <v>0.89461503302821099</v>
      </c>
      <c r="K2384" s="16">
        <f t="shared" ca="1" si="262"/>
        <v>17.900391331627681</v>
      </c>
      <c r="L2384" s="16"/>
      <c r="M2384" s="17">
        <f t="shared" ca="1" si="261"/>
        <v>0.66783033870074415</v>
      </c>
      <c r="N2384" s="18">
        <f t="shared" ca="1" si="263"/>
        <v>7.4105182910980094</v>
      </c>
      <c r="O2384" s="18"/>
      <c r="P2384" s="30">
        <f t="shared" ca="1" si="259"/>
        <v>12.689873040529672</v>
      </c>
      <c r="Q2384" s="19"/>
      <c r="R2384" s="20">
        <f t="shared" ca="1" si="264"/>
        <v>1</v>
      </c>
      <c r="S2384" s="21">
        <f t="shared" ca="1" si="265"/>
        <v>1</v>
      </c>
    </row>
    <row r="2385" spans="9:19" ht="15" x14ac:dyDescent="0.25">
      <c r="I2385" s="14">
        <v>2381</v>
      </c>
      <c r="J2385" s="15">
        <f t="shared" ca="1" si="260"/>
        <v>4.1157489357803612E-2</v>
      </c>
      <c r="K2385" s="16">
        <f t="shared" ca="1" si="262"/>
        <v>-7.1062077894526325</v>
      </c>
      <c r="L2385" s="16"/>
      <c r="M2385" s="17">
        <f t="shared" ca="1" si="261"/>
        <v>0.69165102620438201</v>
      </c>
      <c r="N2385" s="18">
        <f t="shared" ca="1" si="263"/>
        <v>7.9677818542012151</v>
      </c>
      <c r="O2385" s="18"/>
      <c r="P2385" s="30">
        <f t="shared" ca="1" si="259"/>
        <v>-12.873989643653847</v>
      </c>
      <c r="Q2385" s="19"/>
      <c r="R2385" s="20">
        <f t="shared" ca="1" si="264"/>
        <v>0</v>
      </c>
      <c r="S2385" s="21">
        <f t="shared" ca="1" si="265"/>
        <v>0</v>
      </c>
    </row>
    <row r="2386" spans="9:19" ht="15" x14ac:dyDescent="0.25">
      <c r="I2386" s="14">
        <v>2382</v>
      </c>
      <c r="J2386" s="15">
        <f t="shared" ca="1" si="260"/>
        <v>4.1786596942933074E-2</v>
      </c>
      <c r="K2386" s="16">
        <f t="shared" ca="1" si="262"/>
        <v>-7.046892223590449</v>
      </c>
      <c r="L2386" s="16"/>
      <c r="M2386" s="17">
        <f t="shared" ca="1" si="261"/>
        <v>0.27478910894557484</v>
      </c>
      <c r="N2386" s="18">
        <f t="shared" ca="1" si="263"/>
        <v>-1.226508981215634</v>
      </c>
      <c r="O2386" s="18"/>
      <c r="P2386" s="30">
        <f t="shared" ca="1" si="259"/>
        <v>-3.6203832423748148</v>
      </c>
      <c r="Q2386" s="19"/>
      <c r="R2386" s="20">
        <f t="shared" ca="1" si="264"/>
        <v>0</v>
      </c>
      <c r="S2386" s="21">
        <f t="shared" ca="1" si="265"/>
        <v>0</v>
      </c>
    </row>
    <row r="2387" spans="9:19" ht="15" x14ac:dyDescent="0.25">
      <c r="I2387" s="14">
        <v>2383</v>
      </c>
      <c r="J2387" s="15">
        <f t="shared" ca="1" si="260"/>
        <v>0.90941532335086517</v>
      </c>
      <c r="K2387" s="16">
        <f t="shared" ca="1" si="262"/>
        <v>18.61751044275648</v>
      </c>
      <c r="L2387" s="16"/>
      <c r="M2387" s="17">
        <f t="shared" ca="1" si="261"/>
        <v>8.0482881825122199E-2</v>
      </c>
      <c r="N2387" s="18">
        <f t="shared" ca="1" si="263"/>
        <v>-7.9485583645319835</v>
      </c>
      <c r="O2387" s="18"/>
      <c r="P2387" s="30">
        <f t="shared" ca="1" si="259"/>
        <v>28.766068807288462</v>
      </c>
      <c r="Q2387" s="19"/>
      <c r="R2387" s="20">
        <f t="shared" ca="1" si="264"/>
        <v>1</v>
      </c>
      <c r="S2387" s="21">
        <f t="shared" ca="1" si="265"/>
        <v>1</v>
      </c>
    </row>
    <row r="2388" spans="9:19" ht="15" x14ac:dyDescent="0.25">
      <c r="I2388" s="14">
        <v>2384</v>
      </c>
      <c r="J2388" s="15">
        <f t="shared" ca="1" si="260"/>
        <v>0.63194629693083748</v>
      </c>
      <c r="K2388" s="16">
        <f t="shared" ca="1" si="262"/>
        <v>10.24964965983483</v>
      </c>
      <c r="L2388" s="16"/>
      <c r="M2388" s="17">
        <f t="shared" ca="1" si="261"/>
        <v>0.68537059883024121</v>
      </c>
      <c r="N2388" s="18">
        <f t="shared" ca="1" si="263"/>
        <v>7.8191465773306286</v>
      </c>
      <c r="O2388" s="18"/>
      <c r="P2388" s="30">
        <f t="shared" ca="1" si="259"/>
        <v>4.6305030825042017</v>
      </c>
      <c r="Q2388" s="19"/>
      <c r="R2388" s="20">
        <f t="shared" ca="1" si="264"/>
        <v>1</v>
      </c>
      <c r="S2388" s="21">
        <f t="shared" ca="1" si="265"/>
        <v>0</v>
      </c>
    </row>
    <row r="2389" spans="9:19" ht="15" x14ac:dyDescent="0.25">
      <c r="I2389" s="14">
        <v>2385</v>
      </c>
      <c r="J2389" s="15">
        <f t="shared" ca="1" si="260"/>
        <v>0.72945275826349876</v>
      </c>
      <c r="K2389" s="16">
        <f t="shared" ca="1" si="262"/>
        <v>12.543321028926783</v>
      </c>
      <c r="L2389" s="16"/>
      <c r="M2389" s="17">
        <f t="shared" ca="1" si="261"/>
        <v>0.16824947125647127</v>
      </c>
      <c r="N2389" s="18">
        <f t="shared" ca="1" si="263"/>
        <v>-4.2611885606081348</v>
      </c>
      <c r="O2389" s="18"/>
      <c r="P2389" s="30">
        <f t="shared" ca="1" si="259"/>
        <v>19.004509589534916</v>
      </c>
      <c r="Q2389" s="19"/>
      <c r="R2389" s="20">
        <f t="shared" ca="1" si="264"/>
        <v>1</v>
      </c>
      <c r="S2389" s="21">
        <f t="shared" ca="1" si="265"/>
        <v>1</v>
      </c>
    </row>
    <row r="2390" spans="9:19" ht="15" x14ac:dyDescent="0.25">
      <c r="I2390" s="14">
        <v>2386</v>
      </c>
      <c r="J2390" s="15">
        <f t="shared" ca="1" si="260"/>
        <v>0.37551741981672793</v>
      </c>
      <c r="K2390" s="16">
        <f t="shared" ca="1" si="262"/>
        <v>4.7754857358562859</v>
      </c>
      <c r="L2390" s="16"/>
      <c r="M2390" s="17">
        <f t="shared" ca="1" si="261"/>
        <v>0.3344695016426289</v>
      </c>
      <c r="N2390" s="18">
        <f t="shared" ca="1" si="263"/>
        <v>0.20240309013607449</v>
      </c>
      <c r="O2390" s="18"/>
      <c r="P2390" s="30">
        <f t="shared" ca="1" si="259"/>
        <v>6.7730826457202111</v>
      </c>
      <c r="Q2390" s="19"/>
      <c r="R2390" s="20">
        <f t="shared" ca="1" si="264"/>
        <v>1</v>
      </c>
      <c r="S2390" s="21">
        <f t="shared" ca="1" si="265"/>
        <v>0</v>
      </c>
    </row>
    <row r="2391" spans="9:19" ht="15" x14ac:dyDescent="0.25">
      <c r="I2391" s="14">
        <v>2387</v>
      </c>
      <c r="J2391" s="15">
        <f t="shared" ca="1" si="260"/>
        <v>0.50550490016359806</v>
      </c>
      <c r="K2391" s="16">
        <f t="shared" ca="1" si="262"/>
        <v>7.5454521922617452</v>
      </c>
      <c r="L2391" s="16"/>
      <c r="M2391" s="17">
        <f t="shared" ca="1" si="261"/>
        <v>0.9378735140497485</v>
      </c>
      <c r="N2391" s="18">
        <f t="shared" ca="1" si="263"/>
        <v>16.640842942012117</v>
      </c>
      <c r="O2391" s="18"/>
      <c r="P2391" s="30">
        <f t="shared" ca="1" si="259"/>
        <v>-6.8953907497503719</v>
      </c>
      <c r="Q2391" s="19"/>
      <c r="R2391" s="20">
        <f t="shared" ca="1" si="264"/>
        <v>0</v>
      </c>
      <c r="S2391" s="21">
        <f t="shared" ca="1" si="265"/>
        <v>0</v>
      </c>
    </row>
    <row r="2392" spans="9:19" ht="15" x14ac:dyDescent="0.25">
      <c r="I2392" s="14">
        <v>2388</v>
      </c>
      <c r="J2392" s="15">
        <f t="shared" ca="1" si="260"/>
        <v>0.6350063958395199</v>
      </c>
      <c r="K2392" s="16">
        <f t="shared" ca="1" si="262"/>
        <v>10.317669727953</v>
      </c>
      <c r="L2392" s="16"/>
      <c r="M2392" s="17">
        <f t="shared" ca="1" si="261"/>
        <v>0.52240531108007893</v>
      </c>
      <c r="N2392" s="18">
        <f t="shared" ca="1" si="263"/>
        <v>4.2501305022438682</v>
      </c>
      <c r="O2392" s="18"/>
      <c r="P2392" s="30">
        <f t="shared" ca="1" si="259"/>
        <v>8.2675392257091325</v>
      </c>
      <c r="Q2392" s="19"/>
      <c r="R2392" s="20">
        <f t="shared" ca="1" si="264"/>
        <v>1</v>
      </c>
      <c r="S2392" s="21">
        <f t="shared" ca="1" si="265"/>
        <v>1</v>
      </c>
    </row>
    <row r="2393" spans="9:19" ht="15" x14ac:dyDescent="0.25">
      <c r="I2393" s="14">
        <v>2389</v>
      </c>
      <c r="J2393" s="15">
        <f t="shared" ca="1" si="260"/>
        <v>0.60558054300628938</v>
      </c>
      <c r="K2393" s="16">
        <f t="shared" ca="1" si="262"/>
        <v>9.6707315921220243</v>
      </c>
      <c r="L2393" s="16"/>
      <c r="M2393" s="17">
        <f t="shared" ca="1" si="261"/>
        <v>2.2241596312190248E-2</v>
      </c>
      <c r="N2393" s="18">
        <f t="shared" ca="1" si="263"/>
        <v>-13.032757629604856</v>
      </c>
      <c r="O2393" s="18"/>
      <c r="P2393" s="30">
        <f t="shared" ca="1" si="259"/>
        <v>24.903489221726879</v>
      </c>
      <c r="Q2393" s="19"/>
      <c r="R2393" s="20">
        <f t="shared" ca="1" si="264"/>
        <v>1</v>
      </c>
      <c r="S2393" s="21">
        <f t="shared" ca="1" si="265"/>
        <v>1</v>
      </c>
    </row>
    <row r="2394" spans="9:19" ht="15" x14ac:dyDescent="0.25">
      <c r="I2394" s="14">
        <v>2390</v>
      </c>
      <c r="J2394" s="15">
        <f t="shared" ca="1" si="260"/>
        <v>0.4844369421680087</v>
      </c>
      <c r="K2394" s="16">
        <f t="shared" ca="1" si="262"/>
        <v>7.1035293944039806</v>
      </c>
      <c r="L2394" s="16"/>
      <c r="M2394" s="17">
        <f t="shared" ca="1" si="261"/>
        <v>0.66918282591126854</v>
      </c>
      <c r="N2394" s="18">
        <f t="shared" ca="1" si="263"/>
        <v>7.4417080578043375</v>
      </c>
      <c r="O2394" s="18"/>
      <c r="P2394" s="30">
        <f t="shared" ca="1" si="259"/>
        <v>1.8618213365996432</v>
      </c>
      <c r="Q2394" s="19"/>
      <c r="R2394" s="20">
        <f t="shared" ca="1" si="264"/>
        <v>1</v>
      </c>
      <c r="S2394" s="21">
        <f t="shared" ca="1" si="265"/>
        <v>0</v>
      </c>
    </row>
    <row r="2395" spans="9:19" ht="15" x14ac:dyDescent="0.25">
      <c r="I2395" s="14">
        <v>2391</v>
      </c>
      <c r="J2395" s="15">
        <f t="shared" ca="1" si="260"/>
        <v>0.47081564924879593</v>
      </c>
      <c r="K2395" s="16">
        <f t="shared" ca="1" si="262"/>
        <v>6.8174001265298747</v>
      </c>
      <c r="L2395" s="16"/>
      <c r="M2395" s="17">
        <f t="shared" ca="1" si="261"/>
        <v>0.45501552972429005</v>
      </c>
      <c r="N2395" s="18">
        <f t="shared" ca="1" si="263"/>
        <v>2.8345794912697646</v>
      </c>
      <c r="O2395" s="18"/>
      <c r="P2395" s="30">
        <f t="shared" ca="1" si="259"/>
        <v>6.1828206352601107</v>
      </c>
      <c r="Q2395" s="19"/>
      <c r="R2395" s="20">
        <f t="shared" ca="1" si="264"/>
        <v>1</v>
      </c>
      <c r="S2395" s="21">
        <f t="shared" ca="1" si="265"/>
        <v>0</v>
      </c>
    </row>
    <row r="2396" spans="9:19" ht="15" x14ac:dyDescent="0.25">
      <c r="I2396" s="14">
        <v>2392</v>
      </c>
      <c r="J2396" s="15">
        <f t="shared" ca="1" si="260"/>
        <v>0.84555561021085968</v>
      </c>
      <c r="K2396" s="16">
        <f t="shared" ca="1" si="262"/>
        <v>15.943488293210704</v>
      </c>
      <c r="L2396" s="16"/>
      <c r="M2396" s="17">
        <f t="shared" ca="1" si="261"/>
        <v>0.18271815247101408</v>
      </c>
      <c r="N2396" s="18">
        <f t="shared" ca="1" si="263"/>
        <v>-3.7922325404734405</v>
      </c>
      <c r="O2396" s="18"/>
      <c r="P2396" s="30">
        <f t="shared" ca="1" si="259"/>
        <v>21.935720833684144</v>
      </c>
      <c r="Q2396" s="19"/>
      <c r="R2396" s="20">
        <f t="shared" ca="1" si="264"/>
        <v>1</v>
      </c>
      <c r="S2396" s="21">
        <f t="shared" ca="1" si="265"/>
        <v>1</v>
      </c>
    </row>
    <row r="2397" spans="9:19" ht="15" x14ac:dyDescent="0.25">
      <c r="I2397" s="14">
        <v>2393</v>
      </c>
      <c r="J2397" s="15">
        <f t="shared" ca="1" si="260"/>
        <v>0.55596804331422967</v>
      </c>
      <c r="K2397" s="16">
        <f t="shared" ca="1" si="262"/>
        <v>8.6076363773714792</v>
      </c>
      <c r="L2397" s="16"/>
      <c r="M2397" s="17">
        <f t="shared" ca="1" si="261"/>
        <v>8.2477302031041089E-2</v>
      </c>
      <c r="N2397" s="18">
        <f t="shared" ca="1" si="263"/>
        <v>-7.8378559947412096</v>
      </c>
      <c r="O2397" s="18"/>
      <c r="P2397" s="30">
        <f t="shared" ca="1" si="259"/>
        <v>18.645492372112688</v>
      </c>
      <c r="Q2397" s="19"/>
      <c r="R2397" s="20">
        <f t="shared" ca="1" si="264"/>
        <v>1</v>
      </c>
      <c r="S2397" s="21">
        <f t="shared" ca="1" si="265"/>
        <v>1</v>
      </c>
    </row>
    <row r="2398" spans="9:19" ht="15" x14ac:dyDescent="0.25">
      <c r="I2398" s="14">
        <v>2394</v>
      </c>
      <c r="J2398" s="15">
        <f t="shared" ca="1" si="260"/>
        <v>0.44965925424905884</v>
      </c>
      <c r="K2398" s="16">
        <f t="shared" ca="1" si="262"/>
        <v>6.3714386017892553</v>
      </c>
      <c r="L2398" s="16"/>
      <c r="M2398" s="17">
        <f t="shared" ca="1" si="261"/>
        <v>0.10976096691016335</v>
      </c>
      <c r="N2398" s="18">
        <f t="shared" ca="1" si="263"/>
        <v>-6.4925145211114721</v>
      </c>
      <c r="O2398" s="18"/>
      <c r="P2398" s="30">
        <f t="shared" ca="1" si="259"/>
        <v>15.063953122900728</v>
      </c>
      <c r="Q2398" s="19"/>
      <c r="R2398" s="20">
        <f t="shared" ca="1" si="264"/>
        <v>1</v>
      </c>
      <c r="S2398" s="21">
        <f t="shared" ca="1" si="265"/>
        <v>1</v>
      </c>
    </row>
    <row r="2399" spans="9:19" ht="15" x14ac:dyDescent="0.25">
      <c r="I2399" s="14">
        <v>2395</v>
      </c>
      <c r="J2399" s="15">
        <f t="shared" ca="1" si="260"/>
        <v>0.40356698030849958</v>
      </c>
      <c r="K2399" s="16">
        <f t="shared" ca="1" si="262"/>
        <v>5.3875031659411032</v>
      </c>
      <c r="L2399" s="16"/>
      <c r="M2399" s="17">
        <f t="shared" ca="1" si="261"/>
        <v>0.20417479299290664</v>
      </c>
      <c r="N2399" s="18">
        <f t="shared" ca="1" si="263"/>
        <v>-3.137517556790729</v>
      </c>
      <c r="O2399" s="18"/>
      <c r="P2399" s="30">
        <f t="shared" ca="1" si="259"/>
        <v>10.725020722731831</v>
      </c>
      <c r="Q2399" s="19"/>
      <c r="R2399" s="20">
        <f t="shared" ca="1" si="264"/>
        <v>1</v>
      </c>
      <c r="S2399" s="21">
        <f t="shared" ca="1" si="265"/>
        <v>1</v>
      </c>
    </row>
    <row r="2400" spans="9:19" ht="15" x14ac:dyDescent="0.25">
      <c r="I2400" s="14">
        <v>2396</v>
      </c>
      <c r="J2400" s="15">
        <f t="shared" ca="1" si="260"/>
        <v>0.27588850462219205</v>
      </c>
      <c r="K2400" s="16">
        <f t="shared" ca="1" si="262"/>
        <v>2.4510409460636531</v>
      </c>
      <c r="L2400" s="16"/>
      <c r="M2400" s="17">
        <f t="shared" ca="1" si="261"/>
        <v>0.73852155323924384</v>
      </c>
      <c r="N2400" s="18">
        <f t="shared" ca="1" si="263"/>
        <v>9.1245348023414721</v>
      </c>
      <c r="O2400" s="18"/>
      <c r="P2400" s="30">
        <f t="shared" ca="1" si="259"/>
        <v>-4.4734938562778188</v>
      </c>
      <c r="Q2400" s="19"/>
      <c r="R2400" s="20">
        <f t="shared" ca="1" si="264"/>
        <v>0</v>
      </c>
      <c r="S2400" s="21">
        <f t="shared" ca="1" si="265"/>
        <v>0</v>
      </c>
    </row>
    <row r="2401" spans="9:19" ht="15" x14ac:dyDescent="0.25">
      <c r="I2401" s="14">
        <v>2397</v>
      </c>
      <c r="J2401" s="15">
        <f t="shared" ca="1" si="260"/>
        <v>0.46673899451211598</v>
      </c>
      <c r="K2401" s="16">
        <f t="shared" ca="1" si="262"/>
        <v>6.7316415422532803</v>
      </c>
      <c r="L2401" s="16"/>
      <c r="M2401" s="17">
        <f t="shared" ca="1" si="261"/>
        <v>0.18149320140701874</v>
      </c>
      <c r="N2401" s="18">
        <f t="shared" ca="1" si="263"/>
        <v>-3.8310065148529615</v>
      </c>
      <c r="O2401" s="18"/>
      <c r="P2401" s="30">
        <f t="shared" ca="1" si="259"/>
        <v>12.76264805710624</v>
      </c>
      <c r="Q2401" s="19"/>
      <c r="R2401" s="20">
        <f t="shared" ca="1" si="264"/>
        <v>1</v>
      </c>
      <c r="S2401" s="21">
        <f t="shared" ca="1" si="265"/>
        <v>1</v>
      </c>
    </row>
    <row r="2402" spans="9:19" ht="15" x14ac:dyDescent="0.25">
      <c r="I2402" s="14">
        <v>2398</v>
      </c>
      <c r="J2402" s="15">
        <f t="shared" ca="1" si="260"/>
        <v>0.63881971914799418</v>
      </c>
      <c r="K2402" s="16">
        <f t="shared" ca="1" si="262"/>
        <v>10.402701032076234</v>
      </c>
      <c r="L2402" s="16"/>
      <c r="M2402" s="17">
        <f t="shared" ca="1" si="261"/>
        <v>0.770984375833625</v>
      </c>
      <c r="N2402" s="18">
        <f t="shared" ca="1" si="263"/>
        <v>9.9887919327748875</v>
      </c>
      <c r="O2402" s="18"/>
      <c r="P2402" s="30">
        <f t="shared" ca="1" si="259"/>
        <v>2.6139090993013463</v>
      </c>
      <c r="Q2402" s="19"/>
      <c r="R2402" s="20">
        <f t="shared" ca="1" si="264"/>
        <v>1</v>
      </c>
      <c r="S2402" s="21">
        <f t="shared" ca="1" si="265"/>
        <v>0</v>
      </c>
    </row>
    <row r="2403" spans="9:19" ht="15" x14ac:dyDescent="0.25">
      <c r="I2403" s="14">
        <v>2399</v>
      </c>
      <c r="J2403" s="15">
        <f t="shared" ca="1" si="260"/>
        <v>0.44084714625465227</v>
      </c>
      <c r="K2403" s="16">
        <f t="shared" ca="1" si="262"/>
        <v>6.1848679575369054</v>
      </c>
      <c r="L2403" s="16"/>
      <c r="M2403" s="17">
        <f t="shared" ca="1" si="261"/>
        <v>0.96218940100350792</v>
      </c>
      <c r="N2403" s="18">
        <f t="shared" ca="1" si="263"/>
        <v>18.644756455903945</v>
      </c>
      <c r="O2403" s="18"/>
      <c r="P2403" s="30">
        <f t="shared" ca="1" si="259"/>
        <v>-10.25988849836704</v>
      </c>
      <c r="Q2403" s="19"/>
      <c r="R2403" s="20">
        <f t="shared" ca="1" si="264"/>
        <v>0</v>
      </c>
      <c r="S2403" s="21">
        <f t="shared" ca="1" si="265"/>
        <v>0</v>
      </c>
    </row>
    <row r="2404" spans="9:19" ht="15" x14ac:dyDescent="0.25">
      <c r="I2404" s="14">
        <v>2400</v>
      </c>
      <c r="J2404" s="15">
        <f t="shared" ca="1" si="260"/>
        <v>8.3495682966638896E-3</v>
      </c>
      <c r="K2404" s="16">
        <f t="shared" ca="1" si="262"/>
        <v>-12.593498647799795</v>
      </c>
      <c r="L2404" s="16"/>
      <c r="M2404" s="17">
        <f t="shared" ca="1" si="261"/>
        <v>6.5677135182043322E-2</v>
      </c>
      <c r="N2404" s="18">
        <f t="shared" ca="1" si="263"/>
        <v>-8.8433834674221625</v>
      </c>
      <c r="O2404" s="18"/>
      <c r="P2404" s="30">
        <f t="shared" ca="1" si="259"/>
        <v>-1.5501151803776319</v>
      </c>
      <c r="Q2404" s="19"/>
      <c r="R2404" s="20">
        <f t="shared" ca="1" si="264"/>
        <v>0</v>
      </c>
      <c r="S2404" s="21">
        <f t="shared" ca="1" si="265"/>
        <v>0</v>
      </c>
    </row>
    <row r="2405" spans="9:19" ht="15" x14ac:dyDescent="0.25">
      <c r="I2405" s="14">
        <v>2401</v>
      </c>
      <c r="J2405" s="15">
        <f t="shared" ca="1" si="260"/>
        <v>5.1015888486357297E-2</v>
      </c>
      <c r="K2405" s="16">
        <f t="shared" ca="1" si="262"/>
        <v>-6.2500807688178952</v>
      </c>
      <c r="L2405" s="16"/>
      <c r="M2405" s="17">
        <f t="shared" ca="1" si="261"/>
        <v>6.0902838624397271E-2</v>
      </c>
      <c r="N2405" s="18">
        <f t="shared" ca="1" si="263"/>
        <v>-9.1651284107073856</v>
      </c>
      <c r="O2405" s="18"/>
      <c r="P2405" s="30">
        <f t="shared" ca="1" si="259"/>
        <v>5.1150476418894906</v>
      </c>
      <c r="Q2405" s="19"/>
      <c r="R2405" s="20">
        <f t="shared" ca="1" si="264"/>
        <v>1</v>
      </c>
      <c r="S2405" s="21">
        <f t="shared" ca="1" si="265"/>
        <v>0</v>
      </c>
    </row>
    <row r="2406" spans="9:19" ht="15" x14ac:dyDescent="0.25">
      <c r="I2406" s="14">
        <v>2402</v>
      </c>
      <c r="J2406" s="15">
        <f t="shared" ca="1" si="260"/>
        <v>0.26063896057897507</v>
      </c>
      <c r="K2406" s="16">
        <f t="shared" ca="1" si="262"/>
        <v>2.0638569358035488</v>
      </c>
      <c r="L2406" s="16"/>
      <c r="M2406" s="17">
        <f t="shared" ca="1" si="261"/>
        <v>0.53631400747976421</v>
      </c>
      <c r="N2406" s="18">
        <f t="shared" ca="1" si="263"/>
        <v>4.5426305522408326</v>
      </c>
      <c r="O2406" s="18"/>
      <c r="P2406" s="30">
        <f t="shared" ca="1" si="259"/>
        <v>-0.2787736164372836</v>
      </c>
      <c r="Q2406" s="19"/>
      <c r="R2406" s="20">
        <f t="shared" ca="1" si="264"/>
        <v>0</v>
      </c>
      <c r="S2406" s="21">
        <f t="shared" ca="1" si="265"/>
        <v>0</v>
      </c>
    </row>
    <row r="2407" spans="9:19" ht="15" x14ac:dyDescent="0.25">
      <c r="I2407" s="14">
        <v>2403</v>
      </c>
      <c r="J2407" s="15">
        <f t="shared" ca="1" si="260"/>
        <v>0.558867823479405</v>
      </c>
      <c r="K2407" s="16">
        <f t="shared" ca="1" si="262"/>
        <v>8.6690881603749013</v>
      </c>
      <c r="L2407" s="16"/>
      <c r="M2407" s="17">
        <f t="shared" ca="1" si="261"/>
        <v>0.59273352081874198</v>
      </c>
      <c r="N2407" s="18">
        <f t="shared" ca="1" si="263"/>
        <v>5.7426562303801507</v>
      </c>
      <c r="O2407" s="18"/>
      <c r="P2407" s="30">
        <f t="shared" ca="1" si="259"/>
        <v>5.1264319299947507</v>
      </c>
      <c r="Q2407" s="19"/>
      <c r="R2407" s="20">
        <f t="shared" ca="1" si="264"/>
        <v>1</v>
      </c>
      <c r="S2407" s="21">
        <f t="shared" ca="1" si="265"/>
        <v>0</v>
      </c>
    </row>
    <row r="2408" spans="9:19" ht="15" x14ac:dyDescent="0.25">
      <c r="I2408" s="14">
        <v>2404</v>
      </c>
      <c r="J2408" s="15">
        <f t="shared" ca="1" si="260"/>
        <v>0.34568955624890707</v>
      </c>
      <c r="K2408" s="16">
        <f t="shared" ca="1" si="262"/>
        <v>4.1085918937212584</v>
      </c>
      <c r="L2408" s="16"/>
      <c r="M2408" s="17">
        <f t="shared" ca="1" si="261"/>
        <v>0.51735783156854565</v>
      </c>
      <c r="N2408" s="18">
        <f t="shared" ca="1" si="263"/>
        <v>4.1441426258242355</v>
      </c>
      <c r="O2408" s="18"/>
      <c r="P2408" s="30">
        <f t="shared" ca="1" si="259"/>
        <v>2.1644492678970231</v>
      </c>
      <c r="Q2408" s="19"/>
      <c r="R2408" s="20">
        <f t="shared" ca="1" si="264"/>
        <v>1</v>
      </c>
      <c r="S2408" s="21">
        <f t="shared" ca="1" si="265"/>
        <v>0</v>
      </c>
    </row>
    <row r="2409" spans="9:19" ht="15" x14ac:dyDescent="0.25">
      <c r="I2409" s="14">
        <v>2405</v>
      </c>
      <c r="J2409" s="15">
        <f t="shared" ca="1" si="260"/>
        <v>0.92002876308102355</v>
      </c>
      <c r="K2409" s="16">
        <f t="shared" ca="1" si="262"/>
        <v>19.187291030776144</v>
      </c>
      <c r="L2409" s="16"/>
      <c r="M2409" s="17">
        <f t="shared" ca="1" si="261"/>
        <v>0.5880384772465338</v>
      </c>
      <c r="N2409" s="18">
        <f t="shared" ca="1" si="263"/>
        <v>5.6415860554930024</v>
      </c>
      <c r="O2409" s="18"/>
      <c r="P2409" s="30">
        <f t="shared" ca="1" si="259"/>
        <v>15.745704975283143</v>
      </c>
      <c r="Q2409" s="19"/>
      <c r="R2409" s="20">
        <f t="shared" ca="1" si="264"/>
        <v>1</v>
      </c>
      <c r="S2409" s="21">
        <f t="shared" ca="1" si="265"/>
        <v>1</v>
      </c>
    </row>
    <row r="2410" spans="9:19" ht="15" x14ac:dyDescent="0.25">
      <c r="I2410" s="14">
        <v>2406</v>
      </c>
      <c r="J2410" s="15">
        <f t="shared" ca="1" si="260"/>
        <v>0.26992741564468681</v>
      </c>
      <c r="K2410" s="16">
        <f t="shared" ca="1" si="262"/>
        <v>2.3010018805112713</v>
      </c>
      <c r="L2410" s="16"/>
      <c r="M2410" s="17">
        <f t="shared" ca="1" si="261"/>
        <v>0.61552830290093374</v>
      </c>
      <c r="N2410" s="18">
        <f t="shared" ca="1" si="263"/>
        <v>6.237749593434371</v>
      </c>
      <c r="O2410" s="18"/>
      <c r="P2410" s="30">
        <f t="shared" ca="1" si="259"/>
        <v>-1.7367477129230995</v>
      </c>
      <c r="Q2410" s="19"/>
      <c r="R2410" s="20">
        <f t="shared" ca="1" si="264"/>
        <v>0</v>
      </c>
      <c r="S2410" s="21">
        <f t="shared" ca="1" si="265"/>
        <v>0</v>
      </c>
    </row>
    <row r="2411" spans="9:19" ht="15" x14ac:dyDescent="0.25">
      <c r="I2411" s="14">
        <v>2407</v>
      </c>
      <c r="J2411" s="15">
        <f t="shared" ca="1" si="260"/>
        <v>0.86600370085777767</v>
      </c>
      <c r="K2411" s="16">
        <f t="shared" ca="1" si="262"/>
        <v>16.697659895518285</v>
      </c>
      <c r="L2411" s="16"/>
      <c r="M2411" s="17">
        <f t="shared" ca="1" si="261"/>
        <v>0.5309166786074353</v>
      </c>
      <c r="N2411" s="18">
        <f t="shared" ca="1" si="263"/>
        <v>4.4290336175730163</v>
      </c>
      <c r="O2411" s="18"/>
      <c r="P2411" s="30">
        <f t="shared" ca="1" si="259"/>
        <v>14.468626277945269</v>
      </c>
      <c r="Q2411" s="19"/>
      <c r="R2411" s="20">
        <f t="shared" ca="1" si="264"/>
        <v>1</v>
      </c>
      <c r="S2411" s="21">
        <f t="shared" ca="1" si="265"/>
        <v>1</v>
      </c>
    </row>
    <row r="2412" spans="9:19" ht="15" x14ac:dyDescent="0.25">
      <c r="I2412" s="14">
        <v>2408</v>
      </c>
      <c r="J2412" s="15">
        <f t="shared" ca="1" si="260"/>
        <v>0.95019238841160802</v>
      </c>
      <c r="K2412" s="16">
        <f t="shared" ca="1" si="262"/>
        <v>21.207463783597611</v>
      </c>
      <c r="L2412" s="16"/>
      <c r="M2412" s="17">
        <f t="shared" ca="1" si="261"/>
        <v>0.45881142361074678</v>
      </c>
      <c r="N2412" s="18">
        <f t="shared" ca="1" si="263"/>
        <v>2.9146545943853797</v>
      </c>
      <c r="O2412" s="18"/>
      <c r="P2412" s="30">
        <f t="shared" ca="1" si="259"/>
        <v>20.492809189212231</v>
      </c>
      <c r="Q2412" s="19"/>
      <c r="R2412" s="20">
        <f t="shared" ca="1" si="264"/>
        <v>1</v>
      </c>
      <c r="S2412" s="21">
        <f t="shared" ca="1" si="265"/>
        <v>1</v>
      </c>
    </row>
    <row r="2413" spans="9:19" ht="15" x14ac:dyDescent="0.25">
      <c r="I2413" s="14">
        <v>2409</v>
      </c>
      <c r="J2413" s="15">
        <f t="shared" ca="1" si="260"/>
        <v>0.25255669507691048</v>
      </c>
      <c r="K2413" s="16">
        <f t="shared" ca="1" si="262"/>
        <v>1.8539467146279645</v>
      </c>
      <c r="L2413" s="16"/>
      <c r="M2413" s="17">
        <f t="shared" ca="1" si="261"/>
        <v>0.50719525291216239</v>
      </c>
      <c r="N2413" s="18">
        <f t="shared" ca="1" si="263"/>
        <v>3.9309067150697081</v>
      </c>
      <c r="O2413" s="18"/>
      <c r="P2413" s="30">
        <f t="shared" ca="1" si="259"/>
        <v>0.12303999955825651</v>
      </c>
      <c r="Q2413" s="19"/>
      <c r="R2413" s="20">
        <f t="shared" ca="1" si="264"/>
        <v>1</v>
      </c>
      <c r="S2413" s="21">
        <f t="shared" ca="1" si="265"/>
        <v>0</v>
      </c>
    </row>
    <row r="2414" spans="9:19" ht="15" x14ac:dyDescent="0.25">
      <c r="I2414" s="14">
        <v>2410</v>
      </c>
      <c r="J2414" s="15">
        <f t="shared" ca="1" si="260"/>
        <v>0.21507962754304633</v>
      </c>
      <c r="K2414" s="16">
        <f t="shared" ca="1" si="262"/>
        <v>0.82942872639450993</v>
      </c>
      <c r="L2414" s="16"/>
      <c r="M2414" s="17">
        <f t="shared" ca="1" si="261"/>
        <v>0.14955417983881825</v>
      </c>
      <c r="N2414" s="18">
        <f t="shared" ca="1" si="263"/>
        <v>-4.9074374323172005</v>
      </c>
      <c r="O2414" s="18"/>
      <c r="P2414" s="30">
        <f t="shared" ca="1" si="259"/>
        <v>7.9368661587117106</v>
      </c>
      <c r="Q2414" s="19"/>
      <c r="R2414" s="20">
        <f t="shared" ca="1" si="264"/>
        <v>1</v>
      </c>
      <c r="S2414" s="21">
        <f t="shared" ca="1" si="265"/>
        <v>1</v>
      </c>
    </row>
    <row r="2415" spans="9:19" ht="15" x14ac:dyDescent="0.25">
      <c r="I2415" s="14">
        <v>2411</v>
      </c>
      <c r="J2415" s="15">
        <f t="shared" ca="1" si="260"/>
        <v>0.76023526844599421</v>
      </c>
      <c r="K2415" s="16">
        <f t="shared" ca="1" si="262"/>
        <v>13.345684735823152</v>
      </c>
      <c r="L2415" s="16"/>
      <c r="M2415" s="17">
        <f t="shared" ca="1" si="261"/>
        <v>0.28326684473346286</v>
      </c>
      <c r="N2415" s="18">
        <f t="shared" ca="1" si="263"/>
        <v>-1.0154336728444768</v>
      </c>
      <c r="O2415" s="18"/>
      <c r="P2415" s="30">
        <f t="shared" ca="1" si="259"/>
        <v>16.561118408667628</v>
      </c>
      <c r="Q2415" s="19"/>
      <c r="R2415" s="20">
        <f t="shared" ca="1" si="264"/>
        <v>1</v>
      </c>
      <c r="S2415" s="21">
        <f t="shared" ca="1" si="265"/>
        <v>1</v>
      </c>
    </row>
    <row r="2416" spans="9:19" ht="15" x14ac:dyDescent="0.25">
      <c r="I2416" s="14">
        <v>2412</v>
      </c>
      <c r="J2416" s="15">
        <f t="shared" ca="1" si="260"/>
        <v>0.6269126066677092</v>
      </c>
      <c r="K2416" s="16">
        <f t="shared" ca="1" si="262"/>
        <v>10.138162251484809</v>
      </c>
      <c r="L2416" s="16"/>
      <c r="M2416" s="17">
        <f t="shared" ca="1" si="261"/>
        <v>0.44255912408085929</v>
      </c>
      <c r="N2416" s="18">
        <f t="shared" ca="1" si="263"/>
        <v>2.5711596836064352</v>
      </c>
      <c r="O2416" s="18"/>
      <c r="P2416" s="30">
        <f t="shared" ca="1" si="259"/>
        <v>9.7670025678783752</v>
      </c>
      <c r="Q2416" s="19"/>
      <c r="R2416" s="20">
        <f t="shared" ca="1" si="264"/>
        <v>1</v>
      </c>
      <c r="S2416" s="21">
        <f t="shared" ca="1" si="265"/>
        <v>1</v>
      </c>
    </row>
    <row r="2417" spans="9:19" ht="15" x14ac:dyDescent="0.25">
      <c r="I2417" s="14">
        <v>2413</v>
      </c>
      <c r="J2417" s="15">
        <f t="shared" ca="1" si="260"/>
        <v>0.20624440392344134</v>
      </c>
      <c r="K2417" s="16">
        <f t="shared" ca="1" si="262"/>
        <v>0.57338925485823111</v>
      </c>
      <c r="L2417" s="16"/>
      <c r="M2417" s="17">
        <f t="shared" ca="1" si="261"/>
        <v>0.16200462532267768</v>
      </c>
      <c r="N2417" s="18">
        <f t="shared" ca="1" si="263"/>
        <v>-4.4715799472684523</v>
      </c>
      <c r="O2417" s="18"/>
      <c r="P2417" s="30">
        <f t="shared" ca="1" si="259"/>
        <v>7.2449692021266836</v>
      </c>
      <c r="Q2417" s="19"/>
      <c r="R2417" s="20">
        <f t="shared" ca="1" si="264"/>
        <v>1</v>
      </c>
      <c r="S2417" s="21">
        <f t="shared" ca="1" si="265"/>
        <v>1</v>
      </c>
    </row>
    <row r="2418" spans="9:19" ht="15" x14ac:dyDescent="0.25">
      <c r="I2418" s="14">
        <v>2414</v>
      </c>
      <c r="J2418" s="15">
        <f t="shared" ca="1" si="260"/>
        <v>0.10995414449377583</v>
      </c>
      <c r="K2418" s="16">
        <f t="shared" ca="1" si="262"/>
        <v>-2.833911130204207</v>
      </c>
      <c r="L2418" s="16"/>
      <c r="M2418" s="17">
        <f t="shared" ca="1" si="261"/>
        <v>0.94359141995454765</v>
      </c>
      <c r="N2418" s="18">
        <f t="shared" ca="1" si="263"/>
        <v>17.046557480271275</v>
      </c>
      <c r="O2418" s="18"/>
      <c r="P2418" s="30">
        <f t="shared" ca="1" si="259"/>
        <v>-17.680468610475483</v>
      </c>
      <c r="Q2418" s="19"/>
      <c r="R2418" s="20">
        <f t="shared" ca="1" si="264"/>
        <v>0</v>
      </c>
      <c r="S2418" s="21">
        <f t="shared" ca="1" si="265"/>
        <v>0</v>
      </c>
    </row>
    <row r="2419" spans="9:19" ht="15" x14ac:dyDescent="0.25">
      <c r="I2419" s="14">
        <v>2415</v>
      </c>
      <c r="J2419" s="15">
        <f t="shared" ca="1" si="260"/>
        <v>0.45090972833731258</v>
      </c>
      <c r="K2419" s="16">
        <f t="shared" ca="1" si="262"/>
        <v>6.3978689964623854</v>
      </c>
      <c r="L2419" s="16"/>
      <c r="M2419" s="17">
        <f t="shared" ca="1" si="261"/>
        <v>0.63164802144938559</v>
      </c>
      <c r="N2419" s="18">
        <f t="shared" ca="1" si="263"/>
        <v>6.5930296034679268</v>
      </c>
      <c r="O2419" s="18"/>
      <c r="P2419" s="30">
        <f t="shared" ca="1" si="259"/>
        <v>2.0048393929944588</v>
      </c>
      <c r="Q2419" s="19"/>
      <c r="R2419" s="20">
        <f t="shared" ca="1" si="264"/>
        <v>1</v>
      </c>
      <c r="S2419" s="21">
        <f t="shared" ca="1" si="265"/>
        <v>0</v>
      </c>
    </row>
    <row r="2420" spans="9:19" ht="15" x14ac:dyDescent="0.25">
      <c r="I2420" s="14">
        <v>2416</v>
      </c>
      <c r="J2420" s="15">
        <f t="shared" ca="1" si="260"/>
        <v>0.41758087054805482</v>
      </c>
      <c r="K2420" s="16">
        <f t="shared" ca="1" si="262"/>
        <v>5.6890267900329539</v>
      </c>
      <c r="L2420" s="16"/>
      <c r="M2420" s="17">
        <f t="shared" ca="1" si="261"/>
        <v>0.59113016823812958</v>
      </c>
      <c r="N2420" s="18">
        <f t="shared" ca="1" si="263"/>
        <v>5.7081093977484176</v>
      </c>
      <c r="O2420" s="18"/>
      <c r="P2420" s="30">
        <f t="shared" ca="1" si="259"/>
        <v>2.1809173922845364</v>
      </c>
      <c r="Q2420" s="19"/>
      <c r="R2420" s="20">
        <f t="shared" ca="1" si="264"/>
        <v>1</v>
      </c>
      <c r="S2420" s="21">
        <f t="shared" ca="1" si="265"/>
        <v>0</v>
      </c>
    </row>
    <row r="2421" spans="9:19" ht="15" x14ac:dyDescent="0.25">
      <c r="I2421" s="14">
        <v>2417</v>
      </c>
      <c r="J2421" s="15">
        <f t="shared" ca="1" si="260"/>
        <v>0.50287116397650622</v>
      </c>
      <c r="K2421" s="16">
        <f t="shared" ca="1" si="262"/>
        <v>7.4902144466612626</v>
      </c>
      <c r="L2421" s="16"/>
      <c r="M2421" s="17">
        <f t="shared" ca="1" si="261"/>
        <v>0.33665893851564732</v>
      </c>
      <c r="N2421" s="18">
        <f t="shared" ca="1" si="263"/>
        <v>0.25265130737639785</v>
      </c>
      <c r="O2421" s="18"/>
      <c r="P2421" s="30">
        <f t="shared" ca="1" si="259"/>
        <v>9.4375631392848653</v>
      </c>
      <c r="Q2421" s="19"/>
      <c r="R2421" s="20">
        <f t="shared" ca="1" si="264"/>
        <v>1</v>
      </c>
      <c r="S2421" s="21">
        <f t="shared" ca="1" si="265"/>
        <v>1</v>
      </c>
    </row>
    <row r="2422" spans="9:19" ht="15" x14ac:dyDescent="0.25">
      <c r="I2422" s="14">
        <v>2418</v>
      </c>
      <c r="J2422" s="15">
        <f t="shared" ca="1" si="260"/>
        <v>0.23842965317531517</v>
      </c>
      <c r="K2422" s="16">
        <f t="shared" ca="1" si="262"/>
        <v>1.4783099383146139</v>
      </c>
      <c r="L2422" s="16"/>
      <c r="M2422" s="17">
        <f t="shared" ca="1" si="261"/>
        <v>0.22085043285105177</v>
      </c>
      <c r="N2422" s="18">
        <f t="shared" ca="1" si="263"/>
        <v>-2.6566281791056188</v>
      </c>
      <c r="O2422" s="18"/>
      <c r="P2422" s="30">
        <f t="shared" ca="1" si="259"/>
        <v>6.3349381174202328</v>
      </c>
      <c r="Q2422" s="19"/>
      <c r="R2422" s="20">
        <f t="shared" ca="1" si="264"/>
        <v>1</v>
      </c>
      <c r="S2422" s="21">
        <f t="shared" ca="1" si="265"/>
        <v>0</v>
      </c>
    </row>
    <row r="2423" spans="9:19" ht="15" x14ac:dyDescent="0.25">
      <c r="I2423" s="14">
        <v>2419</v>
      </c>
      <c r="J2423" s="15">
        <f t="shared" ca="1" si="260"/>
        <v>0.58408971262904075</v>
      </c>
      <c r="K2423" s="16">
        <f t="shared" ca="1" si="262"/>
        <v>9.2067914506255324</v>
      </c>
      <c r="L2423" s="16"/>
      <c r="M2423" s="17">
        <f t="shared" ca="1" si="261"/>
        <v>0.12185997622468525</v>
      </c>
      <c r="N2423" s="18">
        <f t="shared" ca="1" si="263"/>
        <v>-5.9732729387417791</v>
      </c>
      <c r="O2423" s="18"/>
      <c r="P2423" s="30">
        <f t="shared" ca="1" si="259"/>
        <v>17.380064389367313</v>
      </c>
      <c r="Q2423" s="19"/>
      <c r="R2423" s="20">
        <f t="shared" ca="1" si="264"/>
        <v>1</v>
      </c>
      <c r="S2423" s="21">
        <f t="shared" ca="1" si="265"/>
        <v>1</v>
      </c>
    </row>
    <row r="2424" spans="9:19" ht="15" x14ac:dyDescent="0.25">
      <c r="I2424" s="14">
        <v>2420</v>
      </c>
      <c r="J2424" s="15">
        <f t="shared" ca="1" si="260"/>
        <v>0.62943705594416666</v>
      </c>
      <c r="K2424" s="16">
        <f t="shared" ca="1" si="262"/>
        <v>10.194013027812826</v>
      </c>
      <c r="L2424" s="16"/>
      <c r="M2424" s="17">
        <f t="shared" ca="1" si="261"/>
        <v>0.5074495921814236</v>
      </c>
      <c r="N2424" s="18">
        <f t="shared" ca="1" si="263"/>
        <v>3.9362416059881449</v>
      </c>
      <c r="O2424" s="18"/>
      <c r="P2424" s="30">
        <f t="shared" ca="1" si="259"/>
        <v>8.4577714218246811</v>
      </c>
      <c r="Q2424" s="19"/>
      <c r="R2424" s="20">
        <f t="shared" ca="1" si="264"/>
        <v>1</v>
      </c>
      <c r="S2424" s="21">
        <f t="shared" ca="1" si="265"/>
        <v>1</v>
      </c>
    </row>
    <row r="2425" spans="9:19" ht="15" x14ac:dyDescent="0.25">
      <c r="I2425" s="14">
        <v>2421</v>
      </c>
      <c r="J2425" s="15">
        <f t="shared" ca="1" si="260"/>
        <v>0.59024531960148274</v>
      </c>
      <c r="K2425" s="16">
        <f t="shared" ca="1" si="262"/>
        <v>9.3390580037606092</v>
      </c>
      <c r="L2425" s="16"/>
      <c r="M2425" s="17">
        <f t="shared" ca="1" si="261"/>
        <v>0.12534628551305049</v>
      </c>
      <c r="N2425" s="18">
        <f t="shared" ca="1" si="263"/>
        <v>-5.8304527822211369</v>
      </c>
      <c r="O2425" s="18"/>
      <c r="P2425" s="30">
        <f t="shared" ca="1" si="259"/>
        <v>17.369510785981745</v>
      </c>
      <c r="Q2425" s="19"/>
      <c r="R2425" s="20">
        <f t="shared" ca="1" si="264"/>
        <v>1</v>
      </c>
      <c r="S2425" s="21">
        <f t="shared" ca="1" si="265"/>
        <v>1</v>
      </c>
    </row>
    <row r="2426" spans="9:19" ht="15" x14ac:dyDescent="0.25">
      <c r="I2426" s="14">
        <v>2422</v>
      </c>
      <c r="J2426" s="15">
        <f t="shared" ca="1" si="260"/>
        <v>0.71296748160718515</v>
      </c>
      <c r="K2426" s="16">
        <f t="shared" ca="1" si="262"/>
        <v>12.132655418370733</v>
      </c>
      <c r="L2426" s="16"/>
      <c r="M2426" s="17">
        <f t="shared" ca="1" si="261"/>
        <v>0.28398880403861571</v>
      </c>
      <c r="N2426" s="18">
        <f t="shared" ca="1" si="263"/>
        <v>-0.99760072109438536</v>
      </c>
      <c r="O2426" s="18"/>
      <c r="P2426" s="30">
        <f t="shared" ca="1" si="259"/>
        <v>15.330256139465117</v>
      </c>
      <c r="Q2426" s="19"/>
      <c r="R2426" s="20">
        <f t="shared" ca="1" si="264"/>
        <v>1</v>
      </c>
      <c r="S2426" s="21">
        <f t="shared" ca="1" si="265"/>
        <v>1</v>
      </c>
    </row>
    <row r="2427" spans="9:19" ht="15" x14ac:dyDescent="0.25">
      <c r="I2427" s="14">
        <v>2423</v>
      </c>
      <c r="J2427" s="15">
        <f t="shared" ca="1" si="260"/>
        <v>2.3904963197602269E-2</v>
      </c>
      <c r="K2427" s="16">
        <f t="shared" ca="1" si="262"/>
        <v>-9.1279537506124981</v>
      </c>
      <c r="L2427" s="16"/>
      <c r="M2427" s="17">
        <f t="shared" ca="1" si="261"/>
        <v>0.87561484426730174</v>
      </c>
      <c r="N2427" s="18">
        <f t="shared" ca="1" si="263"/>
        <v>13.429545897221999</v>
      </c>
      <c r="O2427" s="18"/>
      <c r="P2427" s="30">
        <f t="shared" ca="1" si="259"/>
        <v>-20.357499647834498</v>
      </c>
      <c r="Q2427" s="19"/>
      <c r="R2427" s="20">
        <f t="shared" ca="1" si="264"/>
        <v>0</v>
      </c>
      <c r="S2427" s="21">
        <f t="shared" ca="1" si="265"/>
        <v>0</v>
      </c>
    </row>
    <row r="2428" spans="9:19" ht="15" x14ac:dyDescent="0.25">
      <c r="I2428" s="14">
        <v>2424</v>
      </c>
      <c r="J2428" s="15">
        <f t="shared" ca="1" si="260"/>
        <v>0.15897226062888925</v>
      </c>
      <c r="K2428" s="16">
        <f t="shared" ca="1" si="262"/>
        <v>-0.92564632360254429</v>
      </c>
      <c r="L2428" s="16"/>
      <c r="M2428" s="17">
        <f t="shared" ca="1" si="261"/>
        <v>0.90084036597342798</v>
      </c>
      <c r="N2428" s="18">
        <f t="shared" ca="1" si="263"/>
        <v>14.542416349016845</v>
      </c>
      <c r="O2428" s="18"/>
      <c r="P2428" s="30">
        <f t="shared" ca="1" si="259"/>
        <v>-13.26806267261939</v>
      </c>
      <c r="Q2428" s="19"/>
      <c r="R2428" s="20">
        <f t="shared" ca="1" si="264"/>
        <v>0</v>
      </c>
      <c r="S2428" s="21">
        <f t="shared" ca="1" si="265"/>
        <v>0</v>
      </c>
    </row>
    <row r="2429" spans="9:19" ht="15" x14ac:dyDescent="0.25">
      <c r="I2429" s="14">
        <v>2425</v>
      </c>
      <c r="J2429" s="15">
        <f t="shared" ca="1" si="260"/>
        <v>0.50783362029143764</v>
      </c>
      <c r="K2429" s="16">
        <f t="shared" ca="1" si="262"/>
        <v>7.594296905022679</v>
      </c>
      <c r="L2429" s="16"/>
      <c r="M2429" s="17">
        <f t="shared" ca="1" si="261"/>
        <v>8.9433124633735095E-2</v>
      </c>
      <c r="N2429" s="18">
        <f t="shared" ca="1" si="263"/>
        <v>-7.4668362814300124</v>
      </c>
      <c r="O2429" s="18"/>
      <c r="P2429" s="30">
        <f t="shared" ca="1" si="259"/>
        <v>17.261133186452692</v>
      </c>
      <c r="Q2429" s="19"/>
      <c r="R2429" s="20">
        <f t="shared" ca="1" si="264"/>
        <v>1</v>
      </c>
      <c r="S2429" s="21">
        <f t="shared" ca="1" si="265"/>
        <v>1</v>
      </c>
    </row>
    <row r="2430" spans="9:19" ht="15" x14ac:dyDescent="0.25">
      <c r="I2430" s="14">
        <v>2426</v>
      </c>
      <c r="J2430" s="15">
        <f t="shared" ca="1" si="260"/>
        <v>0.11053525496589556</v>
      </c>
      <c r="K2430" s="16">
        <f t="shared" ca="1" si="262"/>
        <v>-2.8080958922738724</v>
      </c>
      <c r="L2430" s="16"/>
      <c r="M2430" s="17">
        <f t="shared" ca="1" si="261"/>
        <v>0.19191951157031639</v>
      </c>
      <c r="N2430" s="18">
        <f t="shared" ca="1" si="263"/>
        <v>-3.5060084494907002</v>
      </c>
      <c r="O2430" s="18"/>
      <c r="P2430" s="30">
        <f t="shared" ca="1" si="259"/>
        <v>2.8979125572168281</v>
      </c>
      <c r="Q2430" s="19"/>
      <c r="R2430" s="20">
        <f t="shared" ca="1" si="264"/>
        <v>1</v>
      </c>
      <c r="S2430" s="21">
        <f t="shared" ca="1" si="265"/>
        <v>0</v>
      </c>
    </row>
    <row r="2431" spans="9:19" ht="15" x14ac:dyDescent="0.25">
      <c r="I2431" s="14">
        <v>2427</v>
      </c>
      <c r="J2431" s="15">
        <f t="shared" ca="1" si="260"/>
        <v>0.83574618889542363</v>
      </c>
      <c r="K2431" s="16">
        <f t="shared" ca="1" si="262"/>
        <v>15.605208371496939</v>
      </c>
      <c r="L2431" s="16"/>
      <c r="M2431" s="17">
        <f t="shared" ca="1" si="261"/>
        <v>0.44312243154672992</v>
      </c>
      <c r="N2431" s="18">
        <f t="shared" ca="1" si="263"/>
        <v>2.5830960718198388</v>
      </c>
      <c r="O2431" s="18"/>
      <c r="P2431" s="30">
        <f t="shared" ca="1" si="259"/>
        <v>15.2221122996771</v>
      </c>
      <c r="Q2431" s="19"/>
      <c r="R2431" s="20">
        <f t="shared" ca="1" si="264"/>
        <v>1</v>
      </c>
      <c r="S2431" s="21">
        <f t="shared" ca="1" si="265"/>
        <v>1</v>
      </c>
    </row>
    <row r="2432" spans="9:19" ht="15" x14ac:dyDescent="0.25">
      <c r="I2432" s="14">
        <v>2428</v>
      </c>
      <c r="J2432" s="15">
        <f t="shared" ca="1" si="260"/>
        <v>0.18203618115481968</v>
      </c>
      <c r="K2432" s="16">
        <f t="shared" ca="1" si="262"/>
        <v>-0.16379918789292969</v>
      </c>
      <c r="L2432" s="16"/>
      <c r="M2432" s="17">
        <f t="shared" ca="1" si="261"/>
        <v>0.34518263145315753</v>
      </c>
      <c r="N2432" s="18">
        <f t="shared" ca="1" si="263"/>
        <v>0.44708593515655348</v>
      </c>
      <c r="O2432" s="18"/>
      <c r="P2432" s="30">
        <f t="shared" ca="1" si="259"/>
        <v>1.589114876950517</v>
      </c>
      <c r="Q2432" s="19"/>
      <c r="R2432" s="20">
        <f t="shared" ca="1" si="264"/>
        <v>1</v>
      </c>
      <c r="S2432" s="21">
        <f t="shared" ca="1" si="265"/>
        <v>0</v>
      </c>
    </row>
    <row r="2433" spans="9:19" ht="15" x14ac:dyDescent="0.25">
      <c r="I2433" s="14">
        <v>2429</v>
      </c>
      <c r="J2433" s="15">
        <f t="shared" ca="1" si="260"/>
        <v>8.8380783899648097E-2</v>
      </c>
      <c r="K2433" s="16">
        <f t="shared" ca="1" si="262"/>
        <v>-3.8715498571621048</v>
      </c>
      <c r="L2433" s="16"/>
      <c r="M2433" s="17">
        <f t="shared" ca="1" si="261"/>
        <v>0.11005045609961639</v>
      </c>
      <c r="N2433" s="18">
        <f t="shared" ca="1" si="263"/>
        <v>-6.4796258310732284</v>
      </c>
      <c r="O2433" s="18"/>
      <c r="P2433" s="30">
        <f t="shared" ca="1" si="259"/>
        <v>4.8080759739111238</v>
      </c>
      <c r="Q2433" s="19"/>
      <c r="R2433" s="20">
        <f t="shared" ca="1" si="264"/>
        <v>1</v>
      </c>
      <c r="S2433" s="21">
        <f t="shared" ca="1" si="265"/>
        <v>0</v>
      </c>
    </row>
    <row r="2434" spans="9:19" ht="15" x14ac:dyDescent="0.25">
      <c r="I2434" s="14">
        <v>2430</v>
      </c>
      <c r="J2434" s="15">
        <f t="shared" ca="1" si="260"/>
        <v>0.76220987245194127</v>
      </c>
      <c r="K2434" s="16">
        <f t="shared" ca="1" si="262"/>
        <v>13.398976317786818</v>
      </c>
      <c r="L2434" s="16"/>
      <c r="M2434" s="17">
        <f t="shared" ca="1" si="261"/>
        <v>0.42159948206613584</v>
      </c>
      <c r="N2434" s="18">
        <f t="shared" ca="1" si="263"/>
        <v>2.1250588574252554</v>
      </c>
      <c r="O2434" s="18"/>
      <c r="P2434" s="30">
        <f t="shared" ca="1" si="259"/>
        <v>13.473917460361562</v>
      </c>
      <c r="Q2434" s="19"/>
      <c r="R2434" s="20">
        <f t="shared" ca="1" si="264"/>
        <v>1</v>
      </c>
      <c r="S2434" s="21">
        <f t="shared" ca="1" si="265"/>
        <v>1</v>
      </c>
    </row>
    <row r="2435" spans="9:19" ht="15" x14ac:dyDescent="0.25">
      <c r="I2435" s="14">
        <v>2431</v>
      </c>
      <c r="J2435" s="15">
        <f t="shared" ca="1" si="260"/>
        <v>0.24238218015782698</v>
      </c>
      <c r="K2435" s="16">
        <f t="shared" ca="1" si="262"/>
        <v>1.5845886892516008</v>
      </c>
      <c r="L2435" s="16"/>
      <c r="M2435" s="17">
        <f t="shared" ca="1" si="261"/>
        <v>0.92804849570449421</v>
      </c>
      <c r="N2435" s="18">
        <f t="shared" ca="1" si="263"/>
        <v>16.007031750922252</v>
      </c>
      <c r="O2435" s="18"/>
      <c r="P2435" s="30">
        <f t="shared" ca="1" si="259"/>
        <v>-12.222443061670653</v>
      </c>
      <c r="Q2435" s="19"/>
      <c r="R2435" s="20">
        <f t="shared" ca="1" si="264"/>
        <v>0</v>
      </c>
      <c r="S2435" s="21">
        <f t="shared" ca="1" si="265"/>
        <v>0</v>
      </c>
    </row>
    <row r="2436" spans="9:19" ht="15" x14ac:dyDescent="0.25">
      <c r="I2436" s="14">
        <v>2432</v>
      </c>
      <c r="J2436" s="15">
        <f t="shared" ca="1" si="260"/>
        <v>0.57300855600465483</v>
      </c>
      <c r="K2436" s="16">
        <f t="shared" ca="1" si="262"/>
        <v>8.9697804461915744</v>
      </c>
      <c r="L2436" s="16"/>
      <c r="M2436" s="17">
        <f t="shared" ca="1" si="261"/>
        <v>0.74925737080732091</v>
      </c>
      <c r="N2436" s="18">
        <f t="shared" ca="1" si="263"/>
        <v>9.4036491398506445</v>
      </c>
      <c r="O2436" s="18"/>
      <c r="P2436" s="30">
        <f t="shared" ca="1" si="259"/>
        <v>1.7661313063409301</v>
      </c>
      <c r="Q2436" s="19"/>
      <c r="R2436" s="20">
        <f t="shared" ca="1" si="264"/>
        <v>1</v>
      </c>
      <c r="S2436" s="21">
        <f t="shared" ca="1" si="265"/>
        <v>0</v>
      </c>
    </row>
    <row r="2437" spans="9:19" ht="15" x14ac:dyDescent="0.25">
      <c r="I2437" s="14">
        <v>2433</v>
      </c>
      <c r="J2437" s="15">
        <f t="shared" ca="1" si="260"/>
        <v>0.34567396685682872</v>
      </c>
      <c r="K2437" s="16">
        <f t="shared" ca="1" si="262"/>
        <v>4.1082381461928428</v>
      </c>
      <c r="L2437" s="16"/>
      <c r="M2437" s="17">
        <f t="shared" ca="1" si="261"/>
        <v>0.65019882283084007</v>
      </c>
      <c r="N2437" s="18">
        <f t="shared" ca="1" si="263"/>
        <v>7.0083138061046935</v>
      </c>
      <c r="O2437" s="18"/>
      <c r="P2437" s="30">
        <f t="shared" ref="P2437:P2500" ca="1" si="266">K2437-N2437+homefield_adv_simulation</f>
        <v>-0.7000756599118505</v>
      </c>
      <c r="Q2437" s="19"/>
      <c r="R2437" s="20">
        <f t="shared" ca="1" si="264"/>
        <v>0</v>
      </c>
      <c r="S2437" s="21">
        <f t="shared" ca="1" si="265"/>
        <v>0</v>
      </c>
    </row>
    <row r="2438" spans="9:19" ht="15" x14ac:dyDescent="0.25">
      <c r="I2438" s="14">
        <v>2434</v>
      </c>
      <c r="J2438" s="15">
        <f t="shared" ca="1" si="260"/>
        <v>0.62566169511389369</v>
      </c>
      <c r="K2438" s="16">
        <f t="shared" ca="1" si="262"/>
        <v>10.110531959495075</v>
      </c>
      <c r="L2438" s="16"/>
      <c r="M2438" s="17">
        <f t="shared" ca="1" si="261"/>
        <v>0.12685761626016845</v>
      </c>
      <c r="N2438" s="18">
        <f t="shared" ca="1" si="263"/>
        <v>-5.7694016485751263</v>
      </c>
      <c r="O2438" s="18"/>
      <c r="P2438" s="30">
        <f t="shared" ca="1" si="266"/>
        <v>18.079933608070203</v>
      </c>
      <c r="Q2438" s="19"/>
      <c r="R2438" s="20">
        <f t="shared" ca="1" si="264"/>
        <v>1</v>
      </c>
      <c r="S2438" s="21">
        <f t="shared" ca="1" si="265"/>
        <v>1</v>
      </c>
    </row>
    <row r="2439" spans="9:19" ht="15" x14ac:dyDescent="0.25">
      <c r="I2439" s="14">
        <v>2435</v>
      </c>
      <c r="J2439" s="15">
        <f t="shared" ca="1" si="260"/>
        <v>0.1298085758019778</v>
      </c>
      <c r="K2439" s="16">
        <f t="shared" ca="1" si="262"/>
        <v>-2.0016390001175921</v>
      </c>
      <c r="L2439" s="16"/>
      <c r="M2439" s="17">
        <f t="shared" ca="1" si="261"/>
        <v>0.64740971193373609</v>
      </c>
      <c r="N2439" s="18">
        <f t="shared" ca="1" si="263"/>
        <v>6.9453909120573005</v>
      </c>
      <c r="O2439" s="18"/>
      <c r="P2439" s="30">
        <f t="shared" ca="1" si="266"/>
        <v>-6.7470299121748925</v>
      </c>
      <c r="Q2439" s="19"/>
      <c r="R2439" s="20">
        <f t="shared" ca="1" si="264"/>
        <v>0</v>
      </c>
      <c r="S2439" s="21">
        <f t="shared" ca="1" si="265"/>
        <v>0</v>
      </c>
    </row>
    <row r="2440" spans="9:19" ht="15" x14ac:dyDescent="0.25">
      <c r="I2440" s="14">
        <v>2436</v>
      </c>
      <c r="J2440" s="15">
        <f t="shared" ca="1" si="260"/>
        <v>0.64110706915702598</v>
      </c>
      <c r="K2440" s="16">
        <f t="shared" ca="1" si="262"/>
        <v>10.453852610099398</v>
      </c>
      <c r="L2440" s="16"/>
      <c r="M2440" s="17">
        <f t="shared" ca="1" si="261"/>
        <v>0.7193846688445783</v>
      </c>
      <c r="N2440" s="18">
        <f t="shared" ca="1" si="263"/>
        <v>8.6411163024432156</v>
      </c>
      <c r="O2440" s="18"/>
      <c r="P2440" s="30">
        <f t="shared" ca="1" si="266"/>
        <v>4.0127363076561826</v>
      </c>
      <c r="Q2440" s="19"/>
      <c r="R2440" s="20">
        <f t="shared" ca="1" si="264"/>
        <v>1</v>
      </c>
      <c r="S2440" s="21">
        <f t="shared" ca="1" si="265"/>
        <v>0</v>
      </c>
    </row>
    <row r="2441" spans="9:19" ht="15" x14ac:dyDescent="0.25">
      <c r="I2441" s="14">
        <v>2437</v>
      </c>
      <c r="J2441" s="15">
        <f t="shared" ca="1" si="260"/>
        <v>0.19345757580792189</v>
      </c>
      <c r="K2441" s="16">
        <f t="shared" ca="1" si="262"/>
        <v>0.19100592683056306</v>
      </c>
      <c r="L2441" s="16"/>
      <c r="M2441" s="17">
        <f t="shared" ca="1" si="261"/>
        <v>0.4432038765064098</v>
      </c>
      <c r="N2441" s="18">
        <f t="shared" ca="1" si="263"/>
        <v>2.5848216743590235</v>
      </c>
      <c r="O2441" s="18"/>
      <c r="P2441" s="30">
        <f t="shared" ca="1" si="266"/>
        <v>-0.19381574752846031</v>
      </c>
      <c r="Q2441" s="19"/>
      <c r="R2441" s="20">
        <f t="shared" ca="1" si="264"/>
        <v>0</v>
      </c>
      <c r="S2441" s="21">
        <f t="shared" ca="1" si="265"/>
        <v>0</v>
      </c>
    </row>
    <row r="2442" spans="9:19" ht="15" x14ac:dyDescent="0.25">
      <c r="I2442" s="14">
        <v>2438</v>
      </c>
      <c r="J2442" s="15">
        <f t="shared" ref="J2442:J2505" ca="1" si="267">RAND()</f>
        <v>0.54342038314514496</v>
      </c>
      <c r="K2442" s="16">
        <f t="shared" ca="1" si="262"/>
        <v>8.3424157208845351</v>
      </c>
      <c r="L2442" s="16"/>
      <c r="M2442" s="17">
        <f t="shared" ref="M2442:M2505" ca="1" si="268">RAND()</f>
        <v>0.38831498312341506</v>
      </c>
      <c r="N2442" s="18">
        <f t="shared" ca="1" si="263"/>
        <v>1.4062827528940125</v>
      </c>
      <c r="O2442" s="18"/>
      <c r="P2442" s="30">
        <f t="shared" ca="1" si="266"/>
        <v>9.1361329679905232</v>
      </c>
      <c r="Q2442" s="19"/>
      <c r="R2442" s="20">
        <f t="shared" ca="1" si="264"/>
        <v>1</v>
      </c>
      <c r="S2442" s="21">
        <f t="shared" ca="1" si="265"/>
        <v>1</v>
      </c>
    </row>
    <row r="2443" spans="9:19" ht="15" x14ac:dyDescent="0.25">
      <c r="I2443" s="14">
        <v>2439</v>
      </c>
      <c r="J2443" s="15">
        <f t="shared" ca="1" si="267"/>
        <v>0.13152397555445539</v>
      </c>
      <c r="K2443" s="16">
        <f t="shared" ref="K2443:K2506" ca="1" si="269">NORMINV(J2443,mean_HomeTeam_Sim,sd_HomeTeam_Sim)</f>
        <v>-1.9340338651020357</v>
      </c>
      <c r="L2443" s="16"/>
      <c r="M2443" s="17">
        <f t="shared" ca="1" si="268"/>
        <v>0.85525538268184975</v>
      </c>
      <c r="N2443" s="18">
        <f t="shared" ref="N2443:N2506" ca="1" si="270">NORMINV(M2443,mean_AwayTeam_Sim,sd_AwayTeam_Sim)</f>
        <v>12.642260778274686</v>
      </c>
      <c r="O2443" s="18"/>
      <c r="P2443" s="30">
        <f t="shared" ca="1" si="266"/>
        <v>-12.37629464337672</v>
      </c>
      <c r="Q2443" s="19"/>
      <c r="R2443" s="20">
        <f t="shared" ref="R2443:R2506" ca="1" si="271">IF(P2443&gt;0,1,0)</f>
        <v>0</v>
      </c>
      <c r="S2443" s="21">
        <f t="shared" ref="S2443:S2506" ca="1" si="272">IF(P2443&gt;game_spread,1,0)</f>
        <v>0</v>
      </c>
    </row>
    <row r="2444" spans="9:19" ht="15" x14ac:dyDescent="0.25">
      <c r="I2444" s="14">
        <v>2440</v>
      </c>
      <c r="J2444" s="15">
        <f t="shared" ca="1" si="267"/>
        <v>0.90127426129849497</v>
      </c>
      <c r="K2444" s="16">
        <f t="shared" ca="1" si="269"/>
        <v>18.213262966354652</v>
      </c>
      <c r="L2444" s="16"/>
      <c r="M2444" s="17">
        <f t="shared" ca="1" si="268"/>
        <v>0.42249921449023098</v>
      </c>
      <c r="N2444" s="18">
        <f t="shared" ca="1" si="270"/>
        <v>2.1442964214213269</v>
      </c>
      <c r="O2444" s="18"/>
      <c r="P2444" s="30">
        <f t="shared" ca="1" si="266"/>
        <v>18.268966544933324</v>
      </c>
      <c r="Q2444" s="19"/>
      <c r="R2444" s="20">
        <f t="shared" ca="1" si="271"/>
        <v>1</v>
      </c>
      <c r="S2444" s="21">
        <f t="shared" ca="1" si="272"/>
        <v>1</v>
      </c>
    </row>
    <row r="2445" spans="9:19" ht="15" x14ac:dyDescent="0.25">
      <c r="I2445" s="14">
        <v>2441</v>
      </c>
      <c r="J2445" s="15">
        <f t="shared" ca="1" si="267"/>
        <v>0.53514454037092674</v>
      </c>
      <c r="K2445" s="16">
        <f t="shared" ca="1" si="269"/>
        <v>8.1680057055525701</v>
      </c>
      <c r="L2445" s="16"/>
      <c r="M2445" s="17">
        <f t="shared" ca="1" si="268"/>
        <v>0.57229613311683447</v>
      </c>
      <c r="N2445" s="18">
        <f t="shared" ca="1" si="270"/>
        <v>5.3045868936367189</v>
      </c>
      <c r="O2445" s="18"/>
      <c r="P2445" s="30">
        <f t="shared" ca="1" si="266"/>
        <v>5.0634188119158514</v>
      </c>
      <c r="Q2445" s="19"/>
      <c r="R2445" s="20">
        <f t="shared" ca="1" si="271"/>
        <v>1</v>
      </c>
      <c r="S2445" s="21">
        <f t="shared" ca="1" si="272"/>
        <v>0</v>
      </c>
    </row>
    <row r="2446" spans="9:19" ht="15" x14ac:dyDescent="0.25">
      <c r="I2446" s="14">
        <v>2442</v>
      </c>
      <c r="J2446" s="15">
        <f t="shared" ca="1" si="267"/>
        <v>0.55182927367030166</v>
      </c>
      <c r="K2446" s="16">
        <f t="shared" ca="1" si="269"/>
        <v>8.5200371699587958</v>
      </c>
      <c r="L2446" s="16"/>
      <c r="M2446" s="17">
        <f t="shared" ca="1" si="268"/>
        <v>0.72038249247027508</v>
      </c>
      <c r="N2446" s="18">
        <f t="shared" ca="1" si="270"/>
        <v>8.6659117145741256</v>
      </c>
      <c r="O2446" s="18"/>
      <c r="P2446" s="30">
        <f t="shared" ca="1" si="266"/>
        <v>2.0541254553846704</v>
      </c>
      <c r="Q2446" s="19"/>
      <c r="R2446" s="20">
        <f t="shared" ca="1" si="271"/>
        <v>1</v>
      </c>
      <c r="S2446" s="21">
        <f t="shared" ca="1" si="272"/>
        <v>0</v>
      </c>
    </row>
    <row r="2447" spans="9:19" ht="15" x14ac:dyDescent="0.25">
      <c r="I2447" s="14">
        <v>2443</v>
      </c>
      <c r="J2447" s="15">
        <f t="shared" ca="1" si="267"/>
        <v>0.13137288329921615</v>
      </c>
      <c r="K2447" s="16">
        <f t="shared" ca="1" si="269"/>
        <v>-1.9399639619444216</v>
      </c>
      <c r="L2447" s="16"/>
      <c r="M2447" s="17">
        <f t="shared" ca="1" si="268"/>
        <v>0.24678235432292317</v>
      </c>
      <c r="N2447" s="18">
        <f t="shared" ca="1" si="270"/>
        <v>-1.9481941821435891</v>
      </c>
      <c r="O2447" s="18"/>
      <c r="P2447" s="30">
        <f t="shared" ca="1" si="266"/>
        <v>2.2082302201991677</v>
      </c>
      <c r="Q2447" s="19"/>
      <c r="R2447" s="20">
        <f t="shared" ca="1" si="271"/>
        <v>1</v>
      </c>
      <c r="S2447" s="21">
        <f t="shared" ca="1" si="272"/>
        <v>0</v>
      </c>
    </row>
    <row r="2448" spans="9:19" ht="15" x14ac:dyDescent="0.25">
      <c r="I2448" s="14">
        <v>2444</v>
      </c>
      <c r="J2448" s="15">
        <f t="shared" ca="1" si="267"/>
        <v>0.28740699156422311</v>
      </c>
      <c r="K2448" s="16">
        <f t="shared" ca="1" si="269"/>
        <v>2.7365390903940758</v>
      </c>
      <c r="L2448" s="16"/>
      <c r="M2448" s="17">
        <f t="shared" ca="1" si="268"/>
        <v>0.49358074561304299</v>
      </c>
      <c r="N2448" s="18">
        <f t="shared" ca="1" si="270"/>
        <v>3.6453698645944708</v>
      </c>
      <c r="O2448" s="18"/>
      <c r="P2448" s="30">
        <f t="shared" ca="1" si="266"/>
        <v>1.2911692257996052</v>
      </c>
      <c r="Q2448" s="19"/>
      <c r="R2448" s="20">
        <f t="shared" ca="1" si="271"/>
        <v>1</v>
      </c>
      <c r="S2448" s="21">
        <f t="shared" ca="1" si="272"/>
        <v>0</v>
      </c>
    </row>
    <row r="2449" spans="9:19" ht="15" x14ac:dyDescent="0.25">
      <c r="I2449" s="14">
        <v>2445</v>
      </c>
      <c r="J2449" s="15">
        <f t="shared" ca="1" si="267"/>
        <v>0.13516970975499865</v>
      </c>
      <c r="K2449" s="16">
        <f t="shared" ca="1" si="269"/>
        <v>-1.7923465744816482</v>
      </c>
      <c r="L2449" s="16"/>
      <c r="M2449" s="17">
        <f t="shared" ca="1" si="268"/>
        <v>0.40508099981473022</v>
      </c>
      <c r="N2449" s="18">
        <f t="shared" ca="1" si="270"/>
        <v>1.7701999982585588</v>
      </c>
      <c r="O2449" s="18"/>
      <c r="P2449" s="30">
        <f t="shared" ca="1" si="266"/>
        <v>-1.3625465727402069</v>
      </c>
      <c r="Q2449" s="19"/>
      <c r="R2449" s="20">
        <f t="shared" ca="1" si="271"/>
        <v>0</v>
      </c>
      <c r="S2449" s="21">
        <f t="shared" ca="1" si="272"/>
        <v>0</v>
      </c>
    </row>
    <row r="2450" spans="9:19" ht="15" x14ac:dyDescent="0.25">
      <c r="I2450" s="14">
        <v>2446</v>
      </c>
      <c r="J2450" s="15">
        <f t="shared" ca="1" si="267"/>
        <v>0.96538037084774442</v>
      </c>
      <c r="K2450" s="16">
        <f t="shared" ca="1" si="269"/>
        <v>22.630902819648803</v>
      </c>
      <c r="L2450" s="16"/>
      <c r="M2450" s="17">
        <f t="shared" ca="1" si="268"/>
        <v>0.96772110224810381</v>
      </c>
      <c r="N2450" s="18">
        <f t="shared" ca="1" si="270"/>
        <v>19.244054410466717</v>
      </c>
      <c r="O2450" s="18"/>
      <c r="P2450" s="30">
        <f t="shared" ca="1" si="266"/>
        <v>5.5868484091820863</v>
      </c>
      <c r="Q2450" s="19"/>
      <c r="R2450" s="20">
        <f t="shared" ca="1" si="271"/>
        <v>1</v>
      </c>
      <c r="S2450" s="21">
        <f t="shared" ca="1" si="272"/>
        <v>0</v>
      </c>
    </row>
    <row r="2451" spans="9:19" ht="15" x14ac:dyDescent="0.25">
      <c r="I2451" s="14">
        <v>2447</v>
      </c>
      <c r="J2451" s="15">
        <f t="shared" ca="1" si="267"/>
        <v>0.33995950181984114</v>
      </c>
      <c r="K2451" s="16">
        <f t="shared" ca="1" si="269"/>
        <v>3.9781611167088369</v>
      </c>
      <c r="L2451" s="16"/>
      <c r="M2451" s="17">
        <f t="shared" ca="1" si="268"/>
        <v>0.6982255872551848</v>
      </c>
      <c r="N2451" s="18">
        <f t="shared" ca="1" si="270"/>
        <v>8.1248082514635556</v>
      </c>
      <c r="O2451" s="18"/>
      <c r="P2451" s="30">
        <f t="shared" ca="1" si="266"/>
        <v>-1.946647134754719</v>
      </c>
      <c r="Q2451" s="19"/>
      <c r="R2451" s="20">
        <f t="shared" ca="1" si="271"/>
        <v>0</v>
      </c>
      <c r="S2451" s="21">
        <f t="shared" ca="1" si="272"/>
        <v>0</v>
      </c>
    </row>
    <row r="2452" spans="9:19" ht="15" x14ac:dyDescent="0.25">
      <c r="I2452" s="14">
        <v>2448</v>
      </c>
      <c r="J2452" s="15">
        <f t="shared" ca="1" si="267"/>
        <v>0.84485189895006652</v>
      </c>
      <c r="K2452" s="16">
        <f t="shared" ca="1" si="269"/>
        <v>15.918758546299571</v>
      </c>
      <c r="L2452" s="16"/>
      <c r="M2452" s="17">
        <f t="shared" ca="1" si="268"/>
        <v>0.20587056684889171</v>
      </c>
      <c r="N2452" s="18">
        <f t="shared" ca="1" si="270"/>
        <v>-3.0875854889841099</v>
      </c>
      <c r="O2452" s="18"/>
      <c r="P2452" s="30">
        <f t="shared" ca="1" si="266"/>
        <v>21.206344035283681</v>
      </c>
      <c r="Q2452" s="19"/>
      <c r="R2452" s="20">
        <f t="shared" ca="1" si="271"/>
        <v>1</v>
      </c>
      <c r="S2452" s="21">
        <f t="shared" ca="1" si="272"/>
        <v>1</v>
      </c>
    </row>
    <row r="2453" spans="9:19" ht="15" x14ac:dyDescent="0.25">
      <c r="I2453" s="14">
        <v>2449</v>
      </c>
      <c r="J2453" s="15">
        <f t="shared" ca="1" si="267"/>
        <v>0.31492574062654277</v>
      </c>
      <c r="K2453" s="16">
        <f t="shared" ca="1" si="269"/>
        <v>3.3978349574716846</v>
      </c>
      <c r="L2453" s="16"/>
      <c r="M2453" s="17">
        <f t="shared" ca="1" si="268"/>
        <v>0.4572623815993534</v>
      </c>
      <c r="N2453" s="18">
        <f t="shared" ca="1" si="270"/>
        <v>2.8819872471928454</v>
      </c>
      <c r="O2453" s="18"/>
      <c r="P2453" s="30">
        <f t="shared" ca="1" si="266"/>
        <v>2.7158477102788394</v>
      </c>
      <c r="Q2453" s="19"/>
      <c r="R2453" s="20">
        <f t="shared" ca="1" si="271"/>
        <v>1</v>
      </c>
      <c r="S2453" s="21">
        <f t="shared" ca="1" si="272"/>
        <v>0</v>
      </c>
    </row>
    <row r="2454" spans="9:19" ht="15" x14ac:dyDescent="0.25">
      <c r="I2454" s="14">
        <v>2450</v>
      </c>
      <c r="J2454" s="15">
        <f t="shared" ca="1" si="267"/>
        <v>0.78718256546374787</v>
      </c>
      <c r="K2454" s="16">
        <f t="shared" ca="1" si="269"/>
        <v>14.095532382261606</v>
      </c>
      <c r="L2454" s="16"/>
      <c r="M2454" s="17">
        <f t="shared" ca="1" si="268"/>
        <v>0.93903576102294051</v>
      </c>
      <c r="N2454" s="18">
        <f t="shared" ca="1" si="270"/>
        <v>16.720867740672031</v>
      </c>
      <c r="O2454" s="18"/>
      <c r="P2454" s="30">
        <f t="shared" ca="1" si="266"/>
        <v>-0.42533535841042447</v>
      </c>
      <c r="Q2454" s="19"/>
      <c r="R2454" s="20">
        <f t="shared" ca="1" si="271"/>
        <v>0</v>
      </c>
      <c r="S2454" s="21">
        <f t="shared" ca="1" si="272"/>
        <v>0</v>
      </c>
    </row>
    <row r="2455" spans="9:19" ht="15" x14ac:dyDescent="0.25">
      <c r="I2455" s="14">
        <v>2451</v>
      </c>
      <c r="J2455" s="15">
        <f t="shared" ca="1" si="267"/>
        <v>0.67530090119448005</v>
      </c>
      <c r="K2455" s="16">
        <f t="shared" ca="1" si="269"/>
        <v>11.233442959748746</v>
      </c>
      <c r="L2455" s="16"/>
      <c r="M2455" s="17">
        <f t="shared" ca="1" si="268"/>
        <v>5.8482310771005297E-2</v>
      </c>
      <c r="N2455" s="18">
        <f t="shared" ca="1" si="270"/>
        <v>-9.3358369454017023</v>
      </c>
      <c r="O2455" s="18"/>
      <c r="P2455" s="30">
        <f t="shared" ca="1" si="266"/>
        <v>22.769279905150448</v>
      </c>
      <c r="Q2455" s="19"/>
      <c r="R2455" s="20">
        <f t="shared" ca="1" si="271"/>
        <v>1</v>
      </c>
      <c r="S2455" s="21">
        <f t="shared" ca="1" si="272"/>
        <v>1</v>
      </c>
    </row>
    <row r="2456" spans="9:19" ht="15" x14ac:dyDescent="0.25">
      <c r="I2456" s="14">
        <v>2452</v>
      </c>
      <c r="J2456" s="15">
        <f t="shared" ca="1" si="267"/>
        <v>0.79413445463002441</v>
      </c>
      <c r="K2456" s="16">
        <f t="shared" ca="1" si="269"/>
        <v>14.297732985075093</v>
      </c>
      <c r="L2456" s="16"/>
      <c r="M2456" s="17">
        <f t="shared" ca="1" si="268"/>
        <v>0.56207359201604057</v>
      </c>
      <c r="N2456" s="18">
        <f t="shared" ca="1" si="270"/>
        <v>5.0871024373696043</v>
      </c>
      <c r="O2456" s="18"/>
      <c r="P2456" s="30">
        <f t="shared" ca="1" si="266"/>
        <v>11.410630547705487</v>
      </c>
      <c r="Q2456" s="19"/>
      <c r="R2456" s="20">
        <f t="shared" ca="1" si="271"/>
        <v>1</v>
      </c>
      <c r="S2456" s="21">
        <f t="shared" ca="1" si="272"/>
        <v>1</v>
      </c>
    </row>
    <row r="2457" spans="9:19" ht="15" x14ac:dyDescent="0.25">
      <c r="I2457" s="14">
        <v>2453</v>
      </c>
      <c r="J2457" s="15">
        <f t="shared" ca="1" si="267"/>
        <v>0.51238891310044798</v>
      </c>
      <c r="K2457" s="16">
        <f t="shared" ca="1" si="269"/>
        <v>7.6898615249342734</v>
      </c>
      <c r="L2457" s="16"/>
      <c r="M2457" s="17">
        <f t="shared" ca="1" si="268"/>
        <v>0.36661290215469133</v>
      </c>
      <c r="N2457" s="18">
        <f t="shared" ca="1" si="270"/>
        <v>0.92834761813013955</v>
      </c>
      <c r="O2457" s="18"/>
      <c r="P2457" s="30">
        <f t="shared" ca="1" si="266"/>
        <v>8.9615139068041341</v>
      </c>
      <c r="Q2457" s="19"/>
      <c r="R2457" s="20">
        <f t="shared" ca="1" si="271"/>
        <v>1</v>
      </c>
      <c r="S2457" s="21">
        <f t="shared" ca="1" si="272"/>
        <v>1</v>
      </c>
    </row>
    <row r="2458" spans="9:19" ht="15" x14ac:dyDescent="0.25">
      <c r="I2458" s="14">
        <v>2454</v>
      </c>
      <c r="J2458" s="15">
        <f t="shared" ca="1" si="267"/>
        <v>0.21033617454163245</v>
      </c>
      <c r="K2458" s="16">
        <f t="shared" ca="1" si="269"/>
        <v>0.69275047921706445</v>
      </c>
      <c r="L2458" s="16"/>
      <c r="M2458" s="17">
        <f t="shared" ca="1" si="268"/>
        <v>0.82693347437801357</v>
      </c>
      <c r="N2458" s="18">
        <f t="shared" ca="1" si="270"/>
        <v>11.662311284279708</v>
      </c>
      <c r="O2458" s="18"/>
      <c r="P2458" s="30">
        <f t="shared" ca="1" si="266"/>
        <v>-8.7695608050626426</v>
      </c>
      <c r="Q2458" s="19"/>
      <c r="R2458" s="20">
        <f t="shared" ca="1" si="271"/>
        <v>0</v>
      </c>
      <c r="S2458" s="21">
        <f t="shared" ca="1" si="272"/>
        <v>0</v>
      </c>
    </row>
    <row r="2459" spans="9:19" ht="15" x14ac:dyDescent="0.25">
      <c r="I2459" s="14">
        <v>2455</v>
      </c>
      <c r="J2459" s="15">
        <f t="shared" ca="1" si="267"/>
        <v>0.18941881801503135</v>
      </c>
      <c r="K2459" s="16">
        <f t="shared" ca="1" si="269"/>
        <v>6.7057028555209897E-2</v>
      </c>
      <c r="L2459" s="16"/>
      <c r="M2459" s="17">
        <f t="shared" ca="1" si="268"/>
        <v>0.7704141338760665</v>
      </c>
      <c r="N2459" s="18">
        <f t="shared" ca="1" si="270"/>
        <v>9.9730528835983563</v>
      </c>
      <c r="O2459" s="18"/>
      <c r="P2459" s="30">
        <f t="shared" ca="1" si="266"/>
        <v>-7.7059958550431462</v>
      </c>
      <c r="Q2459" s="19"/>
      <c r="R2459" s="20">
        <f t="shared" ca="1" si="271"/>
        <v>0</v>
      </c>
      <c r="S2459" s="21">
        <f t="shared" ca="1" si="272"/>
        <v>0</v>
      </c>
    </row>
    <row r="2460" spans="9:19" ht="15" x14ac:dyDescent="0.25">
      <c r="I2460" s="14">
        <v>2456</v>
      </c>
      <c r="J2460" s="15">
        <f t="shared" ca="1" si="267"/>
        <v>0.77316798103158946</v>
      </c>
      <c r="K2460" s="16">
        <f t="shared" ca="1" si="269"/>
        <v>13.699265328141198</v>
      </c>
      <c r="L2460" s="16"/>
      <c r="M2460" s="17">
        <f t="shared" ca="1" si="268"/>
        <v>6.9240365966642625E-2</v>
      </c>
      <c r="N2460" s="18">
        <f t="shared" ca="1" si="270"/>
        <v>-8.6148874509546918</v>
      </c>
      <c r="O2460" s="18"/>
      <c r="P2460" s="30">
        <f t="shared" ca="1" si="266"/>
        <v>24.514152779095891</v>
      </c>
      <c r="Q2460" s="19"/>
      <c r="R2460" s="20">
        <f t="shared" ca="1" si="271"/>
        <v>1</v>
      </c>
      <c r="S2460" s="21">
        <f t="shared" ca="1" si="272"/>
        <v>1</v>
      </c>
    </row>
    <row r="2461" spans="9:19" ht="15" x14ac:dyDescent="0.25">
      <c r="I2461" s="14">
        <v>2457</v>
      </c>
      <c r="J2461" s="15">
        <f t="shared" ca="1" si="267"/>
        <v>0.71513695720710213</v>
      </c>
      <c r="K2461" s="16">
        <f t="shared" ca="1" si="269"/>
        <v>12.186035356569924</v>
      </c>
      <c r="L2461" s="16"/>
      <c r="M2461" s="17">
        <f t="shared" ca="1" si="268"/>
        <v>0.65542926712251715</v>
      </c>
      <c r="N2461" s="18">
        <f t="shared" ca="1" si="270"/>
        <v>7.1268110763094246</v>
      </c>
      <c r="O2461" s="18"/>
      <c r="P2461" s="30">
        <f t="shared" ca="1" si="266"/>
        <v>7.2592242802604998</v>
      </c>
      <c r="Q2461" s="19"/>
      <c r="R2461" s="20">
        <f t="shared" ca="1" si="271"/>
        <v>1</v>
      </c>
      <c r="S2461" s="21">
        <f t="shared" ca="1" si="272"/>
        <v>1</v>
      </c>
    </row>
    <row r="2462" spans="9:19" ht="15" x14ac:dyDescent="0.25">
      <c r="I2462" s="14">
        <v>2458</v>
      </c>
      <c r="J2462" s="15">
        <f t="shared" ca="1" si="267"/>
        <v>0.63425155651010401</v>
      </c>
      <c r="K2462" s="16">
        <f t="shared" ca="1" si="269"/>
        <v>10.300873544380973</v>
      </c>
      <c r="L2462" s="16"/>
      <c r="M2462" s="17">
        <f t="shared" ca="1" si="268"/>
        <v>0.50798450329575118</v>
      </c>
      <c r="N2462" s="18">
        <f t="shared" ca="1" si="270"/>
        <v>3.9474618388712406</v>
      </c>
      <c r="O2462" s="18"/>
      <c r="P2462" s="30">
        <f t="shared" ca="1" si="266"/>
        <v>8.553411705509733</v>
      </c>
      <c r="Q2462" s="19"/>
      <c r="R2462" s="20">
        <f t="shared" ca="1" si="271"/>
        <v>1</v>
      </c>
      <c r="S2462" s="21">
        <f t="shared" ca="1" si="272"/>
        <v>1</v>
      </c>
    </row>
    <row r="2463" spans="9:19" ht="15" x14ac:dyDescent="0.25">
      <c r="I2463" s="14">
        <v>2459</v>
      </c>
      <c r="J2463" s="15">
        <f t="shared" ca="1" si="267"/>
        <v>0.33930394552537957</v>
      </c>
      <c r="K2463" s="16">
        <f t="shared" ca="1" si="269"/>
        <v>3.9631859495622876</v>
      </c>
      <c r="L2463" s="16"/>
      <c r="M2463" s="17">
        <f t="shared" ca="1" si="268"/>
        <v>0.76088364528086749</v>
      </c>
      <c r="N2463" s="18">
        <f t="shared" ca="1" si="270"/>
        <v>9.7131568908280101</v>
      </c>
      <c r="O2463" s="18"/>
      <c r="P2463" s="30">
        <f t="shared" ca="1" si="266"/>
        <v>-3.5499709412657223</v>
      </c>
      <c r="Q2463" s="19"/>
      <c r="R2463" s="20">
        <f t="shared" ca="1" si="271"/>
        <v>0</v>
      </c>
      <c r="S2463" s="21">
        <f t="shared" ca="1" si="272"/>
        <v>0</v>
      </c>
    </row>
    <row r="2464" spans="9:19" ht="15" x14ac:dyDescent="0.25">
      <c r="I2464" s="14">
        <v>2460</v>
      </c>
      <c r="J2464" s="15">
        <f t="shared" ca="1" si="267"/>
        <v>0.99271896495720102</v>
      </c>
      <c r="K2464" s="16">
        <f t="shared" ca="1" si="269"/>
        <v>27.870364739663295</v>
      </c>
      <c r="L2464" s="16"/>
      <c r="M2464" s="17">
        <f t="shared" ca="1" si="268"/>
        <v>0.83119986035690296</v>
      </c>
      <c r="N2464" s="18">
        <f t="shared" ca="1" si="270"/>
        <v>11.802879886895395</v>
      </c>
      <c r="O2464" s="18"/>
      <c r="P2464" s="30">
        <f t="shared" ca="1" si="266"/>
        <v>18.267484852767897</v>
      </c>
      <c r="Q2464" s="19"/>
      <c r="R2464" s="20">
        <f t="shared" ca="1" si="271"/>
        <v>1</v>
      </c>
      <c r="S2464" s="21">
        <f t="shared" ca="1" si="272"/>
        <v>1</v>
      </c>
    </row>
    <row r="2465" spans="9:19" ht="15" x14ac:dyDescent="0.25">
      <c r="I2465" s="14">
        <v>2461</v>
      </c>
      <c r="J2465" s="15">
        <f t="shared" ca="1" si="267"/>
        <v>9.9532345990894222E-2</v>
      </c>
      <c r="K2465" s="16">
        <f t="shared" ca="1" si="269"/>
        <v>-3.3145625011671473</v>
      </c>
      <c r="L2465" s="16"/>
      <c r="M2465" s="17">
        <f t="shared" ca="1" si="268"/>
        <v>0.88113341038615034</v>
      </c>
      <c r="N2465" s="18">
        <f t="shared" ca="1" si="270"/>
        <v>13.658207923417811</v>
      </c>
      <c r="O2465" s="18"/>
      <c r="P2465" s="30">
        <f t="shared" ca="1" si="266"/>
        <v>-14.772770424584959</v>
      </c>
      <c r="Q2465" s="19"/>
      <c r="R2465" s="20">
        <f t="shared" ca="1" si="271"/>
        <v>0</v>
      </c>
      <c r="S2465" s="21">
        <f t="shared" ca="1" si="272"/>
        <v>0</v>
      </c>
    </row>
    <row r="2466" spans="9:19" ht="15" x14ac:dyDescent="0.25">
      <c r="I2466" s="14">
        <v>2462</v>
      </c>
      <c r="J2466" s="15">
        <f t="shared" ca="1" si="267"/>
        <v>0.25654904273330825</v>
      </c>
      <c r="K2466" s="16">
        <f t="shared" ca="1" si="269"/>
        <v>1.9580652509116421</v>
      </c>
      <c r="L2466" s="16"/>
      <c r="M2466" s="17">
        <f t="shared" ca="1" si="268"/>
        <v>0.15313464812118183</v>
      </c>
      <c r="N2466" s="18">
        <f t="shared" ca="1" si="270"/>
        <v>-4.7797142491569478</v>
      </c>
      <c r="O2466" s="18"/>
      <c r="P2466" s="30">
        <f t="shared" ca="1" si="266"/>
        <v>8.93777950006859</v>
      </c>
      <c r="Q2466" s="19"/>
      <c r="R2466" s="20">
        <f t="shared" ca="1" si="271"/>
        <v>1</v>
      </c>
      <c r="S2466" s="21">
        <f t="shared" ca="1" si="272"/>
        <v>1</v>
      </c>
    </row>
    <row r="2467" spans="9:19" ht="15" x14ac:dyDescent="0.25">
      <c r="I2467" s="14">
        <v>2463</v>
      </c>
      <c r="J2467" s="15">
        <f t="shared" ca="1" si="267"/>
        <v>0.4076120672815714</v>
      </c>
      <c r="K2467" s="16">
        <f t="shared" ca="1" si="269"/>
        <v>5.4747928352557258</v>
      </c>
      <c r="L2467" s="16"/>
      <c r="M2467" s="17">
        <f t="shared" ca="1" si="268"/>
        <v>0.71105218931982894</v>
      </c>
      <c r="N2467" s="18">
        <f t="shared" ca="1" si="270"/>
        <v>8.4356883045789086</v>
      </c>
      <c r="O2467" s="18"/>
      <c r="P2467" s="30">
        <f t="shared" ca="1" si="266"/>
        <v>-0.76089546932318264</v>
      </c>
      <c r="Q2467" s="19"/>
      <c r="R2467" s="20">
        <f t="shared" ca="1" si="271"/>
        <v>0</v>
      </c>
      <c r="S2467" s="21">
        <f t="shared" ca="1" si="272"/>
        <v>0</v>
      </c>
    </row>
    <row r="2468" spans="9:19" ht="15" x14ac:dyDescent="0.25">
      <c r="I2468" s="14">
        <v>2464</v>
      </c>
      <c r="J2468" s="15">
        <f t="shared" ca="1" si="267"/>
        <v>0.1006343670883213</v>
      </c>
      <c r="K2468" s="16">
        <f t="shared" ca="1" si="269"/>
        <v>-3.2620570055365494</v>
      </c>
      <c r="L2468" s="16"/>
      <c r="M2468" s="17">
        <f t="shared" ca="1" si="268"/>
        <v>0.79367808724674727</v>
      </c>
      <c r="N2468" s="18">
        <f t="shared" ca="1" si="270"/>
        <v>10.634336793078205</v>
      </c>
      <c r="O2468" s="18"/>
      <c r="P2468" s="30">
        <f t="shared" ca="1" si="266"/>
        <v>-11.696393798614753</v>
      </c>
      <c r="Q2468" s="19"/>
      <c r="R2468" s="20">
        <f t="shared" ca="1" si="271"/>
        <v>0</v>
      </c>
      <c r="S2468" s="21">
        <f t="shared" ca="1" si="272"/>
        <v>0</v>
      </c>
    </row>
    <row r="2469" spans="9:19" ht="15" x14ac:dyDescent="0.25">
      <c r="I2469" s="14">
        <v>2465</v>
      </c>
      <c r="J2469" s="15">
        <f t="shared" ca="1" si="267"/>
        <v>0.48556051612431739</v>
      </c>
      <c r="K2469" s="16">
        <f t="shared" ca="1" si="269"/>
        <v>7.1271096193524839</v>
      </c>
      <c r="L2469" s="16"/>
      <c r="M2469" s="17">
        <f t="shared" ca="1" si="268"/>
        <v>0.66075858491104345</v>
      </c>
      <c r="N2469" s="18">
        <f t="shared" ca="1" si="270"/>
        <v>7.2482430409448391</v>
      </c>
      <c r="O2469" s="18"/>
      <c r="P2469" s="30">
        <f t="shared" ca="1" si="266"/>
        <v>2.078866578407645</v>
      </c>
      <c r="Q2469" s="19"/>
      <c r="R2469" s="20">
        <f t="shared" ca="1" si="271"/>
        <v>1</v>
      </c>
      <c r="S2469" s="21">
        <f t="shared" ca="1" si="272"/>
        <v>0</v>
      </c>
    </row>
    <row r="2470" spans="9:19" ht="15" x14ac:dyDescent="0.25">
      <c r="I2470" s="14">
        <v>2466</v>
      </c>
      <c r="J2470" s="15">
        <f t="shared" ca="1" si="267"/>
        <v>0.95395542391896704</v>
      </c>
      <c r="K2470" s="16">
        <f t="shared" ca="1" si="269"/>
        <v>21.523361686305734</v>
      </c>
      <c r="L2470" s="16"/>
      <c r="M2470" s="17">
        <f t="shared" ca="1" si="268"/>
        <v>0.54972832932769444</v>
      </c>
      <c r="N2470" s="18">
        <f t="shared" ca="1" si="270"/>
        <v>4.8256158777825906</v>
      </c>
      <c r="O2470" s="18"/>
      <c r="P2470" s="30">
        <f t="shared" ca="1" si="266"/>
        <v>18.897745808523144</v>
      </c>
      <c r="Q2470" s="19"/>
      <c r="R2470" s="20">
        <f t="shared" ca="1" si="271"/>
        <v>1</v>
      </c>
      <c r="S2470" s="21">
        <f t="shared" ca="1" si="272"/>
        <v>1</v>
      </c>
    </row>
    <row r="2471" spans="9:19" ht="15" x14ac:dyDescent="0.25">
      <c r="I2471" s="14">
        <v>2467</v>
      </c>
      <c r="J2471" s="15">
        <f t="shared" ca="1" si="267"/>
        <v>0.22760953315522847</v>
      </c>
      <c r="K2471" s="16">
        <f t="shared" ca="1" si="269"/>
        <v>1.1823047789675023</v>
      </c>
      <c r="L2471" s="16"/>
      <c r="M2471" s="17">
        <f t="shared" ca="1" si="268"/>
        <v>0.53679471250357813</v>
      </c>
      <c r="N2471" s="18">
        <f t="shared" ca="1" si="270"/>
        <v>4.5527544061955521</v>
      </c>
      <c r="O2471" s="18"/>
      <c r="P2471" s="30">
        <f t="shared" ca="1" si="266"/>
        <v>-1.1704496272280496</v>
      </c>
      <c r="Q2471" s="19"/>
      <c r="R2471" s="20">
        <f t="shared" ca="1" si="271"/>
        <v>0</v>
      </c>
      <c r="S2471" s="21">
        <f t="shared" ca="1" si="272"/>
        <v>0</v>
      </c>
    </row>
    <row r="2472" spans="9:19" ht="15" x14ac:dyDescent="0.25">
      <c r="I2472" s="14">
        <v>2468</v>
      </c>
      <c r="J2472" s="15">
        <f t="shared" ca="1" si="267"/>
        <v>0.52517218485701589</v>
      </c>
      <c r="K2472" s="16">
        <f t="shared" ca="1" si="269"/>
        <v>7.9582607540984132</v>
      </c>
      <c r="L2472" s="16"/>
      <c r="M2472" s="17">
        <f t="shared" ca="1" si="268"/>
        <v>0.96663138013062666</v>
      </c>
      <c r="N2472" s="18">
        <f t="shared" ca="1" si="270"/>
        <v>19.119655307488259</v>
      </c>
      <c r="O2472" s="18"/>
      <c r="P2472" s="30">
        <f t="shared" ca="1" si="266"/>
        <v>-8.9613945533898445</v>
      </c>
      <c r="Q2472" s="19"/>
      <c r="R2472" s="20">
        <f t="shared" ca="1" si="271"/>
        <v>0</v>
      </c>
      <c r="S2472" s="21">
        <f t="shared" ca="1" si="272"/>
        <v>0</v>
      </c>
    </row>
    <row r="2473" spans="9:19" ht="15" x14ac:dyDescent="0.25">
      <c r="I2473" s="14">
        <v>2469</v>
      </c>
      <c r="J2473" s="15">
        <f t="shared" ca="1" si="267"/>
        <v>0.63844443346603508</v>
      </c>
      <c r="K2473" s="16">
        <f t="shared" ca="1" si="269"/>
        <v>10.39431924037955</v>
      </c>
      <c r="L2473" s="16"/>
      <c r="M2473" s="17">
        <f t="shared" ca="1" si="268"/>
        <v>0.92392158989887074</v>
      </c>
      <c r="N2473" s="18">
        <f t="shared" ca="1" si="270"/>
        <v>15.760591575868464</v>
      </c>
      <c r="O2473" s="18"/>
      <c r="P2473" s="30">
        <f t="shared" ca="1" si="266"/>
        <v>-3.1662723354889133</v>
      </c>
      <c r="Q2473" s="19"/>
      <c r="R2473" s="20">
        <f t="shared" ca="1" si="271"/>
        <v>0</v>
      </c>
      <c r="S2473" s="21">
        <f t="shared" ca="1" si="272"/>
        <v>0</v>
      </c>
    </row>
    <row r="2474" spans="9:19" ht="15" x14ac:dyDescent="0.25">
      <c r="I2474" s="14">
        <v>2470</v>
      </c>
      <c r="J2474" s="15">
        <f t="shared" ca="1" si="267"/>
        <v>0.90724471162867049</v>
      </c>
      <c r="K2474" s="16">
        <f t="shared" ca="1" si="269"/>
        <v>18.507189007188476</v>
      </c>
      <c r="L2474" s="16"/>
      <c r="M2474" s="17">
        <f t="shared" ca="1" si="268"/>
        <v>0.17616110227355397</v>
      </c>
      <c r="N2474" s="18">
        <f t="shared" ca="1" si="270"/>
        <v>-4.0017281417728734</v>
      </c>
      <c r="O2474" s="18"/>
      <c r="P2474" s="30">
        <f t="shared" ca="1" si="266"/>
        <v>24.708917148961348</v>
      </c>
      <c r="Q2474" s="19"/>
      <c r="R2474" s="20">
        <f t="shared" ca="1" si="271"/>
        <v>1</v>
      </c>
      <c r="S2474" s="21">
        <f t="shared" ca="1" si="272"/>
        <v>1</v>
      </c>
    </row>
    <row r="2475" spans="9:19" ht="15" x14ac:dyDescent="0.25">
      <c r="I2475" s="14">
        <v>2471</v>
      </c>
      <c r="J2475" s="15">
        <f t="shared" ca="1" si="267"/>
        <v>0.11720316953258014</v>
      </c>
      <c r="K2475" s="16">
        <f t="shared" ca="1" si="269"/>
        <v>-2.5185963526792374</v>
      </c>
      <c r="L2475" s="16"/>
      <c r="M2475" s="17">
        <f t="shared" ca="1" si="268"/>
        <v>0.45618048318931148</v>
      </c>
      <c r="N2475" s="18">
        <f t="shared" ca="1" si="270"/>
        <v>2.8591632778729101</v>
      </c>
      <c r="O2475" s="18"/>
      <c r="P2475" s="30">
        <f t="shared" ca="1" si="266"/>
        <v>-3.1777596305521474</v>
      </c>
      <c r="Q2475" s="19"/>
      <c r="R2475" s="20">
        <f t="shared" ca="1" si="271"/>
        <v>0</v>
      </c>
      <c r="S2475" s="21">
        <f t="shared" ca="1" si="272"/>
        <v>0</v>
      </c>
    </row>
    <row r="2476" spans="9:19" ht="15" x14ac:dyDescent="0.25">
      <c r="I2476" s="14">
        <v>2472</v>
      </c>
      <c r="J2476" s="15">
        <f t="shared" ca="1" si="267"/>
        <v>0.13996338578285383</v>
      </c>
      <c r="K2476" s="16">
        <f t="shared" ca="1" si="269"/>
        <v>-1.6099765246690048</v>
      </c>
      <c r="L2476" s="16"/>
      <c r="M2476" s="17">
        <f t="shared" ca="1" si="268"/>
        <v>0.67255056884951481</v>
      </c>
      <c r="N2476" s="18">
        <f t="shared" ca="1" si="270"/>
        <v>7.5195945056867117</v>
      </c>
      <c r="O2476" s="18"/>
      <c r="P2476" s="30">
        <f t="shared" ca="1" si="266"/>
        <v>-6.9295710303557163</v>
      </c>
      <c r="Q2476" s="19"/>
      <c r="R2476" s="20">
        <f t="shared" ca="1" si="271"/>
        <v>0</v>
      </c>
      <c r="S2476" s="21">
        <f t="shared" ca="1" si="272"/>
        <v>0</v>
      </c>
    </row>
    <row r="2477" spans="9:19" ht="15" x14ac:dyDescent="0.25">
      <c r="I2477" s="14">
        <v>2473</v>
      </c>
      <c r="J2477" s="15">
        <f t="shared" ca="1" si="267"/>
        <v>0.23741495910280408</v>
      </c>
      <c r="K2477" s="16">
        <f t="shared" ca="1" si="269"/>
        <v>1.4508710843225954</v>
      </c>
      <c r="L2477" s="16"/>
      <c r="M2477" s="17">
        <f t="shared" ca="1" si="268"/>
        <v>0.25681942002156444</v>
      </c>
      <c r="N2477" s="18">
        <f t="shared" ca="1" si="270"/>
        <v>-1.6849141619391572</v>
      </c>
      <c r="O2477" s="18"/>
      <c r="P2477" s="30">
        <f t="shared" ca="1" si="266"/>
        <v>5.3357852462617528</v>
      </c>
      <c r="Q2477" s="19"/>
      <c r="R2477" s="20">
        <f t="shared" ca="1" si="271"/>
        <v>1</v>
      </c>
      <c r="S2477" s="21">
        <f t="shared" ca="1" si="272"/>
        <v>0</v>
      </c>
    </row>
    <row r="2478" spans="9:19" ht="15" x14ac:dyDescent="0.25">
      <c r="I2478" s="14">
        <v>2474</v>
      </c>
      <c r="J2478" s="15">
        <f t="shared" ca="1" si="267"/>
        <v>0.85478445531067071</v>
      </c>
      <c r="K2478" s="16">
        <f t="shared" ca="1" si="269"/>
        <v>16.274972330970144</v>
      </c>
      <c r="L2478" s="16"/>
      <c r="M2478" s="17">
        <f t="shared" ca="1" si="268"/>
        <v>0.10214640454560231</v>
      </c>
      <c r="N2478" s="18">
        <f t="shared" ca="1" si="270"/>
        <v>-6.8406944467838802</v>
      </c>
      <c r="O2478" s="18"/>
      <c r="P2478" s="30">
        <f t="shared" ca="1" si="266"/>
        <v>25.315666777754021</v>
      </c>
      <c r="Q2478" s="19"/>
      <c r="R2478" s="20">
        <f t="shared" ca="1" si="271"/>
        <v>1</v>
      </c>
      <c r="S2478" s="21">
        <f t="shared" ca="1" si="272"/>
        <v>1</v>
      </c>
    </row>
    <row r="2479" spans="9:19" ht="15" x14ac:dyDescent="0.25">
      <c r="I2479" s="14">
        <v>2475</v>
      </c>
      <c r="J2479" s="15">
        <f t="shared" ca="1" si="267"/>
        <v>5.2566601122395085E-2</v>
      </c>
      <c r="K2479" s="16">
        <f t="shared" ca="1" si="269"/>
        <v>-6.1277526768702444</v>
      </c>
      <c r="L2479" s="16"/>
      <c r="M2479" s="17">
        <f t="shared" ca="1" si="268"/>
        <v>0.90833951833000937</v>
      </c>
      <c r="N2479" s="18">
        <f t="shared" ca="1" si="270"/>
        <v>14.912590667883002</v>
      </c>
      <c r="O2479" s="18"/>
      <c r="P2479" s="30">
        <f t="shared" ca="1" si="266"/>
        <v>-18.840343344753247</v>
      </c>
      <c r="Q2479" s="19"/>
      <c r="R2479" s="20">
        <f t="shared" ca="1" si="271"/>
        <v>0</v>
      </c>
      <c r="S2479" s="21">
        <f t="shared" ca="1" si="272"/>
        <v>0</v>
      </c>
    </row>
    <row r="2480" spans="9:19" ht="15" x14ac:dyDescent="0.25">
      <c r="I2480" s="14">
        <v>2476</v>
      </c>
      <c r="J2480" s="15">
        <f t="shared" ca="1" si="267"/>
        <v>0.34719168566836045</v>
      </c>
      <c r="K2480" s="16">
        <f t="shared" ca="1" si="269"/>
        <v>4.1426498186017735</v>
      </c>
      <c r="L2480" s="16"/>
      <c r="M2480" s="17">
        <f t="shared" ca="1" si="268"/>
        <v>0.7633152355684788</v>
      </c>
      <c r="N2480" s="18">
        <f t="shared" ca="1" si="270"/>
        <v>9.7789143272050438</v>
      </c>
      <c r="O2480" s="18"/>
      <c r="P2480" s="30">
        <f t="shared" ca="1" si="266"/>
        <v>-3.4362645086032702</v>
      </c>
      <c r="Q2480" s="19"/>
      <c r="R2480" s="20">
        <f t="shared" ca="1" si="271"/>
        <v>0</v>
      </c>
      <c r="S2480" s="21">
        <f t="shared" ca="1" si="272"/>
        <v>0</v>
      </c>
    </row>
    <row r="2481" spans="9:19" ht="15" x14ac:dyDescent="0.25">
      <c r="I2481" s="14">
        <v>2477</v>
      </c>
      <c r="J2481" s="15">
        <f t="shared" ca="1" si="267"/>
        <v>0.65207377114686926</v>
      </c>
      <c r="K2481" s="16">
        <f t="shared" ca="1" si="269"/>
        <v>10.700715658812195</v>
      </c>
      <c r="L2481" s="16"/>
      <c r="M2481" s="17">
        <f t="shared" ca="1" si="268"/>
        <v>0.59699572424924952</v>
      </c>
      <c r="N2481" s="18">
        <f t="shared" ca="1" si="270"/>
        <v>5.8346569556911163</v>
      </c>
      <c r="O2481" s="18"/>
      <c r="P2481" s="30">
        <f t="shared" ca="1" si="266"/>
        <v>7.0660587031210786</v>
      </c>
      <c r="Q2481" s="19"/>
      <c r="R2481" s="20">
        <f t="shared" ca="1" si="271"/>
        <v>1</v>
      </c>
      <c r="S2481" s="21">
        <f t="shared" ca="1" si="272"/>
        <v>1</v>
      </c>
    </row>
    <row r="2482" spans="9:19" ht="15" x14ac:dyDescent="0.25">
      <c r="I2482" s="14">
        <v>2478</v>
      </c>
      <c r="J2482" s="15">
        <f t="shared" ca="1" si="267"/>
        <v>0.63762256292381436</v>
      </c>
      <c r="K2482" s="16">
        <f t="shared" ca="1" si="269"/>
        <v>10.37597360429913</v>
      </c>
      <c r="L2482" s="16"/>
      <c r="M2482" s="17">
        <f t="shared" ca="1" si="268"/>
        <v>0.69568280667688454</v>
      </c>
      <c r="N2482" s="18">
        <f t="shared" ca="1" si="270"/>
        <v>8.063898056399772</v>
      </c>
      <c r="O2482" s="18"/>
      <c r="P2482" s="30">
        <f t="shared" ca="1" si="266"/>
        <v>4.5120755478993582</v>
      </c>
      <c r="Q2482" s="19"/>
      <c r="R2482" s="20">
        <f t="shared" ca="1" si="271"/>
        <v>1</v>
      </c>
      <c r="S2482" s="21">
        <f t="shared" ca="1" si="272"/>
        <v>0</v>
      </c>
    </row>
    <row r="2483" spans="9:19" ht="15" x14ac:dyDescent="0.25">
      <c r="I2483" s="14">
        <v>2479</v>
      </c>
      <c r="J2483" s="15">
        <f t="shared" ca="1" si="267"/>
        <v>0.50414362457268569</v>
      </c>
      <c r="K2483" s="16">
        <f t="shared" ca="1" si="269"/>
        <v>7.5169014780010688</v>
      </c>
      <c r="L2483" s="16"/>
      <c r="M2483" s="17">
        <f t="shared" ca="1" si="268"/>
        <v>1.5453301785064211E-2</v>
      </c>
      <c r="N2483" s="18">
        <f t="shared" ca="1" si="270"/>
        <v>-14.277408432407295</v>
      </c>
      <c r="O2483" s="18"/>
      <c r="P2483" s="30">
        <f t="shared" ca="1" si="266"/>
        <v>23.994309910408365</v>
      </c>
      <c r="Q2483" s="19"/>
      <c r="R2483" s="20">
        <f t="shared" ca="1" si="271"/>
        <v>1</v>
      </c>
      <c r="S2483" s="21">
        <f t="shared" ca="1" si="272"/>
        <v>1</v>
      </c>
    </row>
    <row r="2484" spans="9:19" ht="15" x14ac:dyDescent="0.25">
      <c r="I2484" s="14">
        <v>2480</v>
      </c>
      <c r="J2484" s="15">
        <f t="shared" ca="1" si="267"/>
        <v>0.18442066890159559</v>
      </c>
      <c r="K2484" s="16">
        <f t="shared" ca="1" si="269"/>
        <v>-8.8610460465378793E-2</v>
      </c>
      <c r="L2484" s="16"/>
      <c r="M2484" s="17">
        <f t="shared" ca="1" si="268"/>
        <v>0.97747074640017551</v>
      </c>
      <c r="N2484" s="18">
        <f t="shared" ca="1" si="270"/>
        <v>20.5475693873036</v>
      </c>
      <c r="O2484" s="18"/>
      <c r="P2484" s="30">
        <f t="shared" ca="1" si="266"/>
        <v>-18.43617984776898</v>
      </c>
      <c r="Q2484" s="19"/>
      <c r="R2484" s="20">
        <f t="shared" ca="1" si="271"/>
        <v>0</v>
      </c>
      <c r="S2484" s="21">
        <f t="shared" ca="1" si="272"/>
        <v>0</v>
      </c>
    </row>
    <row r="2485" spans="9:19" ht="15" x14ac:dyDescent="0.25">
      <c r="I2485" s="14">
        <v>2481</v>
      </c>
      <c r="J2485" s="15">
        <f t="shared" ca="1" si="267"/>
        <v>0.44465567170674081</v>
      </c>
      <c r="K2485" s="16">
        <f t="shared" ca="1" si="269"/>
        <v>6.2655729031644363</v>
      </c>
      <c r="L2485" s="16"/>
      <c r="M2485" s="17">
        <f t="shared" ca="1" si="268"/>
        <v>0.58950603398145374</v>
      </c>
      <c r="N2485" s="18">
        <f t="shared" ca="1" si="270"/>
        <v>5.6731482713224191</v>
      </c>
      <c r="O2485" s="18"/>
      <c r="P2485" s="30">
        <f t="shared" ca="1" si="266"/>
        <v>2.7924246318420174</v>
      </c>
      <c r="Q2485" s="19"/>
      <c r="R2485" s="20">
        <f t="shared" ca="1" si="271"/>
        <v>1</v>
      </c>
      <c r="S2485" s="21">
        <f t="shared" ca="1" si="272"/>
        <v>0</v>
      </c>
    </row>
    <row r="2486" spans="9:19" ht="15" x14ac:dyDescent="0.25">
      <c r="I2486" s="14">
        <v>2482</v>
      </c>
      <c r="J2486" s="15">
        <f t="shared" ca="1" si="267"/>
        <v>0.88535003597218387</v>
      </c>
      <c r="K2486" s="16">
        <f t="shared" ca="1" si="269"/>
        <v>17.488027068551617</v>
      </c>
      <c r="L2486" s="16"/>
      <c r="M2486" s="17">
        <f t="shared" ca="1" si="268"/>
        <v>0.35407671442572064</v>
      </c>
      <c r="N2486" s="18">
        <f t="shared" ca="1" si="270"/>
        <v>0.64806994412814278</v>
      </c>
      <c r="O2486" s="18"/>
      <c r="P2486" s="30">
        <f t="shared" ca="1" si="266"/>
        <v>19.039957124423474</v>
      </c>
      <c r="Q2486" s="19"/>
      <c r="R2486" s="20">
        <f t="shared" ca="1" si="271"/>
        <v>1</v>
      </c>
      <c r="S2486" s="21">
        <f t="shared" ca="1" si="272"/>
        <v>1</v>
      </c>
    </row>
    <row r="2487" spans="9:19" ht="15" x14ac:dyDescent="0.25">
      <c r="I2487" s="14">
        <v>2483</v>
      </c>
      <c r="J2487" s="15">
        <f t="shared" ca="1" si="267"/>
        <v>0.28356991311458613</v>
      </c>
      <c r="K2487" s="16">
        <f t="shared" ca="1" si="269"/>
        <v>2.6420549986099315</v>
      </c>
      <c r="L2487" s="16"/>
      <c r="M2487" s="17">
        <f t="shared" ca="1" si="268"/>
        <v>0.61983428353710845</v>
      </c>
      <c r="N2487" s="18">
        <f t="shared" ca="1" si="270"/>
        <v>6.3321944840431632</v>
      </c>
      <c r="O2487" s="18"/>
      <c r="P2487" s="30">
        <f t="shared" ca="1" si="266"/>
        <v>-1.4901394854332315</v>
      </c>
      <c r="Q2487" s="19"/>
      <c r="R2487" s="20">
        <f t="shared" ca="1" si="271"/>
        <v>0</v>
      </c>
      <c r="S2487" s="21">
        <f t="shared" ca="1" si="272"/>
        <v>0</v>
      </c>
    </row>
    <row r="2488" spans="9:19" ht="15" x14ac:dyDescent="0.25">
      <c r="I2488" s="14">
        <v>2484</v>
      </c>
      <c r="J2488" s="15">
        <f t="shared" ca="1" si="267"/>
        <v>0.4769053733320634</v>
      </c>
      <c r="K2488" s="16">
        <f t="shared" ca="1" si="269"/>
        <v>6.945389649090516</v>
      </c>
      <c r="L2488" s="16"/>
      <c r="M2488" s="17">
        <f t="shared" ca="1" si="268"/>
        <v>0.33072668355551782</v>
      </c>
      <c r="N2488" s="18">
        <f t="shared" ca="1" si="270"/>
        <v>0.11620332349659668</v>
      </c>
      <c r="O2488" s="18"/>
      <c r="P2488" s="30">
        <f t="shared" ca="1" si="266"/>
        <v>9.0291863255939191</v>
      </c>
      <c r="Q2488" s="19"/>
      <c r="R2488" s="20">
        <f t="shared" ca="1" si="271"/>
        <v>1</v>
      </c>
      <c r="S2488" s="21">
        <f t="shared" ca="1" si="272"/>
        <v>1</v>
      </c>
    </row>
    <row r="2489" spans="9:19" ht="15" x14ac:dyDescent="0.25">
      <c r="I2489" s="14">
        <v>2485</v>
      </c>
      <c r="J2489" s="15">
        <f t="shared" ca="1" si="267"/>
        <v>0.61071458635468601</v>
      </c>
      <c r="K2489" s="16">
        <f t="shared" ca="1" si="269"/>
        <v>9.7825372058041999</v>
      </c>
      <c r="L2489" s="16"/>
      <c r="M2489" s="17">
        <f t="shared" ca="1" si="268"/>
        <v>0.68920429542638784</v>
      </c>
      <c r="N2489" s="18">
        <f t="shared" ca="1" si="270"/>
        <v>7.9097218120218855</v>
      </c>
      <c r="O2489" s="18"/>
      <c r="P2489" s="30">
        <f t="shared" ca="1" si="266"/>
        <v>4.0728153937823146</v>
      </c>
      <c r="Q2489" s="19"/>
      <c r="R2489" s="20">
        <f t="shared" ca="1" si="271"/>
        <v>1</v>
      </c>
      <c r="S2489" s="21">
        <f t="shared" ca="1" si="272"/>
        <v>0</v>
      </c>
    </row>
    <row r="2490" spans="9:19" ht="15" x14ac:dyDescent="0.25">
      <c r="I2490" s="14">
        <v>2486</v>
      </c>
      <c r="J2490" s="15">
        <f t="shared" ca="1" si="267"/>
        <v>0.27708636164902001</v>
      </c>
      <c r="K2490" s="16">
        <f t="shared" ca="1" si="269"/>
        <v>2.4809969138925378</v>
      </c>
      <c r="L2490" s="16"/>
      <c r="M2490" s="17">
        <f t="shared" ca="1" si="268"/>
        <v>0.65115046003930421</v>
      </c>
      <c r="N2490" s="18">
        <f t="shared" ca="1" si="270"/>
        <v>7.0298245982339642</v>
      </c>
      <c r="O2490" s="18"/>
      <c r="P2490" s="30">
        <f t="shared" ca="1" si="266"/>
        <v>-2.3488276843414262</v>
      </c>
      <c r="Q2490" s="19"/>
      <c r="R2490" s="20">
        <f t="shared" ca="1" si="271"/>
        <v>0</v>
      </c>
      <c r="S2490" s="21">
        <f t="shared" ca="1" si="272"/>
        <v>0</v>
      </c>
    </row>
    <row r="2491" spans="9:19" ht="15" x14ac:dyDescent="0.25">
      <c r="I2491" s="14">
        <v>2487</v>
      </c>
      <c r="J2491" s="15">
        <f t="shared" ca="1" si="267"/>
        <v>0.82042645705937345</v>
      </c>
      <c r="K2491" s="16">
        <f t="shared" ca="1" si="269"/>
        <v>15.102101461040744</v>
      </c>
      <c r="L2491" s="16"/>
      <c r="M2491" s="17">
        <f t="shared" ca="1" si="268"/>
        <v>0.17912277368313312</v>
      </c>
      <c r="N2491" s="18">
        <f t="shared" ca="1" si="270"/>
        <v>-3.9065070031901756</v>
      </c>
      <c r="O2491" s="18"/>
      <c r="P2491" s="30">
        <f t="shared" ca="1" si="266"/>
        <v>21.20860846423092</v>
      </c>
      <c r="Q2491" s="19"/>
      <c r="R2491" s="20">
        <f t="shared" ca="1" si="271"/>
        <v>1</v>
      </c>
      <c r="S2491" s="21">
        <f t="shared" ca="1" si="272"/>
        <v>1</v>
      </c>
    </row>
    <row r="2492" spans="9:19" ht="15" x14ac:dyDescent="0.25">
      <c r="I2492" s="14">
        <v>2488</v>
      </c>
      <c r="J2492" s="15">
        <f t="shared" ca="1" si="267"/>
        <v>0.43340762856314041</v>
      </c>
      <c r="K2492" s="16">
        <f t="shared" ca="1" si="269"/>
        <v>6.0268781821822133</v>
      </c>
      <c r="L2492" s="16"/>
      <c r="M2492" s="17">
        <f t="shared" ca="1" si="268"/>
        <v>6.3072408853991346E-2</v>
      </c>
      <c r="N2492" s="18">
        <f t="shared" ca="1" si="270"/>
        <v>-9.016570596070915</v>
      </c>
      <c r="O2492" s="18"/>
      <c r="P2492" s="30">
        <f t="shared" ca="1" si="266"/>
        <v>17.243448778253128</v>
      </c>
      <c r="Q2492" s="19"/>
      <c r="R2492" s="20">
        <f t="shared" ca="1" si="271"/>
        <v>1</v>
      </c>
      <c r="S2492" s="21">
        <f t="shared" ca="1" si="272"/>
        <v>1</v>
      </c>
    </row>
    <row r="2493" spans="9:19" ht="15" x14ac:dyDescent="0.25">
      <c r="I2493" s="14">
        <v>2489</v>
      </c>
      <c r="J2493" s="15">
        <f t="shared" ca="1" si="267"/>
        <v>0.45440754053732635</v>
      </c>
      <c r="K2493" s="16">
        <f t="shared" ca="1" si="269"/>
        <v>6.4717459846397061</v>
      </c>
      <c r="L2493" s="16"/>
      <c r="M2493" s="17">
        <f t="shared" ca="1" si="268"/>
        <v>0.73992423194199042</v>
      </c>
      <c r="N2493" s="18">
        <f t="shared" ca="1" si="270"/>
        <v>9.1606596427721261</v>
      </c>
      <c r="O2493" s="18"/>
      <c r="P2493" s="30">
        <f t="shared" ca="1" si="266"/>
        <v>-0.48891365813241983</v>
      </c>
      <c r="Q2493" s="19"/>
      <c r="R2493" s="20">
        <f t="shared" ca="1" si="271"/>
        <v>0</v>
      </c>
      <c r="S2493" s="21">
        <f t="shared" ca="1" si="272"/>
        <v>0</v>
      </c>
    </row>
    <row r="2494" spans="9:19" ht="15" x14ac:dyDescent="0.25">
      <c r="I2494" s="14">
        <v>2490</v>
      </c>
      <c r="J2494" s="15">
        <f t="shared" ca="1" si="267"/>
        <v>0.94357037350897877</v>
      </c>
      <c r="K2494" s="16">
        <f t="shared" ca="1" si="269"/>
        <v>20.695006062099164</v>
      </c>
      <c r="L2494" s="16"/>
      <c r="M2494" s="17">
        <f t="shared" ca="1" si="268"/>
        <v>0.10188626964698322</v>
      </c>
      <c r="N2494" s="18">
        <f t="shared" ca="1" si="270"/>
        <v>-6.8529168042843391</v>
      </c>
      <c r="O2494" s="18"/>
      <c r="P2494" s="30">
        <f t="shared" ca="1" si="266"/>
        <v>29.747922866383501</v>
      </c>
      <c r="Q2494" s="19"/>
      <c r="R2494" s="20">
        <f t="shared" ca="1" si="271"/>
        <v>1</v>
      </c>
      <c r="S2494" s="21">
        <f t="shared" ca="1" si="272"/>
        <v>1</v>
      </c>
    </row>
    <row r="2495" spans="9:19" ht="15" x14ac:dyDescent="0.25">
      <c r="I2495" s="14">
        <v>2491</v>
      </c>
      <c r="J2495" s="15">
        <f t="shared" ca="1" si="267"/>
        <v>0.20895577952671884</v>
      </c>
      <c r="K2495" s="16">
        <f t="shared" ca="1" si="269"/>
        <v>0.65263719644003437</v>
      </c>
      <c r="L2495" s="16"/>
      <c r="M2495" s="17">
        <f t="shared" ca="1" si="268"/>
        <v>0.18485364335734356</v>
      </c>
      <c r="N2495" s="18">
        <f t="shared" ca="1" si="270"/>
        <v>-3.725022795299445</v>
      </c>
      <c r="O2495" s="18"/>
      <c r="P2495" s="30">
        <f t="shared" ca="1" si="266"/>
        <v>6.5776599917394796</v>
      </c>
      <c r="Q2495" s="19"/>
      <c r="R2495" s="20">
        <f t="shared" ca="1" si="271"/>
        <v>1</v>
      </c>
      <c r="S2495" s="21">
        <f t="shared" ca="1" si="272"/>
        <v>0</v>
      </c>
    </row>
    <row r="2496" spans="9:19" ht="15" x14ac:dyDescent="0.25">
      <c r="I2496" s="14">
        <v>2492</v>
      </c>
      <c r="J2496" s="15">
        <f t="shared" ca="1" si="267"/>
        <v>0.90554882575147899</v>
      </c>
      <c r="K2496" s="16">
        <f t="shared" ca="1" si="269"/>
        <v>18.422317047814737</v>
      </c>
      <c r="L2496" s="16"/>
      <c r="M2496" s="17">
        <f t="shared" ca="1" si="268"/>
        <v>0.75174366679751436</v>
      </c>
      <c r="N2496" s="18">
        <f t="shared" ca="1" si="270"/>
        <v>9.4691797575704157</v>
      </c>
      <c r="O2496" s="18"/>
      <c r="P2496" s="30">
        <f t="shared" ca="1" si="266"/>
        <v>11.15313729024432</v>
      </c>
      <c r="Q2496" s="19"/>
      <c r="R2496" s="20">
        <f t="shared" ca="1" si="271"/>
        <v>1</v>
      </c>
      <c r="S2496" s="21">
        <f t="shared" ca="1" si="272"/>
        <v>1</v>
      </c>
    </row>
    <row r="2497" spans="9:19" ht="15" x14ac:dyDescent="0.25">
      <c r="I2497" s="14">
        <v>2493</v>
      </c>
      <c r="J2497" s="15">
        <f t="shared" ca="1" si="267"/>
        <v>0.69877665634720632</v>
      </c>
      <c r="K2497" s="16">
        <f t="shared" ca="1" si="269"/>
        <v>11.78803895748684</v>
      </c>
      <c r="L2497" s="16"/>
      <c r="M2497" s="17">
        <f t="shared" ca="1" si="268"/>
        <v>0.26971587468421554</v>
      </c>
      <c r="N2497" s="18">
        <f t="shared" ca="1" si="270"/>
        <v>-1.3543526883676744</v>
      </c>
      <c r="O2497" s="18"/>
      <c r="P2497" s="30">
        <f t="shared" ca="1" si="266"/>
        <v>15.342391645854516</v>
      </c>
      <c r="Q2497" s="19"/>
      <c r="R2497" s="20">
        <f t="shared" ca="1" si="271"/>
        <v>1</v>
      </c>
      <c r="S2497" s="21">
        <f t="shared" ca="1" si="272"/>
        <v>1</v>
      </c>
    </row>
    <row r="2498" spans="9:19" ht="15" x14ac:dyDescent="0.25">
      <c r="I2498" s="14">
        <v>2494</v>
      </c>
      <c r="J2498" s="15">
        <f t="shared" ca="1" si="267"/>
        <v>0.63526189770587871</v>
      </c>
      <c r="K2498" s="16">
        <f t="shared" ca="1" si="269"/>
        <v>10.32335761977096</v>
      </c>
      <c r="L2498" s="16"/>
      <c r="M2498" s="17">
        <f t="shared" ca="1" si="268"/>
        <v>0.14479913685284318</v>
      </c>
      <c r="N2498" s="18">
        <f t="shared" ca="1" si="270"/>
        <v>-5.0802573482008881</v>
      </c>
      <c r="O2498" s="18"/>
      <c r="P2498" s="30">
        <f t="shared" ca="1" si="266"/>
        <v>17.603614967971847</v>
      </c>
      <c r="Q2498" s="19"/>
      <c r="R2498" s="20">
        <f t="shared" ca="1" si="271"/>
        <v>1</v>
      </c>
      <c r="S2498" s="21">
        <f t="shared" ca="1" si="272"/>
        <v>1</v>
      </c>
    </row>
    <row r="2499" spans="9:19" ht="15" x14ac:dyDescent="0.25">
      <c r="I2499" s="14">
        <v>2495</v>
      </c>
      <c r="J2499" s="15">
        <f t="shared" ca="1" si="267"/>
        <v>0.53350597987467363</v>
      </c>
      <c r="K2499" s="16">
        <f t="shared" ca="1" si="269"/>
        <v>8.1335141114625813</v>
      </c>
      <c r="L2499" s="16"/>
      <c r="M2499" s="17">
        <f t="shared" ca="1" si="268"/>
        <v>0.10406007727174804</v>
      </c>
      <c r="N2499" s="18">
        <f t="shared" ca="1" si="270"/>
        <v>-6.7514694486746514</v>
      </c>
      <c r="O2499" s="18"/>
      <c r="P2499" s="30">
        <f t="shared" ca="1" si="266"/>
        <v>17.084983560137232</v>
      </c>
      <c r="Q2499" s="19"/>
      <c r="R2499" s="20">
        <f t="shared" ca="1" si="271"/>
        <v>1</v>
      </c>
      <c r="S2499" s="21">
        <f t="shared" ca="1" si="272"/>
        <v>1</v>
      </c>
    </row>
    <row r="2500" spans="9:19" ht="15" x14ac:dyDescent="0.25">
      <c r="I2500" s="14">
        <v>2496</v>
      </c>
      <c r="J2500" s="15">
        <f t="shared" ca="1" si="267"/>
        <v>0.2894599947635178</v>
      </c>
      <c r="K2500" s="16">
        <f t="shared" ca="1" si="269"/>
        <v>2.7868466736485153</v>
      </c>
      <c r="L2500" s="16"/>
      <c r="M2500" s="17">
        <f t="shared" ca="1" si="268"/>
        <v>0.28787290163020407</v>
      </c>
      <c r="N2500" s="18">
        <f t="shared" ca="1" si="270"/>
        <v>-0.90202924034749277</v>
      </c>
      <c r="O2500" s="18"/>
      <c r="P2500" s="30">
        <f t="shared" ca="1" si="266"/>
        <v>5.8888759139960083</v>
      </c>
      <c r="Q2500" s="19"/>
      <c r="R2500" s="20">
        <f t="shared" ca="1" si="271"/>
        <v>1</v>
      </c>
      <c r="S2500" s="21">
        <f t="shared" ca="1" si="272"/>
        <v>0</v>
      </c>
    </row>
    <row r="2501" spans="9:19" ht="15" x14ac:dyDescent="0.25">
      <c r="I2501" s="14">
        <v>2497</v>
      </c>
      <c r="J2501" s="15">
        <f t="shared" ca="1" si="267"/>
        <v>0.12867231171100779</v>
      </c>
      <c r="K2501" s="16">
        <f t="shared" ca="1" si="269"/>
        <v>-2.0467611711988187</v>
      </c>
      <c r="L2501" s="16"/>
      <c r="M2501" s="17">
        <f t="shared" ca="1" si="268"/>
        <v>0.68295384711375839</v>
      </c>
      <c r="N2501" s="18">
        <f t="shared" ca="1" si="270"/>
        <v>7.7622911859276567</v>
      </c>
      <c r="O2501" s="18"/>
      <c r="P2501" s="30">
        <f t="shared" ref="P2501:P2564" ca="1" si="273">K2501-N2501+homefield_adv_simulation</f>
        <v>-7.6090523571264752</v>
      </c>
      <c r="Q2501" s="19"/>
      <c r="R2501" s="20">
        <f t="shared" ca="1" si="271"/>
        <v>0</v>
      </c>
      <c r="S2501" s="21">
        <f t="shared" ca="1" si="272"/>
        <v>0</v>
      </c>
    </row>
    <row r="2502" spans="9:19" ht="15" x14ac:dyDescent="0.25">
      <c r="I2502" s="14">
        <v>2498</v>
      </c>
      <c r="J2502" s="15">
        <f t="shared" ca="1" si="267"/>
        <v>0.91775739416625401</v>
      </c>
      <c r="K2502" s="16">
        <f t="shared" ca="1" si="269"/>
        <v>19.06077758276863</v>
      </c>
      <c r="L2502" s="16"/>
      <c r="M2502" s="17">
        <f t="shared" ca="1" si="268"/>
        <v>8.8159484552506107E-2</v>
      </c>
      <c r="N2502" s="18">
        <f t="shared" ca="1" si="270"/>
        <v>-7.5331173957297892</v>
      </c>
      <c r="O2502" s="18"/>
      <c r="P2502" s="30">
        <f t="shared" ca="1" si="273"/>
        <v>28.793894978498418</v>
      </c>
      <c r="Q2502" s="19"/>
      <c r="R2502" s="20">
        <f t="shared" ca="1" si="271"/>
        <v>1</v>
      </c>
      <c r="S2502" s="21">
        <f t="shared" ca="1" si="272"/>
        <v>1</v>
      </c>
    </row>
    <row r="2503" spans="9:19" ht="15" x14ac:dyDescent="0.25">
      <c r="I2503" s="14">
        <v>2499</v>
      </c>
      <c r="J2503" s="15">
        <f t="shared" ca="1" si="267"/>
        <v>0.57310336618283786</v>
      </c>
      <c r="K2503" s="16">
        <f t="shared" ca="1" si="269"/>
        <v>8.9718028060294905</v>
      </c>
      <c r="L2503" s="16"/>
      <c r="M2503" s="17">
        <f t="shared" ca="1" si="268"/>
        <v>5.4028764964139553E-2</v>
      </c>
      <c r="N2503" s="18">
        <f t="shared" ca="1" si="270"/>
        <v>-9.6650060359797649</v>
      </c>
      <c r="O2503" s="18"/>
      <c r="P2503" s="30">
        <f t="shared" ca="1" si="273"/>
        <v>20.836808842009255</v>
      </c>
      <c r="Q2503" s="19"/>
      <c r="R2503" s="20">
        <f t="shared" ca="1" si="271"/>
        <v>1</v>
      </c>
      <c r="S2503" s="21">
        <f t="shared" ca="1" si="272"/>
        <v>1</v>
      </c>
    </row>
    <row r="2504" spans="9:19" ht="15" x14ac:dyDescent="0.25">
      <c r="I2504" s="14">
        <v>2500</v>
      </c>
      <c r="J2504" s="15">
        <f t="shared" ca="1" si="267"/>
        <v>0.35629435159954359</v>
      </c>
      <c r="K2504" s="16">
        <f t="shared" ca="1" si="269"/>
        <v>4.3478982709405747</v>
      </c>
      <c r="L2504" s="16"/>
      <c r="M2504" s="17">
        <f t="shared" ca="1" si="268"/>
        <v>2.205584437664776E-2</v>
      </c>
      <c r="N2504" s="18">
        <f t="shared" ca="1" si="270"/>
        <v>-13.062200204167169</v>
      </c>
      <c r="O2504" s="18"/>
      <c r="P2504" s="30">
        <f t="shared" ca="1" si="273"/>
        <v>19.610098475107744</v>
      </c>
      <c r="Q2504" s="19"/>
      <c r="R2504" s="20">
        <f t="shared" ca="1" si="271"/>
        <v>1</v>
      </c>
      <c r="S2504" s="21">
        <f t="shared" ca="1" si="272"/>
        <v>1</v>
      </c>
    </row>
    <row r="2505" spans="9:19" ht="15" x14ac:dyDescent="0.25">
      <c r="I2505" s="14">
        <v>2501</v>
      </c>
      <c r="J2505" s="15">
        <f t="shared" ca="1" si="267"/>
        <v>9.5071496640881548E-2</v>
      </c>
      <c r="K2505" s="16">
        <f t="shared" ca="1" si="269"/>
        <v>-3.5315533655766043</v>
      </c>
      <c r="L2505" s="16"/>
      <c r="M2505" s="17">
        <f t="shared" ca="1" si="268"/>
        <v>0.14463139449849727</v>
      </c>
      <c r="N2505" s="18">
        <f t="shared" ca="1" si="270"/>
        <v>-5.0864230030330706</v>
      </c>
      <c r="O2505" s="18"/>
      <c r="P2505" s="30">
        <f t="shared" ca="1" si="273"/>
        <v>3.7548696374564665</v>
      </c>
      <c r="Q2505" s="19"/>
      <c r="R2505" s="20">
        <f t="shared" ca="1" si="271"/>
        <v>1</v>
      </c>
      <c r="S2505" s="21">
        <f t="shared" ca="1" si="272"/>
        <v>0</v>
      </c>
    </row>
    <row r="2506" spans="9:19" ht="15" x14ac:dyDescent="0.25">
      <c r="I2506" s="14">
        <v>2502</v>
      </c>
      <c r="J2506" s="15">
        <f t="shared" ref="J2506:J2569" ca="1" si="274">RAND()</f>
        <v>0.61934619706737648</v>
      </c>
      <c r="K2506" s="16">
        <f t="shared" ca="1" si="269"/>
        <v>9.9714729453892428</v>
      </c>
      <c r="L2506" s="16"/>
      <c r="M2506" s="17">
        <f t="shared" ref="M2506:M2569" ca="1" si="275">RAND()</f>
        <v>0.46531588552564507</v>
      </c>
      <c r="N2506" s="18">
        <f t="shared" ca="1" si="270"/>
        <v>3.0516874720579321</v>
      </c>
      <c r="O2506" s="18"/>
      <c r="P2506" s="30">
        <f t="shared" ca="1" si="273"/>
        <v>9.1197854733313122</v>
      </c>
      <c r="Q2506" s="19"/>
      <c r="R2506" s="20">
        <f t="shared" ca="1" si="271"/>
        <v>1</v>
      </c>
      <c r="S2506" s="21">
        <f t="shared" ca="1" si="272"/>
        <v>1</v>
      </c>
    </row>
    <row r="2507" spans="9:19" ht="15" x14ac:dyDescent="0.25">
      <c r="I2507" s="14">
        <v>2503</v>
      </c>
      <c r="J2507" s="15">
        <f t="shared" ca="1" si="274"/>
        <v>0.9992587528154796</v>
      </c>
      <c r="K2507" s="16">
        <f t="shared" ref="K2507:K2570" ca="1" si="276">NORMINV(J2507,mean_HomeTeam_Sim,sd_HomeTeam_Sim)</f>
        <v>34.01979698845372</v>
      </c>
      <c r="L2507" s="16"/>
      <c r="M2507" s="17">
        <f t="shared" ca="1" si="275"/>
        <v>0.63927551595595788</v>
      </c>
      <c r="N2507" s="18">
        <f t="shared" ref="N2507:N2570" ca="1" si="277">NORMINV(M2507,mean_AwayTeam_Sim,sd_AwayTeam_Sim)</f>
        <v>6.7628850085576051</v>
      </c>
      <c r="O2507" s="18"/>
      <c r="P2507" s="30">
        <f t="shared" ca="1" si="273"/>
        <v>29.456911979896116</v>
      </c>
      <c r="Q2507" s="19"/>
      <c r="R2507" s="20">
        <f t="shared" ref="R2507:R2570" ca="1" si="278">IF(P2507&gt;0,1,0)</f>
        <v>1</v>
      </c>
      <c r="S2507" s="21">
        <f t="shared" ref="S2507:S2570" ca="1" si="279">IF(P2507&gt;game_spread,1,0)</f>
        <v>1</v>
      </c>
    </row>
    <row r="2508" spans="9:19" ht="15" x14ac:dyDescent="0.25">
      <c r="I2508" s="14">
        <v>2504</v>
      </c>
      <c r="J2508" s="15">
        <f t="shared" ca="1" si="274"/>
        <v>0.99167908240328295</v>
      </c>
      <c r="K2508" s="16">
        <f t="shared" ca="1" si="276"/>
        <v>27.464047088264376</v>
      </c>
      <c r="L2508" s="16"/>
      <c r="M2508" s="17">
        <f t="shared" ca="1" si="275"/>
        <v>0.53028481666233662</v>
      </c>
      <c r="N2508" s="18">
        <f t="shared" ca="1" si="277"/>
        <v>4.4157431174932968</v>
      </c>
      <c r="O2508" s="18"/>
      <c r="P2508" s="30">
        <f t="shared" ca="1" si="273"/>
        <v>25.248303970771079</v>
      </c>
      <c r="Q2508" s="19"/>
      <c r="R2508" s="20">
        <f t="shared" ca="1" si="278"/>
        <v>1</v>
      </c>
      <c r="S2508" s="21">
        <f t="shared" ca="1" si="279"/>
        <v>1</v>
      </c>
    </row>
    <row r="2509" spans="9:19" ht="15" x14ac:dyDescent="0.25">
      <c r="I2509" s="14">
        <v>2505</v>
      </c>
      <c r="J2509" s="15">
        <f t="shared" ca="1" si="274"/>
        <v>3.2871961627012336E-3</v>
      </c>
      <c r="K2509" s="16">
        <f t="shared" ca="1" si="276"/>
        <v>-15.307635345328475</v>
      </c>
      <c r="L2509" s="16"/>
      <c r="M2509" s="17">
        <f t="shared" ca="1" si="275"/>
        <v>0.24685295462502466</v>
      </c>
      <c r="N2509" s="18">
        <f t="shared" ca="1" si="277"/>
        <v>-1.9463226420912587</v>
      </c>
      <c r="O2509" s="18"/>
      <c r="P2509" s="30">
        <f t="shared" ca="1" si="273"/>
        <v>-11.161312703237215</v>
      </c>
      <c r="Q2509" s="19"/>
      <c r="R2509" s="20">
        <f t="shared" ca="1" si="278"/>
        <v>0</v>
      </c>
      <c r="S2509" s="21">
        <f t="shared" ca="1" si="279"/>
        <v>0</v>
      </c>
    </row>
    <row r="2510" spans="9:19" ht="15" x14ac:dyDescent="0.25">
      <c r="I2510" s="14">
        <v>2506</v>
      </c>
      <c r="J2510" s="15">
        <f t="shared" ca="1" si="274"/>
        <v>0.50601337055195261</v>
      </c>
      <c r="K2510" s="16">
        <f t="shared" ca="1" si="276"/>
        <v>7.5561169232722349</v>
      </c>
      <c r="L2510" s="16"/>
      <c r="M2510" s="17">
        <f t="shared" ca="1" si="275"/>
        <v>0.19536412737560893</v>
      </c>
      <c r="N2510" s="18">
        <f t="shared" ca="1" si="277"/>
        <v>-3.4010314062550151</v>
      </c>
      <c r="O2510" s="18"/>
      <c r="P2510" s="30">
        <f t="shared" ca="1" si="273"/>
        <v>13.157148329527249</v>
      </c>
      <c r="Q2510" s="19"/>
      <c r="R2510" s="20">
        <f t="shared" ca="1" si="278"/>
        <v>1</v>
      </c>
      <c r="S2510" s="21">
        <f t="shared" ca="1" si="279"/>
        <v>1</v>
      </c>
    </row>
    <row r="2511" spans="9:19" ht="15" x14ac:dyDescent="0.25">
      <c r="I2511" s="14">
        <v>2507</v>
      </c>
      <c r="J2511" s="15">
        <f t="shared" ca="1" si="274"/>
        <v>0.60434352980994721</v>
      </c>
      <c r="K2511" s="16">
        <f t="shared" ca="1" si="276"/>
        <v>9.6438532502866359</v>
      </c>
      <c r="L2511" s="16"/>
      <c r="M2511" s="17">
        <f t="shared" ca="1" si="275"/>
        <v>1.370548908033864E-2</v>
      </c>
      <c r="N2511" s="18">
        <f t="shared" ca="1" si="277"/>
        <v>-14.673497820967793</v>
      </c>
      <c r="O2511" s="18"/>
      <c r="P2511" s="30">
        <f t="shared" ca="1" si="273"/>
        <v>26.517351071254428</v>
      </c>
      <c r="Q2511" s="19"/>
      <c r="R2511" s="20">
        <f t="shared" ca="1" si="278"/>
        <v>1</v>
      </c>
      <c r="S2511" s="21">
        <f t="shared" ca="1" si="279"/>
        <v>1</v>
      </c>
    </row>
    <row r="2512" spans="9:19" ht="15" x14ac:dyDescent="0.25">
      <c r="I2512" s="14">
        <v>2508</v>
      </c>
      <c r="J2512" s="15">
        <f t="shared" ca="1" si="274"/>
        <v>0.69132542727989477</v>
      </c>
      <c r="K2512" s="16">
        <f t="shared" ca="1" si="276"/>
        <v>11.610043926948762</v>
      </c>
      <c r="L2512" s="16"/>
      <c r="M2512" s="17">
        <f t="shared" ca="1" si="275"/>
        <v>0.92862880161236716</v>
      </c>
      <c r="N2512" s="18">
        <f t="shared" ca="1" si="277"/>
        <v>16.042546522213051</v>
      </c>
      <c r="O2512" s="18"/>
      <c r="P2512" s="30">
        <f t="shared" ca="1" si="273"/>
        <v>-2.2325025952642887</v>
      </c>
      <c r="Q2512" s="19"/>
      <c r="R2512" s="20">
        <f t="shared" ca="1" si="278"/>
        <v>0</v>
      </c>
      <c r="S2512" s="21">
        <f t="shared" ca="1" si="279"/>
        <v>0</v>
      </c>
    </row>
    <row r="2513" spans="9:19" ht="15" x14ac:dyDescent="0.25">
      <c r="I2513" s="14">
        <v>2509</v>
      </c>
      <c r="J2513" s="15">
        <f t="shared" ca="1" si="274"/>
        <v>0.58553816226338851</v>
      </c>
      <c r="K2513" s="16">
        <f t="shared" ca="1" si="276"/>
        <v>9.237873379346194</v>
      </c>
      <c r="L2513" s="16"/>
      <c r="M2513" s="17">
        <f t="shared" ca="1" si="275"/>
        <v>0.40870317061187733</v>
      </c>
      <c r="N2513" s="18">
        <f t="shared" ca="1" si="277"/>
        <v>1.8483011580329745</v>
      </c>
      <c r="O2513" s="18"/>
      <c r="P2513" s="30">
        <f t="shared" ca="1" si="273"/>
        <v>9.5895722213132188</v>
      </c>
      <c r="Q2513" s="19"/>
      <c r="R2513" s="20">
        <f t="shared" ca="1" si="278"/>
        <v>1</v>
      </c>
      <c r="S2513" s="21">
        <f t="shared" ca="1" si="279"/>
        <v>1</v>
      </c>
    </row>
    <row r="2514" spans="9:19" ht="15" x14ac:dyDescent="0.25">
      <c r="I2514" s="14">
        <v>2510</v>
      </c>
      <c r="J2514" s="15">
        <f t="shared" ca="1" si="274"/>
        <v>0.93495667898754442</v>
      </c>
      <c r="K2514" s="16">
        <f t="shared" ca="1" si="276"/>
        <v>20.095027425411345</v>
      </c>
      <c r="L2514" s="16"/>
      <c r="M2514" s="17">
        <f t="shared" ca="1" si="275"/>
        <v>0.66430652782915711</v>
      </c>
      <c r="N2514" s="18">
        <f t="shared" ca="1" si="277"/>
        <v>7.3294906400937734</v>
      </c>
      <c r="O2514" s="18"/>
      <c r="P2514" s="30">
        <f t="shared" ca="1" si="273"/>
        <v>14.965536785317571</v>
      </c>
      <c r="Q2514" s="19"/>
      <c r="R2514" s="20">
        <f t="shared" ca="1" si="278"/>
        <v>1</v>
      </c>
      <c r="S2514" s="21">
        <f t="shared" ca="1" si="279"/>
        <v>1</v>
      </c>
    </row>
    <row r="2515" spans="9:19" ht="15" x14ac:dyDescent="0.25">
      <c r="I2515" s="14">
        <v>2511</v>
      </c>
      <c r="J2515" s="15">
        <f t="shared" ca="1" si="274"/>
        <v>0.33868490975829402</v>
      </c>
      <c r="K2515" s="16">
        <f t="shared" ca="1" si="276"/>
        <v>3.94903483516473</v>
      </c>
      <c r="L2515" s="16"/>
      <c r="M2515" s="17">
        <f t="shared" ca="1" si="275"/>
        <v>0.64286226970124827</v>
      </c>
      <c r="N2515" s="18">
        <f t="shared" ca="1" si="277"/>
        <v>6.8431805147861233</v>
      </c>
      <c r="O2515" s="18"/>
      <c r="P2515" s="30">
        <f t="shared" ca="1" si="273"/>
        <v>-0.69414567962139317</v>
      </c>
      <c r="Q2515" s="19"/>
      <c r="R2515" s="20">
        <f t="shared" ca="1" si="278"/>
        <v>0</v>
      </c>
      <c r="S2515" s="21">
        <f t="shared" ca="1" si="279"/>
        <v>0</v>
      </c>
    </row>
    <row r="2516" spans="9:19" ht="15" x14ac:dyDescent="0.25">
      <c r="I2516" s="14">
        <v>2512</v>
      </c>
      <c r="J2516" s="15">
        <f t="shared" ca="1" si="274"/>
        <v>0.83027013314427545</v>
      </c>
      <c r="K2516" s="16">
        <f t="shared" ca="1" si="276"/>
        <v>15.422055109423688</v>
      </c>
      <c r="L2516" s="16"/>
      <c r="M2516" s="17">
        <f t="shared" ca="1" si="275"/>
        <v>7.7953644759272356E-2</v>
      </c>
      <c r="N2516" s="18">
        <f t="shared" ca="1" si="277"/>
        <v>-8.0919683515769325</v>
      </c>
      <c r="O2516" s="18"/>
      <c r="P2516" s="30">
        <f t="shared" ca="1" si="273"/>
        <v>25.714023461000618</v>
      </c>
      <c r="Q2516" s="19"/>
      <c r="R2516" s="20">
        <f t="shared" ca="1" si="278"/>
        <v>1</v>
      </c>
      <c r="S2516" s="21">
        <f t="shared" ca="1" si="279"/>
        <v>1</v>
      </c>
    </row>
    <row r="2517" spans="9:19" ht="15" x14ac:dyDescent="0.25">
      <c r="I2517" s="14">
        <v>2513</v>
      </c>
      <c r="J2517" s="15">
        <f t="shared" ca="1" si="274"/>
        <v>0.35208215204112614</v>
      </c>
      <c r="K2517" s="16">
        <f t="shared" ca="1" si="276"/>
        <v>4.2531588727308538</v>
      </c>
      <c r="L2517" s="16"/>
      <c r="M2517" s="17">
        <f t="shared" ca="1" si="275"/>
        <v>0.24565435274204861</v>
      </c>
      <c r="N2517" s="18">
        <f t="shared" ca="1" si="277"/>
        <v>-1.9781353256738514</v>
      </c>
      <c r="O2517" s="18"/>
      <c r="P2517" s="30">
        <f t="shared" ca="1" si="273"/>
        <v>8.4312941984047054</v>
      </c>
      <c r="Q2517" s="19"/>
      <c r="R2517" s="20">
        <f t="shared" ca="1" si="278"/>
        <v>1</v>
      </c>
      <c r="S2517" s="21">
        <f t="shared" ca="1" si="279"/>
        <v>1</v>
      </c>
    </row>
    <row r="2518" spans="9:19" ht="15" x14ac:dyDescent="0.25">
      <c r="I2518" s="14">
        <v>2514</v>
      </c>
      <c r="J2518" s="15">
        <f t="shared" ca="1" si="274"/>
        <v>0.94540423669449902</v>
      </c>
      <c r="K2518" s="16">
        <f t="shared" ca="1" si="276"/>
        <v>20.831934868987304</v>
      </c>
      <c r="L2518" s="16"/>
      <c r="M2518" s="17">
        <f t="shared" ca="1" si="275"/>
        <v>0.15378525690486522</v>
      </c>
      <c r="N2518" s="18">
        <f t="shared" ca="1" si="277"/>
        <v>-4.7567191228399697</v>
      </c>
      <c r="O2518" s="18"/>
      <c r="P2518" s="30">
        <f t="shared" ca="1" si="273"/>
        <v>27.788653991827271</v>
      </c>
      <c r="Q2518" s="19"/>
      <c r="R2518" s="20">
        <f t="shared" ca="1" si="278"/>
        <v>1</v>
      </c>
      <c r="S2518" s="21">
        <f t="shared" ca="1" si="279"/>
        <v>1</v>
      </c>
    </row>
    <row r="2519" spans="9:19" ht="15" x14ac:dyDescent="0.25">
      <c r="I2519" s="14">
        <v>2515</v>
      </c>
      <c r="J2519" s="15">
        <f t="shared" ca="1" si="274"/>
        <v>0.47669850508584544</v>
      </c>
      <c r="K2519" s="16">
        <f t="shared" ca="1" si="276"/>
        <v>6.9410438678620583</v>
      </c>
      <c r="L2519" s="16"/>
      <c r="M2519" s="17">
        <f t="shared" ca="1" si="275"/>
        <v>0.18634278050389341</v>
      </c>
      <c r="N2519" s="18">
        <f t="shared" ca="1" si="277"/>
        <v>-3.6784408018550989</v>
      </c>
      <c r="O2519" s="18"/>
      <c r="P2519" s="30">
        <f t="shared" ca="1" si="273"/>
        <v>12.819484669717156</v>
      </c>
      <c r="Q2519" s="19"/>
      <c r="R2519" s="20">
        <f t="shared" ca="1" si="278"/>
        <v>1</v>
      </c>
      <c r="S2519" s="21">
        <f t="shared" ca="1" si="279"/>
        <v>1</v>
      </c>
    </row>
    <row r="2520" spans="9:19" ht="15" x14ac:dyDescent="0.25">
      <c r="I2520" s="14">
        <v>2516</v>
      </c>
      <c r="J2520" s="15">
        <f t="shared" ca="1" si="274"/>
        <v>0.5103550565363808</v>
      </c>
      <c r="K2520" s="16">
        <f t="shared" ca="1" si="276"/>
        <v>7.6471901890918517</v>
      </c>
      <c r="L2520" s="16"/>
      <c r="M2520" s="17">
        <f t="shared" ca="1" si="275"/>
        <v>0.68338194040272582</v>
      </c>
      <c r="N2520" s="18">
        <f t="shared" ca="1" si="277"/>
        <v>7.7723488440912121</v>
      </c>
      <c r="O2520" s="18"/>
      <c r="P2520" s="30">
        <f t="shared" ca="1" si="273"/>
        <v>2.0748413450006398</v>
      </c>
      <c r="Q2520" s="19"/>
      <c r="R2520" s="20">
        <f t="shared" ca="1" si="278"/>
        <v>1</v>
      </c>
      <c r="S2520" s="21">
        <f t="shared" ca="1" si="279"/>
        <v>0</v>
      </c>
    </row>
    <row r="2521" spans="9:19" ht="15" x14ac:dyDescent="0.25">
      <c r="I2521" s="14">
        <v>2517</v>
      </c>
      <c r="J2521" s="15">
        <f t="shared" ca="1" si="274"/>
        <v>0.19093143001517088</v>
      </c>
      <c r="K2521" s="16">
        <f t="shared" ca="1" si="276"/>
        <v>0.1136668915593555</v>
      </c>
      <c r="L2521" s="16"/>
      <c r="M2521" s="17">
        <f t="shared" ca="1" si="275"/>
        <v>0.16207103047471272</v>
      </c>
      <c r="N2521" s="18">
        <f t="shared" ca="1" si="277"/>
        <v>-4.4693153000552162</v>
      </c>
      <c r="O2521" s="18"/>
      <c r="P2521" s="30">
        <f t="shared" ca="1" si="273"/>
        <v>6.7829821916145718</v>
      </c>
      <c r="Q2521" s="19"/>
      <c r="R2521" s="20">
        <f t="shared" ca="1" si="278"/>
        <v>1</v>
      </c>
      <c r="S2521" s="21">
        <f t="shared" ca="1" si="279"/>
        <v>0</v>
      </c>
    </row>
    <row r="2522" spans="9:19" ht="15" x14ac:dyDescent="0.25">
      <c r="I2522" s="14">
        <v>2518</v>
      </c>
      <c r="J2522" s="15">
        <f t="shared" ca="1" si="274"/>
        <v>0.36021125707237678</v>
      </c>
      <c r="K2522" s="16">
        <f t="shared" ca="1" si="276"/>
        <v>4.4356425460384772</v>
      </c>
      <c r="L2522" s="16"/>
      <c r="M2522" s="17">
        <f t="shared" ca="1" si="275"/>
        <v>0.87364744804614558</v>
      </c>
      <c r="N2522" s="18">
        <f t="shared" ca="1" si="277"/>
        <v>13.349747354515223</v>
      </c>
      <c r="O2522" s="18"/>
      <c r="P2522" s="30">
        <f t="shared" ca="1" si="273"/>
        <v>-6.7141048084767467</v>
      </c>
      <c r="Q2522" s="19"/>
      <c r="R2522" s="20">
        <f t="shared" ca="1" si="278"/>
        <v>0</v>
      </c>
      <c r="S2522" s="21">
        <f t="shared" ca="1" si="279"/>
        <v>0</v>
      </c>
    </row>
    <row r="2523" spans="9:19" ht="15" x14ac:dyDescent="0.25">
      <c r="I2523" s="14">
        <v>2519</v>
      </c>
      <c r="J2523" s="15">
        <f t="shared" ca="1" si="274"/>
        <v>0.54835862246193279</v>
      </c>
      <c r="K2523" s="16">
        <f t="shared" ca="1" si="276"/>
        <v>8.4466714389410313</v>
      </c>
      <c r="L2523" s="16"/>
      <c r="M2523" s="17">
        <f t="shared" ca="1" si="275"/>
        <v>0.63728563156482576</v>
      </c>
      <c r="N2523" s="18">
        <f t="shared" ca="1" si="277"/>
        <v>6.7184567840824876</v>
      </c>
      <c r="O2523" s="18"/>
      <c r="P2523" s="30">
        <f t="shared" ca="1" si="273"/>
        <v>3.9282146548585439</v>
      </c>
      <c r="Q2523" s="19"/>
      <c r="R2523" s="20">
        <f t="shared" ca="1" si="278"/>
        <v>1</v>
      </c>
      <c r="S2523" s="21">
        <f t="shared" ca="1" si="279"/>
        <v>0</v>
      </c>
    </row>
    <row r="2524" spans="9:19" ht="15" x14ac:dyDescent="0.25">
      <c r="I2524" s="14">
        <v>2520</v>
      </c>
      <c r="J2524" s="15">
        <f t="shared" ca="1" si="274"/>
        <v>0.1028064707505898</v>
      </c>
      <c r="K2524" s="16">
        <f t="shared" ca="1" si="276"/>
        <v>-3.1597827216330518</v>
      </c>
      <c r="L2524" s="16"/>
      <c r="M2524" s="17">
        <f t="shared" ca="1" si="275"/>
        <v>0.67679740747125583</v>
      </c>
      <c r="N2524" s="18">
        <f t="shared" ca="1" si="277"/>
        <v>7.6182771135218941</v>
      </c>
      <c r="O2524" s="18"/>
      <c r="P2524" s="30">
        <f t="shared" ca="1" si="273"/>
        <v>-8.5780598351549457</v>
      </c>
      <c r="Q2524" s="19"/>
      <c r="R2524" s="20">
        <f t="shared" ca="1" si="278"/>
        <v>0</v>
      </c>
      <c r="S2524" s="21">
        <f t="shared" ca="1" si="279"/>
        <v>0</v>
      </c>
    </row>
    <row r="2525" spans="9:19" ht="15" x14ac:dyDescent="0.25">
      <c r="I2525" s="14">
        <v>2521</v>
      </c>
      <c r="J2525" s="15">
        <f t="shared" ca="1" si="274"/>
        <v>0.53579367021130908</v>
      </c>
      <c r="K2525" s="16">
        <f t="shared" ca="1" si="276"/>
        <v>8.1816732841262141</v>
      </c>
      <c r="L2525" s="16"/>
      <c r="M2525" s="17">
        <f t="shared" ca="1" si="275"/>
        <v>0.11646801430971743</v>
      </c>
      <c r="N2525" s="18">
        <f t="shared" ca="1" si="277"/>
        <v>-6.1999302938409322</v>
      </c>
      <c r="O2525" s="18"/>
      <c r="P2525" s="30">
        <f t="shared" ca="1" si="273"/>
        <v>16.581603577967147</v>
      </c>
      <c r="Q2525" s="19"/>
      <c r="R2525" s="20">
        <f t="shared" ca="1" si="278"/>
        <v>1</v>
      </c>
      <c r="S2525" s="21">
        <f t="shared" ca="1" si="279"/>
        <v>1</v>
      </c>
    </row>
    <row r="2526" spans="9:19" ht="15" x14ac:dyDescent="0.25">
      <c r="I2526" s="14">
        <v>2522</v>
      </c>
      <c r="J2526" s="15">
        <f t="shared" ca="1" si="274"/>
        <v>6.7345694634353026E-2</v>
      </c>
      <c r="K2526" s="16">
        <f t="shared" ca="1" si="276"/>
        <v>-5.085222632465106</v>
      </c>
      <c r="L2526" s="16"/>
      <c r="M2526" s="17">
        <f t="shared" ca="1" si="275"/>
        <v>0.40327708487795899</v>
      </c>
      <c r="N2526" s="18">
        <f t="shared" ca="1" si="277"/>
        <v>1.7312390269096598</v>
      </c>
      <c r="O2526" s="18"/>
      <c r="P2526" s="30">
        <f t="shared" ca="1" si="273"/>
        <v>-4.6164616593747656</v>
      </c>
      <c r="Q2526" s="19"/>
      <c r="R2526" s="20">
        <f t="shared" ca="1" si="278"/>
        <v>0</v>
      </c>
      <c r="S2526" s="21">
        <f t="shared" ca="1" si="279"/>
        <v>0</v>
      </c>
    </row>
    <row r="2527" spans="9:19" ht="15" x14ac:dyDescent="0.25">
      <c r="I2527" s="14">
        <v>2523</v>
      </c>
      <c r="J2527" s="15">
        <f t="shared" ca="1" si="274"/>
        <v>0.95331330318001228</v>
      </c>
      <c r="K2527" s="16">
        <f t="shared" ca="1" si="276"/>
        <v>21.46802845029698</v>
      </c>
      <c r="L2527" s="16"/>
      <c r="M2527" s="17">
        <f t="shared" ca="1" si="275"/>
        <v>0.76799564937894726</v>
      </c>
      <c r="N2527" s="18">
        <f t="shared" ca="1" si="277"/>
        <v>9.9065429920280454</v>
      </c>
      <c r="O2527" s="18"/>
      <c r="P2527" s="30">
        <f t="shared" ca="1" si="273"/>
        <v>13.761485458268936</v>
      </c>
      <c r="Q2527" s="19"/>
      <c r="R2527" s="20">
        <f t="shared" ca="1" si="278"/>
        <v>1</v>
      </c>
      <c r="S2527" s="21">
        <f t="shared" ca="1" si="279"/>
        <v>1</v>
      </c>
    </row>
    <row r="2528" spans="9:19" ht="15" x14ac:dyDescent="0.25">
      <c r="I2528" s="14">
        <v>2524</v>
      </c>
      <c r="J2528" s="15">
        <f t="shared" ca="1" si="274"/>
        <v>0.80626047951930324</v>
      </c>
      <c r="K2528" s="16">
        <f t="shared" ca="1" si="276"/>
        <v>14.660400583307105</v>
      </c>
      <c r="L2528" s="16"/>
      <c r="M2528" s="17">
        <f t="shared" ca="1" si="275"/>
        <v>0.34637583997308918</v>
      </c>
      <c r="N2528" s="18">
        <f t="shared" ca="1" si="277"/>
        <v>0.47415886548093766</v>
      </c>
      <c r="O2528" s="18"/>
      <c r="P2528" s="30">
        <f t="shared" ca="1" si="273"/>
        <v>16.386241717826167</v>
      </c>
      <c r="Q2528" s="19"/>
      <c r="R2528" s="20">
        <f t="shared" ca="1" si="278"/>
        <v>1</v>
      </c>
      <c r="S2528" s="21">
        <f t="shared" ca="1" si="279"/>
        <v>1</v>
      </c>
    </row>
    <row r="2529" spans="9:19" ht="15" x14ac:dyDescent="0.25">
      <c r="I2529" s="14">
        <v>2525</v>
      </c>
      <c r="J2529" s="15">
        <f t="shared" ca="1" si="274"/>
        <v>0.22477324041380398</v>
      </c>
      <c r="K2529" s="16">
        <f t="shared" ca="1" si="276"/>
        <v>1.1034167647356359</v>
      </c>
      <c r="L2529" s="16"/>
      <c r="M2529" s="17">
        <f t="shared" ca="1" si="275"/>
        <v>0.10707401964399255</v>
      </c>
      <c r="N2529" s="18">
        <f t="shared" ca="1" si="277"/>
        <v>-6.6133251986964385</v>
      </c>
      <c r="O2529" s="18"/>
      <c r="P2529" s="30">
        <f t="shared" ca="1" si="273"/>
        <v>9.9167419634320737</v>
      </c>
      <c r="Q2529" s="19"/>
      <c r="R2529" s="20">
        <f t="shared" ca="1" si="278"/>
        <v>1</v>
      </c>
      <c r="S2529" s="21">
        <f t="shared" ca="1" si="279"/>
        <v>1</v>
      </c>
    </row>
    <row r="2530" spans="9:19" ht="15" x14ac:dyDescent="0.25">
      <c r="I2530" s="14">
        <v>2526</v>
      </c>
      <c r="J2530" s="15">
        <f t="shared" ca="1" si="274"/>
        <v>0.85663698758854234</v>
      </c>
      <c r="K2530" s="16">
        <f t="shared" ca="1" si="276"/>
        <v>16.343201296034621</v>
      </c>
      <c r="L2530" s="16"/>
      <c r="M2530" s="17">
        <f t="shared" ca="1" si="275"/>
        <v>0.96945119764767329</v>
      </c>
      <c r="N2530" s="18">
        <f t="shared" ca="1" si="277"/>
        <v>19.44887227205745</v>
      </c>
      <c r="O2530" s="18"/>
      <c r="P2530" s="30">
        <f t="shared" ca="1" si="273"/>
        <v>-0.90567097602282853</v>
      </c>
      <c r="Q2530" s="19"/>
      <c r="R2530" s="20">
        <f t="shared" ca="1" si="278"/>
        <v>0</v>
      </c>
      <c r="S2530" s="21">
        <f t="shared" ca="1" si="279"/>
        <v>0</v>
      </c>
    </row>
    <row r="2531" spans="9:19" ht="15" x14ac:dyDescent="0.25">
      <c r="I2531" s="14">
        <v>2527</v>
      </c>
      <c r="J2531" s="15">
        <f t="shared" ca="1" si="274"/>
        <v>0.66116602362999799</v>
      </c>
      <c r="K2531" s="16">
        <f t="shared" ca="1" si="276"/>
        <v>10.907556603651917</v>
      </c>
      <c r="L2531" s="16"/>
      <c r="M2531" s="17">
        <f t="shared" ca="1" si="275"/>
        <v>0.61200748238049463</v>
      </c>
      <c r="N2531" s="18">
        <f t="shared" ca="1" si="277"/>
        <v>6.1607585499161743</v>
      </c>
      <c r="O2531" s="18"/>
      <c r="P2531" s="30">
        <f t="shared" ca="1" si="273"/>
        <v>6.9467980537357432</v>
      </c>
      <c r="Q2531" s="19"/>
      <c r="R2531" s="20">
        <f t="shared" ca="1" si="278"/>
        <v>1</v>
      </c>
      <c r="S2531" s="21">
        <f t="shared" ca="1" si="279"/>
        <v>0</v>
      </c>
    </row>
    <row r="2532" spans="9:19" ht="15" x14ac:dyDescent="0.25">
      <c r="I2532" s="14">
        <v>2528</v>
      </c>
      <c r="J2532" s="15">
        <f t="shared" ca="1" si="274"/>
        <v>0.52171232041695248</v>
      </c>
      <c r="K2532" s="16">
        <f t="shared" ca="1" si="276"/>
        <v>7.8855748737063047</v>
      </c>
      <c r="L2532" s="16"/>
      <c r="M2532" s="17">
        <f t="shared" ca="1" si="275"/>
        <v>0.3210476485637016</v>
      </c>
      <c r="N2532" s="18">
        <f t="shared" ca="1" si="277"/>
        <v>-0.10855504430408125</v>
      </c>
      <c r="O2532" s="18"/>
      <c r="P2532" s="30">
        <f t="shared" ca="1" si="273"/>
        <v>10.194129918010386</v>
      </c>
      <c r="Q2532" s="19"/>
      <c r="R2532" s="20">
        <f t="shared" ca="1" si="278"/>
        <v>1</v>
      </c>
      <c r="S2532" s="21">
        <f t="shared" ca="1" si="279"/>
        <v>1</v>
      </c>
    </row>
    <row r="2533" spans="9:19" ht="15" x14ac:dyDescent="0.25">
      <c r="I2533" s="14">
        <v>2529</v>
      </c>
      <c r="J2533" s="15">
        <f t="shared" ca="1" si="274"/>
        <v>0.65089071160706657</v>
      </c>
      <c r="K2533" s="16">
        <f t="shared" ca="1" si="276"/>
        <v>10.673951122994961</v>
      </c>
      <c r="L2533" s="16"/>
      <c r="M2533" s="17">
        <f t="shared" ca="1" si="275"/>
        <v>0.28914146944760344</v>
      </c>
      <c r="N2533" s="18">
        <f t="shared" ca="1" si="277"/>
        <v>-0.87094755398383317</v>
      </c>
      <c r="O2533" s="18"/>
      <c r="P2533" s="30">
        <f t="shared" ca="1" si="273"/>
        <v>13.744898676978792</v>
      </c>
      <c r="Q2533" s="19"/>
      <c r="R2533" s="20">
        <f t="shared" ca="1" si="278"/>
        <v>1</v>
      </c>
      <c r="S2533" s="21">
        <f t="shared" ca="1" si="279"/>
        <v>1</v>
      </c>
    </row>
    <row r="2534" spans="9:19" ht="15" x14ac:dyDescent="0.25">
      <c r="I2534" s="14">
        <v>2530</v>
      </c>
      <c r="J2534" s="15">
        <f t="shared" ca="1" si="274"/>
        <v>0.19945778815807091</v>
      </c>
      <c r="K2534" s="16">
        <f t="shared" ca="1" si="276"/>
        <v>0.37227445185985353</v>
      </c>
      <c r="L2534" s="16"/>
      <c r="M2534" s="17">
        <f t="shared" ca="1" si="275"/>
        <v>0.12921874377317333</v>
      </c>
      <c r="N2534" s="18">
        <f t="shared" ca="1" si="277"/>
        <v>-5.6750274870727946</v>
      </c>
      <c r="O2534" s="18"/>
      <c r="P2534" s="30">
        <f t="shared" ca="1" si="273"/>
        <v>8.2473019389326474</v>
      </c>
      <c r="Q2534" s="19"/>
      <c r="R2534" s="20">
        <f t="shared" ca="1" si="278"/>
        <v>1</v>
      </c>
      <c r="S2534" s="21">
        <f t="shared" ca="1" si="279"/>
        <v>1</v>
      </c>
    </row>
    <row r="2535" spans="9:19" ht="15" x14ac:dyDescent="0.25">
      <c r="I2535" s="14">
        <v>2531</v>
      </c>
      <c r="J2535" s="15">
        <f t="shared" ca="1" si="274"/>
        <v>0.27508915718278026</v>
      </c>
      <c r="K2535" s="16">
        <f t="shared" ca="1" si="276"/>
        <v>2.4310153492568416</v>
      </c>
      <c r="L2535" s="16"/>
      <c r="M2535" s="17">
        <f t="shared" ca="1" si="275"/>
        <v>0.57039898569612801</v>
      </c>
      <c r="N2535" s="18">
        <f t="shared" ca="1" si="277"/>
        <v>5.2641515725299488</v>
      </c>
      <c r="O2535" s="18"/>
      <c r="P2535" s="30">
        <f t="shared" ca="1" si="273"/>
        <v>-0.63313622327310703</v>
      </c>
      <c r="Q2535" s="19"/>
      <c r="R2535" s="20">
        <f t="shared" ca="1" si="278"/>
        <v>0</v>
      </c>
      <c r="S2535" s="21">
        <f t="shared" ca="1" si="279"/>
        <v>0</v>
      </c>
    </row>
    <row r="2536" spans="9:19" ht="15" x14ac:dyDescent="0.25">
      <c r="I2536" s="14">
        <v>2532</v>
      </c>
      <c r="J2536" s="15">
        <f t="shared" ca="1" si="274"/>
        <v>0.63188121346940362</v>
      </c>
      <c r="K2536" s="16">
        <f t="shared" ca="1" si="276"/>
        <v>10.248205018619119</v>
      </c>
      <c r="L2536" s="16"/>
      <c r="M2536" s="17">
        <f t="shared" ca="1" si="275"/>
        <v>0.57421343867010477</v>
      </c>
      <c r="N2536" s="18">
        <f t="shared" ca="1" si="277"/>
        <v>5.3454880757317511</v>
      </c>
      <c r="O2536" s="18"/>
      <c r="P2536" s="30">
        <f t="shared" ca="1" si="273"/>
        <v>7.1027169428873682</v>
      </c>
      <c r="Q2536" s="19"/>
      <c r="R2536" s="20">
        <f t="shared" ca="1" si="278"/>
        <v>1</v>
      </c>
      <c r="S2536" s="21">
        <f t="shared" ca="1" si="279"/>
        <v>1</v>
      </c>
    </row>
    <row r="2537" spans="9:19" ht="15" x14ac:dyDescent="0.25">
      <c r="I2537" s="14">
        <v>2533</v>
      </c>
      <c r="J2537" s="15">
        <f t="shared" ca="1" si="274"/>
        <v>0.81952187370678875</v>
      </c>
      <c r="K2537" s="16">
        <f t="shared" ca="1" si="276"/>
        <v>15.073261465373047</v>
      </c>
      <c r="L2537" s="16"/>
      <c r="M2537" s="17">
        <f t="shared" ca="1" si="275"/>
        <v>5.3622891911492387E-2</v>
      </c>
      <c r="N2537" s="18">
        <f t="shared" ca="1" si="277"/>
        <v>-9.6960577973996447</v>
      </c>
      <c r="O2537" s="18"/>
      <c r="P2537" s="30">
        <f t="shared" ca="1" si="273"/>
        <v>26.969319262772689</v>
      </c>
      <c r="Q2537" s="19"/>
      <c r="R2537" s="20">
        <f t="shared" ca="1" si="278"/>
        <v>1</v>
      </c>
      <c r="S2537" s="21">
        <f t="shared" ca="1" si="279"/>
        <v>1</v>
      </c>
    </row>
    <row r="2538" spans="9:19" ht="15" x14ac:dyDescent="0.25">
      <c r="I2538" s="14">
        <v>2534</v>
      </c>
      <c r="J2538" s="15">
        <f t="shared" ca="1" si="274"/>
        <v>0.23317320023797949</v>
      </c>
      <c r="K2538" s="16">
        <f t="shared" ca="1" si="276"/>
        <v>1.3354626269323111</v>
      </c>
      <c r="L2538" s="16"/>
      <c r="M2538" s="17">
        <f t="shared" ca="1" si="275"/>
        <v>0.10827957734808757</v>
      </c>
      <c r="N2538" s="18">
        <f t="shared" ca="1" si="277"/>
        <v>-6.5588541669917024</v>
      </c>
      <c r="O2538" s="18"/>
      <c r="P2538" s="30">
        <f t="shared" ca="1" si="273"/>
        <v>10.094316793924014</v>
      </c>
      <c r="Q2538" s="19"/>
      <c r="R2538" s="20">
        <f t="shared" ca="1" si="278"/>
        <v>1</v>
      </c>
      <c r="S2538" s="21">
        <f t="shared" ca="1" si="279"/>
        <v>1</v>
      </c>
    </row>
    <row r="2539" spans="9:19" ht="15" x14ac:dyDescent="0.25">
      <c r="I2539" s="14">
        <v>2535</v>
      </c>
      <c r="J2539" s="15">
        <f t="shared" ca="1" si="274"/>
        <v>0.38588399536598617</v>
      </c>
      <c r="K2539" s="16">
        <f t="shared" ca="1" si="276"/>
        <v>5.003158275217368</v>
      </c>
      <c r="L2539" s="16"/>
      <c r="M2539" s="17">
        <f t="shared" ca="1" si="275"/>
        <v>2.5703249571448095E-2</v>
      </c>
      <c r="N2539" s="18">
        <f t="shared" ca="1" si="277"/>
        <v>-12.518729184387126</v>
      </c>
      <c r="O2539" s="18"/>
      <c r="P2539" s="30">
        <f t="shared" ca="1" si="273"/>
        <v>19.721887459604492</v>
      </c>
      <c r="Q2539" s="19"/>
      <c r="R2539" s="20">
        <f t="shared" ca="1" si="278"/>
        <v>1</v>
      </c>
      <c r="S2539" s="21">
        <f t="shared" ca="1" si="279"/>
        <v>1</v>
      </c>
    </row>
    <row r="2540" spans="9:19" ht="15" x14ac:dyDescent="0.25">
      <c r="I2540" s="14">
        <v>2536</v>
      </c>
      <c r="J2540" s="15">
        <f t="shared" ca="1" si="274"/>
        <v>0.45012913960094858</v>
      </c>
      <c r="K2540" s="16">
        <f t="shared" ca="1" si="276"/>
        <v>6.3813714640734069</v>
      </c>
      <c r="L2540" s="16"/>
      <c r="M2540" s="17">
        <f t="shared" ca="1" si="275"/>
        <v>0.40527192388665501</v>
      </c>
      <c r="N2540" s="18">
        <f t="shared" ca="1" si="277"/>
        <v>1.7743210140711159</v>
      </c>
      <c r="O2540" s="18"/>
      <c r="P2540" s="30">
        <f t="shared" ca="1" si="273"/>
        <v>6.8070504500022908</v>
      </c>
      <c r="Q2540" s="19"/>
      <c r="R2540" s="20">
        <f t="shared" ca="1" si="278"/>
        <v>1</v>
      </c>
      <c r="S2540" s="21">
        <f t="shared" ca="1" si="279"/>
        <v>0</v>
      </c>
    </row>
    <row r="2541" spans="9:19" ht="15" x14ac:dyDescent="0.25">
      <c r="I2541" s="14">
        <v>2537</v>
      </c>
      <c r="J2541" s="15">
        <f t="shared" ca="1" si="274"/>
        <v>5.2682288801054189E-2</v>
      </c>
      <c r="K2541" s="16">
        <f t="shared" ca="1" si="276"/>
        <v>-6.1187420915212023</v>
      </c>
      <c r="L2541" s="16"/>
      <c r="M2541" s="17">
        <f t="shared" ca="1" si="275"/>
        <v>0.87291059058973541</v>
      </c>
      <c r="N2541" s="18">
        <f t="shared" ca="1" si="277"/>
        <v>13.320083112194162</v>
      </c>
      <c r="O2541" s="18"/>
      <c r="P2541" s="30">
        <f t="shared" ca="1" si="273"/>
        <v>-17.238825203715365</v>
      </c>
      <c r="Q2541" s="19"/>
      <c r="R2541" s="20">
        <f t="shared" ca="1" si="278"/>
        <v>0</v>
      </c>
      <c r="S2541" s="21">
        <f t="shared" ca="1" si="279"/>
        <v>0</v>
      </c>
    </row>
    <row r="2542" spans="9:19" ht="15" x14ac:dyDescent="0.25">
      <c r="I2542" s="14">
        <v>2538</v>
      </c>
      <c r="J2542" s="15">
        <f t="shared" ca="1" si="274"/>
        <v>0.13767701382650266</v>
      </c>
      <c r="K2542" s="16">
        <f t="shared" ca="1" si="276"/>
        <v>-1.6964181463892416</v>
      </c>
      <c r="L2542" s="16"/>
      <c r="M2542" s="17">
        <f t="shared" ca="1" si="275"/>
        <v>0.72212094190355869</v>
      </c>
      <c r="N2542" s="18">
        <f t="shared" ca="1" si="277"/>
        <v>8.7092142110180149</v>
      </c>
      <c r="O2542" s="18"/>
      <c r="P2542" s="30">
        <f t="shared" ca="1" si="273"/>
        <v>-8.2056323574072572</v>
      </c>
      <c r="Q2542" s="19"/>
      <c r="R2542" s="20">
        <f t="shared" ca="1" si="278"/>
        <v>0</v>
      </c>
      <c r="S2542" s="21">
        <f t="shared" ca="1" si="279"/>
        <v>0</v>
      </c>
    </row>
    <row r="2543" spans="9:19" ht="15" x14ac:dyDescent="0.25">
      <c r="I2543" s="14">
        <v>2539</v>
      </c>
      <c r="J2543" s="15">
        <f t="shared" ca="1" si="274"/>
        <v>0.1420573947657443</v>
      </c>
      <c r="K2543" s="16">
        <f t="shared" ca="1" si="276"/>
        <v>-1.5316456609137461</v>
      </c>
      <c r="L2543" s="16"/>
      <c r="M2543" s="17">
        <f t="shared" ca="1" si="275"/>
        <v>0.69962695115617335</v>
      </c>
      <c r="N2543" s="18">
        <f t="shared" ca="1" si="277"/>
        <v>8.1584752389219073</v>
      </c>
      <c r="O2543" s="18"/>
      <c r="P2543" s="30">
        <f t="shared" ca="1" si="273"/>
        <v>-7.4901208998356532</v>
      </c>
      <c r="Q2543" s="19"/>
      <c r="R2543" s="20">
        <f t="shared" ca="1" si="278"/>
        <v>0</v>
      </c>
      <c r="S2543" s="21">
        <f t="shared" ca="1" si="279"/>
        <v>0</v>
      </c>
    </row>
    <row r="2544" spans="9:19" ht="15" x14ac:dyDescent="0.25">
      <c r="I2544" s="14">
        <v>2540</v>
      </c>
      <c r="J2544" s="15">
        <f t="shared" ca="1" si="274"/>
        <v>0.55763099942141814</v>
      </c>
      <c r="K2544" s="16">
        <f t="shared" ca="1" si="276"/>
        <v>8.6428695548852588</v>
      </c>
      <c r="L2544" s="16"/>
      <c r="M2544" s="17">
        <f t="shared" ca="1" si="275"/>
        <v>0.24343072779631492</v>
      </c>
      <c r="N2544" s="18">
        <f t="shared" ca="1" si="277"/>
        <v>-2.0373753971304192</v>
      </c>
      <c r="O2544" s="18"/>
      <c r="P2544" s="30">
        <f t="shared" ca="1" si="273"/>
        <v>12.880244952015676</v>
      </c>
      <c r="Q2544" s="19"/>
      <c r="R2544" s="20">
        <f t="shared" ca="1" si="278"/>
        <v>1</v>
      </c>
      <c r="S2544" s="21">
        <f t="shared" ca="1" si="279"/>
        <v>1</v>
      </c>
    </row>
    <row r="2545" spans="9:19" ht="15" x14ac:dyDescent="0.25">
      <c r="I2545" s="14">
        <v>2541</v>
      </c>
      <c r="J2545" s="15">
        <f t="shared" ca="1" si="274"/>
        <v>3.986397139796316E-2</v>
      </c>
      <c r="K2545" s="16">
        <f t="shared" ca="1" si="276"/>
        <v>-7.2305158352946464</v>
      </c>
      <c r="L2545" s="16"/>
      <c r="M2545" s="17">
        <f t="shared" ca="1" si="275"/>
        <v>0.72117313391733495</v>
      </c>
      <c r="N2545" s="18">
        <f t="shared" ca="1" si="277"/>
        <v>8.6855892620609136</v>
      </c>
      <c r="O2545" s="18"/>
      <c r="P2545" s="30">
        <f t="shared" ca="1" si="273"/>
        <v>-13.716105097355559</v>
      </c>
      <c r="Q2545" s="19"/>
      <c r="R2545" s="20">
        <f t="shared" ca="1" si="278"/>
        <v>0</v>
      </c>
      <c r="S2545" s="21">
        <f t="shared" ca="1" si="279"/>
        <v>0</v>
      </c>
    </row>
    <row r="2546" spans="9:19" ht="15" x14ac:dyDescent="0.25">
      <c r="I2546" s="14">
        <v>2542</v>
      </c>
      <c r="J2546" s="15">
        <f t="shared" ca="1" si="274"/>
        <v>0.49559393237569527</v>
      </c>
      <c r="K2546" s="16">
        <f t="shared" ca="1" si="276"/>
        <v>7.3375942615568679</v>
      </c>
      <c r="L2546" s="16"/>
      <c r="M2546" s="17">
        <f t="shared" ca="1" si="275"/>
        <v>0.89720438710547501</v>
      </c>
      <c r="N2546" s="18">
        <f t="shared" ca="1" si="277"/>
        <v>14.370290039820015</v>
      </c>
      <c r="O2546" s="18"/>
      <c r="P2546" s="30">
        <f t="shared" ca="1" si="273"/>
        <v>-4.8326957782631466</v>
      </c>
      <c r="Q2546" s="19"/>
      <c r="R2546" s="20">
        <f t="shared" ca="1" si="278"/>
        <v>0</v>
      </c>
      <c r="S2546" s="21">
        <f t="shared" ca="1" si="279"/>
        <v>0</v>
      </c>
    </row>
    <row r="2547" spans="9:19" ht="15" x14ac:dyDescent="0.25">
      <c r="I2547" s="14">
        <v>2543</v>
      </c>
      <c r="J2547" s="15">
        <f t="shared" ca="1" si="274"/>
        <v>0.95532921905345958</v>
      </c>
      <c r="K2547" s="16">
        <f t="shared" ca="1" si="276"/>
        <v>21.643860256119666</v>
      </c>
      <c r="L2547" s="16"/>
      <c r="M2547" s="17">
        <f t="shared" ca="1" si="275"/>
        <v>0.14746531143411423</v>
      </c>
      <c r="N2547" s="18">
        <f t="shared" ca="1" si="277"/>
        <v>-4.9828959890029125</v>
      </c>
      <c r="O2547" s="18"/>
      <c r="P2547" s="30">
        <f t="shared" ca="1" si="273"/>
        <v>28.826756245122578</v>
      </c>
      <c r="Q2547" s="19"/>
      <c r="R2547" s="20">
        <f t="shared" ca="1" si="278"/>
        <v>1</v>
      </c>
      <c r="S2547" s="21">
        <f t="shared" ca="1" si="279"/>
        <v>1</v>
      </c>
    </row>
    <row r="2548" spans="9:19" ht="15" x14ac:dyDescent="0.25">
      <c r="I2548" s="14">
        <v>2544</v>
      </c>
      <c r="J2548" s="15">
        <f t="shared" ca="1" si="274"/>
        <v>0.32258107648611423</v>
      </c>
      <c r="K2548" s="16">
        <f t="shared" ca="1" si="276"/>
        <v>3.5772363244623775</v>
      </c>
      <c r="L2548" s="16"/>
      <c r="M2548" s="17">
        <f t="shared" ca="1" si="275"/>
        <v>0.12251786451886848</v>
      </c>
      <c r="N2548" s="18">
        <f t="shared" ca="1" si="277"/>
        <v>-5.946104708429182</v>
      </c>
      <c r="O2548" s="18"/>
      <c r="P2548" s="30">
        <f t="shared" ca="1" si="273"/>
        <v>11.723341032891561</v>
      </c>
      <c r="Q2548" s="19"/>
      <c r="R2548" s="20">
        <f t="shared" ca="1" si="278"/>
        <v>1</v>
      </c>
      <c r="S2548" s="21">
        <f t="shared" ca="1" si="279"/>
        <v>1</v>
      </c>
    </row>
    <row r="2549" spans="9:19" ht="15" x14ac:dyDescent="0.25">
      <c r="I2549" s="14">
        <v>2545</v>
      </c>
      <c r="J2549" s="15">
        <f t="shared" ca="1" si="274"/>
        <v>0.79864340363211561</v>
      </c>
      <c r="K2549" s="16">
        <f t="shared" ca="1" si="276"/>
        <v>14.431049139486891</v>
      </c>
      <c r="L2549" s="16"/>
      <c r="M2549" s="17">
        <f t="shared" ca="1" si="275"/>
        <v>0.10690356720970295</v>
      </c>
      <c r="N2549" s="18">
        <f t="shared" ca="1" si="277"/>
        <v>-6.6210624128970856</v>
      </c>
      <c r="O2549" s="18"/>
      <c r="P2549" s="30">
        <f t="shared" ca="1" si="273"/>
        <v>23.252111552383976</v>
      </c>
      <c r="Q2549" s="19"/>
      <c r="R2549" s="20">
        <f t="shared" ca="1" si="278"/>
        <v>1</v>
      </c>
      <c r="S2549" s="21">
        <f t="shared" ca="1" si="279"/>
        <v>1</v>
      </c>
    </row>
    <row r="2550" spans="9:19" ht="15" x14ac:dyDescent="0.25">
      <c r="I2550" s="14">
        <v>2546</v>
      </c>
      <c r="J2550" s="15">
        <f t="shared" ca="1" si="274"/>
        <v>0.97106416346414715</v>
      </c>
      <c r="K2550" s="16">
        <f t="shared" ca="1" si="276"/>
        <v>23.298669110476126</v>
      </c>
      <c r="L2550" s="16"/>
      <c r="M2550" s="17">
        <f t="shared" ca="1" si="275"/>
        <v>0.54742919741114737</v>
      </c>
      <c r="N2550" s="18">
        <f t="shared" ca="1" si="277"/>
        <v>4.7770379173992046</v>
      </c>
      <c r="O2550" s="18"/>
      <c r="P2550" s="30">
        <f t="shared" ca="1" si="273"/>
        <v>20.72163119307692</v>
      </c>
      <c r="Q2550" s="19"/>
      <c r="R2550" s="20">
        <f t="shared" ca="1" si="278"/>
        <v>1</v>
      </c>
      <c r="S2550" s="21">
        <f t="shared" ca="1" si="279"/>
        <v>1</v>
      </c>
    </row>
    <row r="2551" spans="9:19" ht="15" x14ac:dyDescent="0.25">
      <c r="I2551" s="14">
        <v>2547</v>
      </c>
      <c r="J2551" s="15">
        <f t="shared" ca="1" si="274"/>
        <v>0.55548146374906715</v>
      </c>
      <c r="K2551" s="16">
        <f t="shared" ca="1" si="276"/>
        <v>8.5973311550615321</v>
      </c>
      <c r="L2551" s="16"/>
      <c r="M2551" s="17">
        <f t="shared" ca="1" si="275"/>
        <v>0.63950469778061259</v>
      </c>
      <c r="N2551" s="18">
        <f t="shared" ca="1" si="277"/>
        <v>6.7680073418858075</v>
      </c>
      <c r="O2551" s="18"/>
      <c r="P2551" s="30">
        <f t="shared" ca="1" si="273"/>
        <v>4.0293238131757247</v>
      </c>
      <c r="Q2551" s="19"/>
      <c r="R2551" s="20">
        <f t="shared" ca="1" si="278"/>
        <v>1</v>
      </c>
      <c r="S2551" s="21">
        <f t="shared" ca="1" si="279"/>
        <v>0</v>
      </c>
    </row>
    <row r="2552" spans="9:19" ht="15" x14ac:dyDescent="0.25">
      <c r="I2552" s="14">
        <v>2548</v>
      </c>
      <c r="J2552" s="15">
        <f t="shared" ca="1" si="274"/>
        <v>0.34384201989598817</v>
      </c>
      <c r="K2552" s="16">
        <f t="shared" ca="1" si="276"/>
        <v>4.0666268470030031</v>
      </c>
      <c r="L2552" s="16"/>
      <c r="M2552" s="17">
        <f t="shared" ca="1" si="275"/>
        <v>0.89888406191684922</v>
      </c>
      <c r="N2552" s="18">
        <f t="shared" ca="1" si="277"/>
        <v>14.449244359046221</v>
      </c>
      <c r="O2552" s="18"/>
      <c r="P2552" s="30">
        <f t="shared" ca="1" si="273"/>
        <v>-8.182617512043219</v>
      </c>
      <c r="Q2552" s="19"/>
      <c r="R2552" s="20">
        <f t="shared" ca="1" si="278"/>
        <v>0</v>
      </c>
      <c r="S2552" s="21">
        <f t="shared" ca="1" si="279"/>
        <v>0</v>
      </c>
    </row>
    <row r="2553" spans="9:19" ht="15" x14ac:dyDescent="0.25">
      <c r="I2553" s="14">
        <v>2549</v>
      </c>
      <c r="J2553" s="15">
        <f t="shared" ca="1" si="274"/>
        <v>0.76115939495208629</v>
      </c>
      <c r="K2553" s="16">
        <f t="shared" ca="1" si="276"/>
        <v>13.370595508721919</v>
      </c>
      <c r="L2553" s="16"/>
      <c r="M2553" s="17">
        <f t="shared" ca="1" si="275"/>
        <v>0.70756904134670473</v>
      </c>
      <c r="N2553" s="18">
        <f t="shared" ca="1" si="277"/>
        <v>8.3506471739380892</v>
      </c>
      <c r="O2553" s="18"/>
      <c r="P2553" s="30">
        <f t="shared" ca="1" si="273"/>
        <v>7.2199483347838305</v>
      </c>
      <c r="Q2553" s="19"/>
      <c r="R2553" s="20">
        <f t="shared" ca="1" si="278"/>
        <v>1</v>
      </c>
      <c r="S2553" s="21">
        <f t="shared" ca="1" si="279"/>
        <v>1</v>
      </c>
    </row>
    <row r="2554" spans="9:19" ht="15" x14ac:dyDescent="0.25">
      <c r="I2554" s="14">
        <v>2550</v>
      </c>
      <c r="J2554" s="15">
        <f t="shared" ca="1" si="274"/>
        <v>0.37635150189234445</v>
      </c>
      <c r="K2554" s="16">
        <f t="shared" ca="1" si="276"/>
        <v>4.79387462365953</v>
      </c>
      <c r="L2554" s="16"/>
      <c r="M2554" s="17">
        <f t="shared" ca="1" si="275"/>
        <v>0.1911296755876587</v>
      </c>
      <c r="N2554" s="18">
        <f t="shared" ca="1" si="277"/>
        <v>-3.5302411647947327</v>
      </c>
      <c r="O2554" s="18"/>
      <c r="P2554" s="30">
        <f t="shared" ca="1" si="273"/>
        <v>10.524115788454264</v>
      </c>
      <c r="Q2554" s="19"/>
      <c r="R2554" s="20">
        <f t="shared" ca="1" si="278"/>
        <v>1</v>
      </c>
      <c r="S2554" s="21">
        <f t="shared" ca="1" si="279"/>
        <v>1</v>
      </c>
    </row>
    <row r="2555" spans="9:19" ht="15" x14ac:dyDescent="0.25">
      <c r="I2555" s="14">
        <v>2551</v>
      </c>
      <c r="J2555" s="15">
        <f t="shared" ca="1" si="274"/>
        <v>0.95654327508114512</v>
      </c>
      <c r="K2555" s="16">
        <f t="shared" ca="1" si="276"/>
        <v>21.752857839981175</v>
      </c>
      <c r="L2555" s="16"/>
      <c r="M2555" s="17">
        <f t="shared" ca="1" si="275"/>
        <v>0.92090570666378546</v>
      </c>
      <c r="N2555" s="18">
        <f t="shared" ca="1" si="277"/>
        <v>15.5868629492422</v>
      </c>
      <c r="O2555" s="18"/>
      <c r="P2555" s="30">
        <f t="shared" ca="1" si="273"/>
        <v>8.3659948907389747</v>
      </c>
      <c r="Q2555" s="19"/>
      <c r="R2555" s="20">
        <f t="shared" ca="1" si="278"/>
        <v>1</v>
      </c>
      <c r="S2555" s="21">
        <f t="shared" ca="1" si="279"/>
        <v>1</v>
      </c>
    </row>
    <row r="2556" spans="9:19" ht="15" x14ac:dyDescent="0.25">
      <c r="I2556" s="14">
        <v>2552</v>
      </c>
      <c r="J2556" s="15">
        <f t="shared" ca="1" si="274"/>
        <v>0.83198414689750977</v>
      </c>
      <c r="K2556" s="16">
        <f t="shared" ca="1" si="276"/>
        <v>15.47896756212293</v>
      </c>
      <c r="L2556" s="16"/>
      <c r="M2556" s="17">
        <f t="shared" ca="1" si="275"/>
        <v>0.54953556270903914</v>
      </c>
      <c r="N2556" s="18">
        <f t="shared" ca="1" si="277"/>
        <v>4.8215416138998162</v>
      </c>
      <c r="O2556" s="18"/>
      <c r="P2556" s="30">
        <f t="shared" ca="1" si="273"/>
        <v>12.857425948223113</v>
      </c>
      <c r="Q2556" s="19"/>
      <c r="R2556" s="20">
        <f t="shared" ca="1" si="278"/>
        <v>1</v>
      </c>
      <c r="S2556" s="21">
        <f t="shared" ca="1" si="279"/>
        <v>1</v>
      </c>
    </row>
    <row r="2557" spans="9:19" ht="15" x14ac:dyDescent="0.25">
      <c r="I2557" s="14">
        <v>2553</v>
      </c>
      <c r="J2557" s="15">
        <f t="shared" ca="1" si="274"/>
        <v>0.79375902085222905</v>
      </c>
      <c r="K2557" s="16">
        <f t="shared" ca="1" si="276"/>
        <v>14.286711232806676</v>
      </c>
      <c r="L2557" s="16"/>
      <c r="M2557" s="17">
        <f t="shared" ca="1" si="275"/>
        <v>0.70244217692722866</v>
      </c>
      <c r="N2557" s="18">
        <f t="shared" ca="1" si="277"/>
        <v>8.2263250664501513</v>
      </c>
      <c r="O2557" s="18"/>
      <c r="P2557" s="30">
        <f t="shared" ca="1" si="273"/>
        <v>8.2603861663565255</v>
      </c>
      <c r="Q2557" s="19"/>
      <c r="R2557" s="20">
        <f t="shared" ca="1" si="278"/>
        <v>1</v>
      </c>
      <c r="S2557" s="21">
        <f t="shared" ca="1" si="279"/>
        <v>1</v>
      </c>
    </row>
    <row r="2558" spans="9:19" ht="15" x14ac:dyDescent="0.25">
      <c r="I2558" s="14">
        <v>2554</v>
      </c>
      <c r="J2558" s="15">
        <f t="shared" ca="1" si="274"/>
        <v>0.27046483902057772</v>
      </c>
      <c r="K2558" s="16">
        <f t="shared" ca="1" si="276"/>
        <v>2.3145958175143013</v>
      </c>
      <c r="L2558" s="16"/>
      <c r="M2558" s="17">
        <f t="shared" ca="1" si="275"/>
        <v>0.27486830026171449</v>
      </c>
      <c r="N2558" s="18">
        <f t="shared" ca="1" si="277"/>
        <v>-1.2245227019766878</v>
      </c>
      <c r="O2558" s="18"/>
      <c r="P2558" s="30">
        <f t="shared" ca="1" si="273"/>
        <v>5.7391185194909893</v>
      </c>
      <c r="Q2558" s="19"/>
      <c r="R2558" s="20">
        <f t="shared" ca="1" si="278"/>
        <v>1</v>
      </c>
      <c r="S2558" s="21">
        <f t="shared" ca="1" si="279"/>
        <v>0</v>
      </c>
    </row>
    <row r="2559" spans="9:19" ht="15" x14ac:dyDescent="0.25">
      <c r="I2559" s="14">
        <v>2555</v>
      </c>
      <c r="J2559" s="15">
        <f t="shared" ca="1" si="274"/>
        <v>0.56914838578656646</v>
      </c>
      <c r="K2559" s="16">
        <f t="shared" ca="1" si="276"/>
        <v>8.8875156057342029</v>
      </c>
      <c r="L2559" s="16"/>
      <c r="M2559" s="17">
        <f t="shared" ca="1" si="275"/>
        <v>0.62419231971876721</v>
      </c>
      <c r="N2559" s="18">
        <f t="shared" ca="1" si="277"/>
        <v>6.4281134829998425</v>
      </c>
      <c r="O2559" s="18"/>
      <c r="P2559" s="30">
        <f t="shared" ca="1" si="273"/>
        <v>4.6594021227343605</v>
      </c>
      <c r="Q2559" s="19"/>
      <c r="R2559" s="20">
        <f t="shared" ca="1" si="278"/>
        <v>1</v>
      </c>
      <c r="S2559" s="21">
        <f t="shared" ca="1" si="279"/>
        <v>0</v>
      </c>
    </row>
    <row r="2560" spans="9:19" ht="15" x14ac:dyDescent="0.25">
      <c r="I2560" s="14">
        <v>2556</v>
      </c>
      <c r="J2560" s="15">
        <f t="shared" ca="1" si="274"/>
        <v>4.8417962689980443E-2</v>
      </c>
      <c r="K2560" s="16">
        <f t="shared" ca="1" si="276"/>
        <v>-6.4618233755580547</v>
      </c>
      <c r="L2560" s="16"/>
      <c r="M2560" s="17">
        <f t="shared" ca="1" si="275"/>
        <v>0.88438893891704662</v>
      </c>
      <c r="N2560" s="18">
        <f t="shared" ca="1" si="277"/>
        <v>13.796633133873749</v>
      </c>
      <c r="O2560" s="18"/>
      <c r="P2560" s="30">
        <f t="shared" ca="1" si="273"/>
        <v>-18.058456509431803</v>
      </c>
      <c r="Q2560" s="19"/>
      <c r="R2560" s="20">
        <f t="shared" ca="1" si="278"/>
        <v>0</v>
      </c>
      <c r="S2560" s="21">
        <f t="shared" ca="1" si="279"/>
        <v>0</v>
      </c>
    </row>
    <row r="2561" spans="9:19" ht="15" x14ac:dyDescent="0.25">
      <c r="I2561" s="14">
        <v>2557</v>
      </c>
      <c r="J2561" s="15">
        <f t="shared" ca="1" si="274"/>
        <v>5.2337234589427628E-2</v>
      </c>
      <c r="K2561" s="16">
        <f t="shared" ca="1" si="276"/>
        <v>-6.1456640261668003</v>
      </c>
      <c r="L2561" s="16"/>
      <c r="M2561" s="17">
        <f t="shared" ca="1" si="275"/>
        <v>4.4729026003148764E-2</v>
      </c>
      <c r="N2561" s="18">
        <f t="shared" ca="1" si="277"/>
        <v>-10.428691334579909</v>
      </c>
      <c r="O2561" s="18"/>
      <c r="P2561" s="30">
        <f t="shared" ca="1" si="273"/>
        <v>6.4830273084131091</v>
      </c>
      <c r="Q2561" s="19"/>
      <c r="R2561" s="20">
        <f t="shared" ca="1" si="278"/>
        <v>1</v>
      </c>
      <c r="S2561" s="21">
        <f t="shared" ca="1" si="279"/>
        <v>0</v>
      </c>
    </row>
    <row r="2562" spans="9:19" ht="15" x14ac:dyDescent="0.25">
      <c r="I2562" s="14">
        <v>2558</v>
      </c>
      <c r="J2562" s="15">
        <f t="shared" ca="1" si="274"/>
        <v>0.11595739615346057</v>
      </c>
      <c r="K2562" s="16">
        <f t="shared" ca="1" si="276"/>
        <v>-2.5717766136917177</v>
      </c>
      <c r="L2562" s="16"/>
      <c r="M2562" s="17">
        <f t="shared" ca="1" si="275"/>
        <v>0.40990020764368151</v>
      </c>
      <c r="N2562" s="18">
        <f t="shared" ca="1" si="277"/>
        <v>1.8740743466939473</v>
      </c>
      <c r="O2562" s="18"/>
      <c r="P2562" s="30">
        <f t="shared" ca="1" si="273"/>
        <v>-2.2458509603856651</v>
      </c>
      <c r="Q2562" s="19"/>
      <c r="R2562" s="20">
        <f t="shared" ca="1" si="278"/>
        <v>0</v>
      </c>
      <c r="S2562" s="21">
        <f t="shared" ca="1" si="279"/>
        <v>0</v>
      </c>
    </row>
    <row r="2563" spans="9:19" ht="15" x14ac:dyDescent="0.25">
      <c r="I2563" s="14">
        <v>2559</v>
      </c>
      <c r="J2563" s="15">
        <f t="shared" ca="1" si="274"/>
        <v>0.66078822920612523</v>
      </c>
      <c r="K2563" s="16">
        <f t="shared" ca="1" si="276"/>
        <v>10.898920529047986</v>
      </c>
      <c r="L2563" s="16"/>
      <c r="M2563" s="17">
        <f t="shared" ca="1" si="275"/>
        <v>0.71442011700258556</v>
      </c>
      <c r="N2563" s="18">
        <f t="shared" ca="1" si="277"/>
        <v>8.5183761880421418</v>
      </c>
      <c r="O2563" s="18"/>
      <c r="P2563" s="30">
        <f t="shared" ca="1" si="273"/>
        <v>4.5805443410058446</v>
      </c>
      <c r="Q2563" s="19"/>
      <c r="R2563" s="20">
        <f t="shared" ca="1" si="278"/>
        <v>1</v>
      </c>
      <c r="S2563" s="21">
        <f t="shared" ca="1" si="279"/>
        <v>0</v>
      </c>
    </row>
    <row r="2564" spans="9:19" ht="15" x14ac:dyDescent="0.25">
      <c r="I2564" s="14">
        <v>2560</v>
      </c>
      <c r="J2564" s="15">
        <f t="shared" ca="1" si="274"/>
        <v>0.96737442139043872</v>
      </c>
      <c r="K2564" s="16">
        <f t="shared" ca="1" si="276"/>
        <v>22.854107755245064</v>
      </c>
      <c r="L2564" s="16"/>
      <c r="M2564" s="17">
        <f t="shared" ca="1" si="275"/>
        <v>0.92247876874651269</v>
      </c>
      <c r="N2564" s="18">
        <f t="shared" ca="1" si="277"/>
        <v>15.676838373254755</v>
      </c>
      <c r="O2564" s="18"/>
      <c r="P2564" s="30">
        <f t="shared" ca="1" si="273"/>
        <v>9.3772693819903097</v>
      </c>
      <c r="Q2564" s="19"/>
      <c r="R2564" s="20">
        <f t="shared" ca="1" si="278"/>
        <v>1</v>
      </c>
      <c r="S2564" s="21">
        <f t="shared" ca="1" si="279"/>
        <v>1</v>
      </c>
    </row>
    <row r="2565" spans="9:19" ht="15" x14ac:dyDescent="0.25">
      <c r="I2565" s="14">
        <v>2561</v>
      </c>
      <c r="J2565" s="15">
        <f t="shared" ca="1" si="274"/>
        <v>0.28480916621783026</v>
      </c>
      <c r="K2565" s="16">
        <f t="shared" ca="1" si="276"/>
        <v>2.672636552796777</v>
      </c>
      <c r="L2565" s="16"/>
      <c r="M2565" s="17">
        <f t="shared" ca="1" si="275"/>
        <v>0.74960923450899231</v>
      </c>
      <c r="N2565" s="18">
        <f t="shared" ca="1" si="277"/>
        <v>9.4129020910815235</v>
      </c>
      <c r="O2565" s="18"/>
      <c r="P2565" s="30">
        <f t="shared" ref="P2565:P2628" ca="1" si="280">K2565-N2565+homefield_adv_simulation</f>
        <v>-4.5402655382847463</v>
      </c>
      <c r="Q2565" s="19"/>
      <c r="R2565" s="20">
        <f t="shared" ca="1" si="278"/>
        <v>0</v>
      </c>
      <c r="S2565" s="21">
        <f t="shared" ca="1" si="279"/>
        <v>0</v>
      </c>
    </row>
    <row r="2566" spans="9:19" ht="15" x14ac:dyDescent="0.25">
      <c r="I2566" s="14">
        <v>2562</v>
      </c>
      <c r="J2566" s="15">
        <f t="shared" ca="1" si="274"/>
        <v>0.42272836540341852</v>
      </c>
      <c r="K2566" s="16">
        <f t="shared" ca="1" si="276"/>
        <v>5.7991946097153386</v>
      </c>
      <c r="L2566" s="16"/>
      <c r="M2566" s="17">
        <f t="shared" ca="1" si="275"/>
        <v>0.39124719838948663</v>
      </c>
      <c r="N2566" s="18">
        <f t="shared" ca="1" si="277"/>
        <v>1.4702336959095397</v>
      </c>
      <c r="O2566" s="18"/>
      <c r="P2566" s="30">
        <f t="shared" ca="1" si="280"/>
        <v>6.5289609138057996</v>
      </c>
      <c r="Q2566" s="19"/>
      <c r="R2566" s="20">
        <f t="shared" ca="1" si="278"/>
        <v>1</v>
      </c>
      <c r="S2566" s="21">
        <f t="shared" ca="1" si="279"/>
        <v>0</v>
      </c>
    </row>
    <row r="2567" spans="9:19" ht="15" x14ac:dyDescent="0.25">
      <c r="I2567" s="14">
        <v>2563</v>
      </c>
      <c r="J2567" s="15">
        <f t="shared" ca="1" si="274"/>
        <v>0.42753479756958068</v>
      </c>
      <c r="K2567" s="16">
        <f t="shared" ca="1" si="276"/>
        <v>5.901807890869418</v>
      </c>
      <c r="L2567" s="16"/>
      <c r="M2567" s="17">
        <f t="shared" ca="1" si="275"/>
        <v>0.79755170054526026</v>
      </c>
      <c r="N2567" s="18">
        <f t="shared" ca="1" si="277"/>
        <v>10.748608568987986</v>
      </c>
      <c r="O2567" s="18"/>
      <c r="P2567" s="30">
        <f t="shared" ca="1" si="280"/>
        <v>-2.6468006781185682</v>
      </c>
      <c r="Q2567" s="19"/>
      <c r="R2567" s="20">
        <f t="shared" ca="1" si="278"/>
        <v>0</v>
      </c>
      <c r="S2567" s="21">
        <f t="shared" ca="1" si="279"/>
        <v>0</v>
      </c>
    </row>
    <row r="2568" spans="9:19" ht="15" x14ac:dyDescent="0.25">
      <c r="I2568" s="14">
        <v>2564</v>
      </c>
      <c r="J2568" s="15">
        <f t="shared" ca="1" si="274"/>
        <v>0.23717376984460137</v>
      </c>
      <c r="K2568" s="16">
        <f t="shared" ca="1" si="276"/>
        <v>1.4443395043989185</v>
      </c>
      <c r="L2568" s="16"/>
      <c r="M2568" s="17">
        <f t="shared" ca="1" si="275"/>
        <v>0.6572546476084522</v>
      </c>
      <c r="N2568" s="18">
        <f t="shared" ca="1" si="277"/>
        <v>7.168322932997393</v>
      </c>
      <c r="O2568" s="18"/>
      <c r="P2568" s="30">
        <f t="shared" ca="1" si="280"/>
        <v>-3.5239834285984744</v>
      </c>
      <c r="Q2568" s="19"/>
      <c r="R2568" s="20">
        <f t="shared" ca="1" si="278"/>
        <v>0</v>
      </c>
      <c r="S2568" s="21">
        <f t="shared" ca="1" si="279"/>
        <v>0</v>
      </c>
    </row>
    <row r="2569" spans="9:19" ht="15" x14ac:dyDescent="0.25">
      <c r="I2569" s="14">
        <v>2565</v>
      </c>
      <c r="J2569" s="15">
        <f t="shared" ca="1" si="274"/>
        <v>0.84161190184581192</v>
      </c>
      <c r="K2569" s="16">
        <f t="shared" ca="1" si="276"/>
        <v>15.80584279201698</v>
      </c>
      <c r="L2569" s="16"/>
      <c r="M2569" s="17">
        <f t="shared" ca="1" si="275"/>
        <v>0.20402625165062049</v>
      </c>
      <c r="N2569" s="18">
        <f t="shared" ca="1" si="277"/>
        <v>-3.1419030902587242</v>
      </c>
      <c r="O2569" s="18"/>
      <c r="P2569" s="30">
        <f t="shared" ca="1" si="280"/>
        <v>21.147745882275704</v>
      </c>
      <c r="Q2569" s="19"/>
      <c r="R2569" s="20">
        <f t="shared" ca="1" si="278"/>
        <v>1</v>
      </c>
      <c r="S2569" s="21">
        <f t="shared" ca="1" si="279"/>
        <v>1</v>
      </c>
    </row>
    <row r="2570" spans="9:19" ht="15" x14ac:dyDescent="0.25">
      <c r="I2570" s="14">
        <v>2566</v>
      </c>
      <c r="J2570" s="15">
        <f t="shared" ref="J2570:J2633" ca="1" si="281">RAND()</f>
        <v>0.63756694459297136</v>
      </c>
      <c r="K2570" s="16">
        <f t="shared" ca="1" si="276"/>
        <v>10.374732615165948</v>
      </c>
      <c r="L2570" s="16"/>
      <c r="M2570" s="17">
        <f t="shared" ref="M2570:M2633" ca="1" si="282">RAND()</f>
        <v>0.1533265442728089</v>
      </c>
      <c r="N2570" s="18">
        <f t="shared" ca="1" si="277"/>
        <v>-4.7729251508976205</v>
      </c>
      <c r="O2570" s="18"/>
      <c r="P2570" s="30">
        <f t="shared" ca="1" si="280"/>
        <v>17.34765776606357</v>
      </c>
      <c r="Q2570" s="19"/>
      <c r="R2570" s="20">
        <f t="shared" ca="1" si="278"/>
        <v>1</v>
      </c>
      <c r="S2570" s="21">
        <f t="shared" ca="1" si="279"/>
        <v>1</v>
      </c>
    </row>
    <row r="2571" spans="9:19" ht="15" x14ac:dyDescent="0.25">
      <c r="I2571" s="14">
        <v>2567</v>
      </c>
      <c r="J2571" s="15">
        <f t="shared" ca="1" si="281"/>
        <v>0.95661520706203751</v>
      </c>
      <c r="K2571" s="16">
        <f t="shared" ref="K2571:K2634" ca="1" si="283">NORMINV(J2571,mean_HomeTeam_Sim,sd_HomeTeam_Sim)</f>
        <v>21.759392605927161</v>
      </c>
      <c r="L2571" s="16"/>
      <c r="M2571" s="17">
        <f t="shared" ca="1" si="282"/>
        <v>0.3682454021696524</v>
      </c>
      <c r="N2571" s="18">
        <f t="shared" ref="N2571:N2634" ca="1" si="284">NORMINV(M2571,mean_AwayTeam_Sim,sd_AwayTeam_Sim)</f>
        <v>0.96460519619062213</v>
      </c>
      <c r="O2571" s="18"/>
      <c r="P2571" s="30">
        <f t="shared" ca="1" si="280"/>
        <v>22.994787409736539</v>
      </c>
      <c r="Q2571" s="19"/>
      <c r="R2571" s="20">
        <f t="shared" ref="R2571:R2634" ca="1" si="285">IF(P2571&gt;0,1,0)</f>
        <v>1</v>
      </c>
      <c r="S2571" s="21">
        <f t="shared" ref="S2571:S2634" ca="1" si="286">IF(P2571&gt;game_spread,1,0)</f>
        <v>1</v>
      </c>
    </row>
    <row r="2572" spans="9:19" ht="15" x14ac:dyDescent="0.25">
      <c r="I2572" s="14">
        <v>2568</v>
      </c>
      <c r="J2572" s="15">
        <f t="shared" ca="1" si="281"/>
        <v>0.16279132831622467</v>
      </c>
      <c r="K2572" s="16">
        <f t="shared" ca="1" si="283"/>
        <v>-0.79478935307835918</v>
      </c>
      <c r="L2572" s="16"/>
      <c r="M2572" s="17">
        <f t="shared" ca="1" si="282"/>
        <v>0.68562116455827993</v>
      </c>
      <c r="N2572" s="18">
        <f t="shared" ca="1" si="284"/>
        <v>7.8250519125081723</v>
      </c>
      <c r="O2572" s="18"/>
      <c r="P2572" s="30">
        <f t="shared" ca="1" si="280"/>
        <v>-6.4198412655865313</v>
      </c>
      <c r="Q2572" s="19"/>
      <c r="R2572" s="20">
        <f t="shared" ca="1" si="285"/>
        <v>0</v>
      </c>
      <c r="S2572" s="21">
        <f t="shared" ca="1" si="286"/>
        <v>0</v>
      </c>
    </row>
    <row r="2573" spans="9:19" ht="15" x14ac:dyDescent="0.25">
      <c r="I2573" s="14">
        <v>2569</v>
      </c>
      <c r="J2573" s="15">
        <f t="shared" ca="1" si="281"/>
        <v>0.81114819806306193</v>
      </c>
      <c r="K2573" s="16">
        <f t="shared" ca="1" si="283"/>
        <v>14.810474069519444</v>
      </c>
      <c r="L2573" s="16"/>
      <c r="M2573" s="17">
        <f t="shared" ca="1" si="282"/>
        <v>0.89136262164364666</v>
      </c>
      <c r="N2573" s="18">
        <f t="shared" ca="1" si="284"/>
        <v>14.102771627542856</v>
      </c>
      <c r="O2573" s="18"/>
      <c r="P2573" s="30">
        <f t="shared" ca="1" si="280"/>
        <v>2.9077024419765882</v>
      </c>
      <c r="Q2573" s="19"/>
      <c r="R2573" s="20">
        <f t="shared" ca="1" si="285"/>
        <v>1</v>
      </c>
      <c r="S2573" s="21">
        <f t="shared" ca="1" si="286"/>
        <v>0</v>
      </c>
    </row>
    <row r="2574" spans="9:19" ht="15" x14ac:dyDescent="0.25">
      <c r="I2574" s="14">
        <v>2570</v>
      </c>
      <c r="J2574" s="15">
        <f t="shared" ca="1" si="281"/>
        <v>0.85012900566864491</v>
      </c>
      <c r="K2574" s="16">
        <f t="shared" ca="1" si="283"/>
        <v>16.106054400718591</v>
      </c>
      <c r="L2574" s="16"/>
      <c r="M2574" s="17">
        <f t="shared" ca="1" si="282"/>
        <v>0.13318725869819015</v>
      </c>
      <c r="N2574" s="18">
        <f t="shared" ca="1" si="284"/>
        <v>-5.5190614276257541</v>
      </c>
      <c r="O2574" s="18"/>
      <c r="P2574" s="30">
        <f t="shared" ca="1" si="280"/>
        <v>23.825115828344344</v>
      </c>
      <c r="Q2574" s="19"/>
      <c r="R2574" s="20">
        <f t="shared" ca="1" si="285"/>
        <v>1</v>
      </c>
      <c r="S2574" s="21">
        <f t="shared" ca="1" si="286"/>
        <v>1</v>
      </c>
    </row>
    <row r="2575" spans="9:19" ht="15" x14ac:dyDescent="0.25">
      <c r="I2575" s="14">
        <v>2571</v>
      </c>
      <c r="J2575" s="15">
        <f t="shared" ca="1" si="281"/>
        <v>0.62058840973802099</v>
      </c>
      <c r="K2575" s="16">
        <f t="shared" ca="1" si="283"/>
        <v>9.9987682285460444</v>
      </c>
      <c r="L2575" s="16"/>
      <c r="M2575" s="17">
        <f t="shared" ca="1" si="282"/>
        <v>0.65820329865112681</v>
      </c>
      <c r="N2575" s="18">
        <f t="shared" ca="1" si="284"/>
        <v>7.1899295826761067</v>
      </c>
      <c r="O2575" s="18"/>
      <c r="P2575" s="30">
        <f t="shared" ca="1" si="280"/>
        <v>5.0088386458699379</v>
      </c>
      <c r="Q2575" s="19"/>
      <c r="R2575" s="20">
        <f t="shared" ca="1" si="285"/>
        <v>1</v>
      </c>
      <c r="S2575" s="21">
        <f t="shared" ca="1" si="286"/>
        <v>0</v>
      </c>
    </row>
    <row r="2576" spans="9:19" ht="15" x14ac:dyDescent="0.25">
      <c r="I2576" s="14">
        <v>2572</v>
      </c>
      <c r="J2576" s="15">
        <f t="shared" ca="1" si="281"/>
        <v>0.35639352803097546</v>
      </c>
      <c r="K2576" s="16">
        <f t="shared" ca="1" si="283"/>
        <v>4.3501241118745071</v>
      </c>
      <c r="L2576" s="16"/>
      <c r="M2576" s="17">
        <f t="shared" ca="1" si="282"/>
        <v>0.97692781052394351</v>
      </c>
      <c r="N2576" s="18">
        <f t="shared" ca="1" si="284"/>
        <v>20.463588601105652</v>
      </c>
      <c r="O2576" s="18"/>
      <c r="P2576" s="30">
        <f t="shared" ca="1" si="280"/>
        <v>-13.913464489231146</v>
      </c>
      <c r="Q2576" s="19"/>
      <c r="R2576" s="20">
        <f t="shared" ca="1" si="285"/>
        <v>0</v>
      </c>
      <c r="S2576" s="21">
        <f t="shared" ca="1" si="286"/>
        <v>0</v>
      </c>
    </row>
    <row r="2577" spans="9:19" ht="15" x14ac:dyDescent="0.25">
      <c r="I2577" s="14">
        <v>2573</v>
      </c>
      <c r="J2577" s="15">
        <f t="shared" ca="1" si="281"/>
        <v>0.20778784320075594</v>
      </c>
      <c r="K2577" s="16">
        <f t="shared" ca="1" si="283"/>
        <v>0.61857575255558928</v>
      </c>
      <c r="L2577" s="16"/>
      <c r="M2577" s="17">
        <f t="shared" ca="1" si="282"/>
        <v>0.3375223379352299</v>
      </c>
      <c r="N2577" s="18">
        <f t="shared" ca="1" si="284"/>
        <v>0.27243154982886875</v>
      </c>
      <c r="O2577" s="18"/>
      <c r="P2577" s="30">
        <f t="shared" ca="1" si="280"/>
        <v>2.5461442027267207</v>
      </c>
      <c r="Q2577" s="19"/>
      <c r="R2577" s="20">
        <f t="shared" ca="1" si="285"/>
        <v>1</v>
      </c>
      <c r="S2577" s="21">
        <f t="shared" ca="1" si="286"/>
        <v>0</v>
      </c>
    </row>
    <row r="2578" spans="9:19" ht="15" x14ac:dyDescent="0.25">
      <c r="I2578" s="14">
        <v>2574</v>
      </c>
      <c r="J2578" s="15">
        <f t="shared" ca="1" si="281"/>
        <v>0.49358317918700279</v>
      </c>
      <c r="K2578" s="16">
        <f t="shared" ca="1" si="283"/>
        <v>7.29542090800786</v>
      </c>
      <c r="L2578" s="16"/>
      <c r="M2578" s="17">
        <f t="shared" ca="1" si="282"/>
        <v>0.880633420980376</v>
      </c>
      <c r="N2578" s="18">
        <f t="shared" ca="1" si="284"/>
        <v>13.637186794987356</v>
      </c>
      <c r="O2578" s="18"/>
      <c r="P2578" s="30">
        <f t="shared" ca="1" si="280"/>
        <v>-4.1417658869794955</v>
      </c>
      <c r="Q2578" s="19"/>
      <c r="R2578" s="20">
        <f t="shared" ca="1" si="285"/>
        <v>0</v>
      </c>
      <c r="S2578" s="21">
        <f t="shared" ca="1" si="286"/>
        <v>0</v>
      </c>
    </row>
    <row r="2579" spans="9:19" ht="15" x14ac:dyDescent="0.25">
      <c r="I2579" s="14">
        <v>2575</v>
      </c>
      <c r="J2579" s="15">
        <f t="shared" ca="1" si="281"/>
        <v>0.41277101021984297</v>
      </c>
      <c r="K2579" s="16">
        <f t="shared" ca="1" si="283"/>
        <v>5.5858119422142867</v>
      </c>
      <c r="L2579" s="16"/>
      <c r="M2579" s="17">
        <f t="shared" ca="1" si="282"/>
        <v>0.52757080342695517</v>
      </c>
      <c r="N2579" s="18">
        <f t="shared" ca="1" si="284"/>
        <v>4.3586747424384642</v>
      </c>
      <c r="O2579" s="18"/>
      <c r="P2579" s="30">
        <f t="shared" ca="1" si="280"/>
        <v>3.4271371997758227</v>
      </c>
      <c r="Q2579" s="19"/>
      <c r="R2579" s="20">
        <f t="shared" ca="1" si="285"/>
        <v>1</v>
      </c>
      <c r="S2579" s="21">
        <f t="shared" ca="1" si="286"/>
        <v>0</v>
      </c>
    </row>
    <row r="2580" spans="9:19" ht="15" x14ac:dyDescent="0.25">
      <c r="I2580" s="14">
        <v>2576</v>
      </c>
      <c r="J2580" s="15">
        <f t="shared" ca="1" si="281"/>
        <v>0.5064358583255284</v>
      </c>
      <c r="K2580" s="16">
        <f t="shared" ca="1" si="283"/>
        <v>7.5649783976897629</v>
      </c>
      <c r="L2580" s="16"/>
      <c r="M2580" s="17">
        <f t="shared" ca="1" si="282"/>
        <v>0.6521260063310107</v>
      </c>
      <c r="N2580" s="18">
        <f t="shared" ca="1" si="284"/>
        <v>7.0518981531937079</v>
      </c>
      <c r="O2580" s="18"/>
      <c r="P2580" s="30">
        <f t="shared" ca="1" si="280"/>
        <v>2.7130802444960551</v>
      </c>
      <c r="Q2580" s="19"/>
      <c r="R2580" s="20">
        <f t="shared" ca="1" si="285"/>
        <v>1</v>
      </c>
      <c r="S2580" s="21">
        <f t="shared" ca="1" si="286"/>
        <v>0</v>
      </c>
    </row>
    <row r="2581" spans="9:19" ht="15" x14ac:dyDescent="0.25">
      <c r="I2581" s="14">
        <v>2577</v>
      </c>
      <c r="J2581" s="15">
        <f t="shared" ca="1" si="281"/>
        <v>0.78680099506105083</v>
      </c>
      <c r="K2581" s="16">
        <f t="shared" ca="1" si="283"/>
        <v>14.084547106897876</v>
      </c>
      <c r="L2581" s="16"/>
      <c r="M2581" s="17">
        <f t="shared" ca="1" si="282"/>
        <v>0.21267156708161961</v>
      </c>
      <c r="N2581" s="18">
        <f t="shared" ca="1" si="284"/>
        <v>-2.8897348909762659</v>
      </c>
      <c r="O2581" s="18"/>
      <c r="P2581" s="30">
        <f t="shared" ca="1" si="280"/>
        <v>19.174281997874143</v>
      </c>
      <c r="Q2581" s="19"/>
      <c r="R2581" s="20">
        <f t="shared" ca="1" si="285"/>
        <v>1</v>
      </c>
      <c r="S2581" s="21">
        <f t="shared" ca="1" si="286"/>
        <v>1</v>
      </c>
    </row>
    <row r="2582" spans="9:19" ht="15" x14ac:dyDescent="0.25">
      <c r="I2582" s="14">
        <v>2578</v>
      </c>
      <c r="J2582" s="15">
        <f t="shared" ca="1" si="281"/>
        <v>0.25516810164786108</v>
      </c>
      <c r="K2582" s="16">
        <f t="shared" ca="1" si="283"/>
        <v>1.9221475625002418</v>
      </c>
      <c r="L2582" s="16"/>
      <c r="M2582" s="17">
        <f t="shared" ca="1" si="282"/>
        <v>0.4321854650115533</v>
      </c>
      <c r="N2582" s="18">
        <f t="shared" ca="1" si="284"/>
        <v>2.3508772201446022</v>
      </c>
      <c r="O2582" s="18"/>
      <c r="P2582" s="30">
        <f t="shared" ca="1" si="280"/>
        <v>1.7712703423556397</v>
      </c>
      <c r="Q2582" s="19"/>
      <c r="R2582" s="20">
        <f t="shared" ca="1" si="285"/>
        <v>1</v>
      </c>
      <c r="S2582" s="21">
        <f t="shared" ca="1" si="286"/>
        <v>0</v>
      </c>
    </row>
    <row r="2583" spans="9:19" ht="15" x14ac:dyDescent="0.25">
      <c r="I2583" s="14">
        <v>2579</v>
      </c>
      <c r="J2583" s="15">
        <f t="shared" ca="1" si="281"/>
        <v>0.47292957825791559</v>
      </c>
      <c r="K2583" s="16">
        <f t="shared" ca="1" si="283"/>
        <v>6.8618439165496206</v>
      </c>
      <c r="L2583" s="16"/>
      <c r="M2583" s="17">
        <f t="shared" ca="1" si="282"/>
        <v>0.29077953161949921</v>
      </c>
      <c r="N2583" s="18">
        <f t="shared" ca="1" si="284"/>
        <v>-0.83090739907744471</v>
      </c>
      <c r="O2583" s="18"/>
      <c r="P2583" s="30">
        <f t="shared" ca="1" si="280"/>
        <v>9.8927513156270663</v>
      </c>
      <c r="Q2583" s="19"/>
      <c r="R2583" s="20">
        <f t="shared" ca="1" si="285"/>
        <v>1</v>
      </c>
      <c r="S2583" s="21">
        <f t="shared" ca="1" si="286"/>
        <v>1</v>
      </c>
    </row>
    <row r="2584" spans="9:19" ht="15" x14ac:dyDescent="0.25">
      <c r="I2584" s="14">
        <v>2580</v>
      </c>
      <c r="J2584" s="15">
        <f t="shared" ca="1" si="281"/>
        <v>1.979458129402778E-2</v>
      </c>
      <c r="K2584" s="16">
        <f t="shared" ca="1" si="283"/>
        <v>-9.7885479608787094</v>
      </c>
      <c r="L2584" s="16"/>
      <c r="M2584" s="17">
        <f t="shared" ca="1" si="282"/>
        <v>0.30645407085446874</v>
      </c>
      <c r="N2584" s="18">
        <f t="shared" ca="1" si="284"/>
        <v>-0.45288605911651114</v>
      </c>
      <c r="O2584" s="18"/>
      <c r="P2584" s="30">
        <f t="shared" ca="1" si="280"/>
        <v>-7.1356619017621972</v>
      </c>
      <c r="Q2584" s="19"/>
      <c r="R2584" s="20">
        <f t="shared" ca="1" si="285"/>
        <v>0</v>
      </c>
      <c r="S2584" s="21">
        <f t="shared" ca="1" si="286"/>
        <v>0</v>
      </c>
    </row>
    <row r="2585" spans="9:19" ht="15" x14ac:dyDescent="0.25">
      <c r="I2585" s="14">
        <v>2581</v>
      </c>
      <c r="J2585" s="15">
        <f t="shared" ca="1" si="281"/>
        <v>0.42524534957871207</v>
      </c>
      <c r="K2585" s="16">
        <f t="shared" ca="1" si="283"/>
        <v>5.8529597189562725</v>
      </c>
      <c r="L2585" s="16"/>
      <c r="M2585" s="17">
        <f t="shared" ca="1" si="282"/>
        <v>0.12474666774587473</v>
      </c>
      <c r="N2585" s="18">
        <f t="shared" ca="1" si="284"/>
        <v>-5.8548170286685153</v>
      </c>
      <c r="O2585" s="18"/>
      <c r="P2585" s="30">
        <f t="shared" ca="1" si="280"/>
        <v>13.907776747624787</v>
      </c>
      <c r="Q2585" s="19"/>
      <c r="R2585" s="20">
        <f t="shared" ca="1" si="285"/>
        <v>1</v>
      </c>
      <c r="S2585" s="21">
        <f t="shared" ca="1" si="286"/>
        <v>1</v>
      </c>
    </row>
    <row r="2586" spans="9:19" ht="15" x14ac:dyDescent="0.25">
      <c r="I2586" s="14">
        <v>2582</v>
      </c>
      <c r="J2586" s="15">
        <f t="shared" ca="1" si="281"/>
        <v>0.79914171101559273</v>
      </c>
      <c r="K2586" s="16">
        <f t="shared" ca="1" si="283"/>
        <v>14.445891652872064</v>
      </c>
      <c r="L2586" s="16"/>
      <c r="M2586" s="17">
        <f t="shared" ca="1" si="282"/>
        <v>0.72563956665716323</v>
      </c>
      <c r="N2586" s="18">
        <f t="shared" ca="1" si="284"/>
        <v>8.7972659405366116</v>
      </c>
      <c r="O2586" s="18"/>
      <c r="P2586" s="30">
        <f t="shared" ca="1" si="280"/>
        <v>7.8486257123354521</v>
      </c>
      <c r="Q2586" s="19"/>
      <c r="R2586" s="20">
        <f t="shared" ca="1" si="285"/>
        <v>1</v>
      </c>
      <c r="S2586" s="21">
        <f t="shared" ca="1" si="286"/>
        <v>1</v>
      </c>
    </row>
    <row r="2587" spans="9:19" ht="15" x14ac:dyDescent="0.25">
      <c r="I2587" s="14">
        <v>2583</v>
      </c>
      <c r="J2587" s="15">
        <f t="shared" ca="1" si="281"/>
        <v>0.85737055045993016</v>
      </c>
      <c r="K2587" s="16">
        <f t="shared" ca="1" si="283"/>
        <v>16.370382926364883</v>
      </c>
      <c r="L2587" s="16"/>
      <c r="M2587" s="17">
        <f t="shared" ca="1" si="282"/>
        <v>9.0509620451185491E-2</v>
      </c>
      <c r="N2587" s="18">
        <f t="shared" ca="1" si="284"/>
        <v>-7.4113600781704498</v>
      </c>
      <c r="O2587" s="18"/>
      <c r="P2587" s="30">
        <f t="shared" ca="1" si="280"/>
        <v>25.981743004535332</v>
      </c>
      <c r="Q2587" s="19"/>
      <c r="R2587" s="20">
        <f t="shared" ca="1" si="285"/>
        <v>1</v>
      </c>
      <c r="S2587" s="21">
        <f t="shared" ca="1" si="286"/>
        <v>1</v>
      </c>
    </row>
    <row r="2588" spans="9:19" ht="15" x14ac:dyDescent="0.25">
      <c r="I2588" s="14">
        <v>2584</v>
      </c>
      <c r="J2588" s="15">
        <f t="shared" ca="1" si="281"/>
        <v>0.92871334032556763</v>
      </c>
      <c r="K2588" s="16">
        <f t="shared" ca="1" si="283"/>
        <v>19.697738771706639</v>
      </c>
      <c r="L2588" s="16"/>
      <c r="M2588" s="17">
        <f t="shared" ca="1" si="282"/>
        <v>0.22078060372755415</v>
      </c>
      <c r="N2588" s="18">
        <f t="shared" ca="1" si="284"/>
        <v>-2.6585971331229965</v>
      </c>
      <c r="O2588" s="18"/>
      <c r="P2588" s="30">
        <f t="shared" ca="1" si="280"/>
        <v>24.556335904829634</v>
      </c>
      <c r="Q2588" s="19"/>
      <c r="R2588" s="20">
        <f t="shared" ca="1" si="285"/>
        <v>1</v>
      </c>
      <c r="S2588" s="21">
        <f t="shared" ca="1" si="286"/>
        <v>1</v>
      </c>
    </row>
    <row r="2589" spans="9:19" ht="15" x14ac:dyDescent="0.25">
      <c r="I2589" s="14">
        <v>2585</v>
      </c>
      <c r="J2589" s="15">
        <f t="shared" ca="1" si="281"/>
        <v>0.51590707813509096</v>
      </c>
      <c r="K2589" s="16">
        <f t="shared" ca="1" si="283"/>
        <v>7.763691001751809</v>
      </c>
      <c r="L2589" s="16"/>
      <c r="M2589" s="17">
        <f t="shared" ca="1" si="282"/>
        <v>0.31028588030022908</v>
      </c>
      <c r="N2589" s="18">
        <f t="shared" ca="1" si="284"/>
        <v>-0.36180327475676766</v>
      </c>
      <c r="O2589" s="18"/>
      <c r="P2589" s="30">
        <f t="shared" ca="1" si="280"/>
        <v>10.325494276508575</v>
      </c>
      <c r="Q2589" s="19"/>
      <c r="R2589" s="20">
        <f t="shared" ca="1" si="285"/>
        <v>1</v>
      </c>
      <c r="S2589" s="21">
        <f t="shared" ca="1" si="286"/>
        <v>1</v>
      </c>
    </row>
    <row r="2590" spans="9:19" ht="15" x14ac:dyDescent="0.25">
      <c r="I2590" s="14">
        <v>2586</v>
      </c>
      <c r="J2590" s="15">
        <f t="shared" ca="1" si="281"/>
        <v>0.6896977260858661</v>
      </c>
      <c r="K2590" s="16">
        <f t="shared" ca="1" si="283"/>
        <v>11.571414655959</v>
      </c>
      <c r="L2590" s="16"/>
      <c r="M2590" s="17">
        <f t="shared" ca="1" si="282"/>
        <v>0.14644624772833115</v>
      </c>
      <c r="N2590" s="18">
        <f t="shared" ca="1" si="284"/>
        <v>-5.019968710967543</v>
      </c>
      <c r="O2590" s="18"/>
      <c r="P2590" s="30">
        <f t="shared" ca="1" si="280"/>
        <v>18.791383366926542</v>
      </c>
      <c r="Q2590" s="19"/>
      <c r="R2590" s="20">
        <f t="shared" ca="1" si="285"/>
        <v>1</v>
      </c>
      <c r="S2590" s="21">
        <f t="shared" ca="1" si="286"/>
        <v>1</v>
      </c>
    </row>
    <row r="2591" spans="9:19" ht="15" x14ac:dyDescent="0.25">
      <c r="I2591" s="14">
        <v>2587</v>
      </c>
      <c r="J2591" s="15">
        <f t="shared" ca="1" si="281"/>
        <v>0.3858987215159253</v>
      </c>
      <c r="K2591" s="16">
        <f t="shared" ca="1" si="283"/>
        <v>5.0034803789623021</v>
      </c>
      <c r="L2591" s="16"/>
      <c r="M2591" s="17">
        <f t="shared" ca="1" si="282"/>
        <v>0.30868086883109513</v>
      </c>
      <c r="N2591" s="18">
        <f t="shared" ca="1" si="284"/>
        <v>-0.39989433379398864</v>
      </c>
      <c r="O2591" s="18"/>
      <c r="P2591" s="30">
        <f t="shared" ca="1" si="280"/>
        <v>7.603374712756291</v>
      </c>
      <c r="Q2591" s="19"/>
      <c r="R2591" s="20">
        <f t="shared" ca="1" si="285"/>
        <v>1</v>
      </c>
      <c r="S2591" s="21">
        <f t="shared" ca="1" si="286"/>
        <v>1</v>
      </c>
    </row>
    <row r="2592" spans="9:19" ht="15" x14ac:dyDescent="0.25">
      <c r="I2592" s="14">
        <v>2588</v>
      </c>
      <c r="J2592" s="15">
        <f t="shared" ca="1" si="281"/>
        <v>0.16808339970401642</v>
      </c>
      <c r="K2592" s="16">
        <f t="shared" ca="1" si="283"/>
        <v>-0.61671768508912095</v>
      </c>
      <c r="L2592" s="16"/>
      <c r="M2592" s="17">
        <f t="shared" ca="1" si="282"/>
        <v>0.79053863889484088</v>
      </c>
      <c r="N2592" s="18">
        <f t="shared" ca="1" si="284"/>
        <v>10.542652929915505</v>
      </c>
      <c r="O2592" s="18"/>
      <c r="P2592" s="30">
        <f t="shared" ca="1" si="280"/>
        <v>-8.9593706150046266</v>
      </c>
      <c r="Q2592" s="19"/>
      <c r="R2592" s="20">
        <f t="shared" ca="1" si="285"/>
        <v>0</v>
      </c>
      <c r="S2592" s="21">
        <f t="shared" ca="1" si="286"/>
        <v>0</v>
      </c>
    </row>
    <row r="2593" spans="9:19" ht="15" x14ac:dyDescent="0.25">
      <c r="I2593" s="14">
        <v>2589</v>
      </c>
      <c r="J2593" s="15">
        <f t="shared" ca="1" si="281"/>
        <v>0.38866635170666453</v>
      </c>
      <c r="K2593" s="16">
        <f t="shared" ca="1" si="283"/>
        <v>5.0639532651002721</v>
      </c>
      <c r="L2593" s="16"/>
      <c r="M2593" s="17">
        <f t="shared" ca="1" si="282"/>
        <v>0.34677401910475947</v>
      </c>
      <c r="N2593" s="18">
        <f t="shared" ca="1" si="284"/>
        <v>0.48318551467249415</v>
      </c>
      <c r="O2593" s="18"/>
      <c r="P2593" s="30">
        <f t="shared" ca="1" si="280"/>
        <v>6.7807677504277786</v>
      </c>
      <c r="Q2593" s="19"/>
      <c r="R2593" s="20">
        <f t="shared" ca="1" si="285"/>
        <v>1</v>
      </c>
      <c r="S2593" s="21">
        <f t="shared" ca="1" si="286"/>
        <v>0</v>
      </c>
    </row>
    <row r="2594" spans="9:19" ht="15" x14ac:dyDescent="0.25">
      <c r="I2594" s="14">
        <v>2590</v>
      </c>
      <c r="J2594" s="15">
        <f t="shared" ca="1" si="281"/>
        <v>0.793208763641851</v>
      </c>
      <c r="K2594" s="16">
        <f t="shared" ca="1" si="283"/>
        <v>14.270578587583493</v>
      </c>
      <c r="L2594" s="16"/>
      <c r="M2594" s="17">
        <f t="shared" ca="1" si="282"/>
        <v>0.64149434640271907</v>
      </c>
      <c r="N2594" s="18">
        <f t="shared" ca="1" si="284"/>
        <v>6.8125243653018881</v>
      </c>
      <c r="O2594" s="18"/>
      <c r="P2594" s="30">
        <f t="shared" ca="1" si="280"/>
        <v>9.6580542222816064</v>
      </c>
      <c r="Q2594" s="19"/>
      <c r="R2594" s="20">
        <f t="shared" ca="1" si="285"/>
        <v>1</v>
      </c>
      <c r="S2594" s="21">
        <f t="shared" ca="1" si="286"/>
        <v>1</v>
      </c>
    </row>
    <row r="2595" spans="9:19" ht="15" x14ac:dyDescent="0.25">
      <c r="I2595" s="14">
        <v>2591</v>
      </c>
      <c r="J2595" s="15">
        <f t="shared" ca="1" si="281"/>
        <v>0.42687815409848151</v>
      </c>
      <c r="K2595" s="16">
        <f t="shared" ca="1" si="283"/>
        <v>5.8878029996354266</v>
      </c>
      <c r="L2595" s="16"/>
      <c r="M2595" s="17">
        <f t="shared" ca="1" si="282"/>
        <v>9.9726096809100717E-2</v>
      </c>
      <c r="N2595" s="18">
        <f t="shared" ca="1" si="284"/>
        <v>-6.9553006432898901</v>
      </c>
      <c r="O2595" s="18"/>
      <c r="P2595" s="30">
        <f t="shared" ca="1" si="280"/>
        <v>15.043103642925317</v>
      </c>
      <c r="Q2595" s="19"/>
      <c r="R2595" s="20">
        <f t="shared" ca="1" si="285"/>
        <v>1</v>
      </c>
      <c r="S2595" s="21">
        <f t="shared" ca="1" si="286"/>
        <v>1</v>
      </c>
    </row>
    <row r="2596" spans="9:19" ht="15" x14ac:dyDescent="0.25">
      <c r="I2596" s="14">
        <v>2592</v>
      </c>
      <c r="J2596" s="15">
        <f t="shared" ca="1" si="281"/>
        <v>0.94086309112199329</v>
      </c>
      <c r="K2596" s="16">
        <f t="shared" ca="1" si="283"/>
        <v>20.499132927767128</v>
      </c>
      <c r="L2596" s="16"/>
      <c r="M2596" s="17">
        <f t="shared" ca="1" si="282"/>
        <v>0.35042694817801212</v>
      </c>
      <c r="N2596" s="18">
        <f t="shared" ca="1" si="284"/>
        <v>0.56581948182033681</v>
      </c>
      <c r="O2596" s="18"/>
      <c r="P2596" s="30">
        <f t="shared" ca="1" si="280"/>
        <v>22.13331344594679</v>
      </c>
      <c r="Q2596" s="19"/>
      <c r="R2596" s="20">
        <f t="shared" ca="1" si="285"/>
        <v>1</v>
      </c>
      <c r="S2596" s="21">
        <f t="shared" ca="1" si="286"/>
        <v>1</v>
      </c>
    </row>
    <row r="2597" spans="9:19" ht="15" x14ac:dyDescent="0.25">
      <c r="I2597" s="14">
        <v>2593</v>
      </c>
      <c r="J2597" s="15">
        <f t="shared" ca="1" si="281"/>
        <v>0.86858677030848619</v>
      </c>
      <c r="K2597" s="16">
        <f t="shared" ca="1" si="283"/>
        <v>16.798379978665881</v>
      </c>
      <c r="L2597" s="16"/>
      <c r="M2597" s="17">
        <f t="shared" ca="1" si="282"/>
        <v>6.3822586795129421E-2</v>
      </c>
      <c r="N2597" s="18">
        <f t="shared" ca="1" si="284"/>
        <v>-8.966130213880497</v>
      </c>
      <c r="O2597" s="18"/>
      <c r="P2597" s="30">
        <f t="shared" ca="1" si="280"/>
        <v>27.964510192546378</v>
      </c>
      <c r="Q2597" s="19"/>
      <c r="R2597" s="20">
        <f t="shared" ca="1" si="285"/>
        <v>1</v>
      </c>
      <c r="S2597" s="21">
        <f t="shared" ca="1" si="286"/>
        <v>1</v>
      </c>
    </row>
    <row r="2598" spans="9:19" ht="15" x14ac:dyDescent="0.25">
      <c r="I2598" s="14">
        <v>2594</v>
      </c>
      <c r="J2598" s="15">
        <f t="shared" ca="1" si="281"/>
        <v>0.84874500409291009</v>
      </c>
      <c r="K2598" s="16">
        <f t="shared" ca="1" si="283"/>
        <v>16.05651490545063</v>
      </c>
      <c r="L2598" s="16"/>
      <c r="M2598" s="17">
        <f t="shared" ca="1" si="282"/>
        <v>0.67237149712218103</v>
      </c>
      <c r="N2598" s="18">
        <f t="shared" ca="1" si="284"/>
        <v>7.5154449707021254</v>
      </c>
      <c r="O2598" s="18"/>
      <c r="P2598" s="30">
        <f t="shared" ca="1" si="280"/>
        <v>10.741069934748506</v>
      </c>
      <c r="Q2598" s="19"/>
      <c r="R2598" s="20">
        <f t="shared" ca="1" si="285"/>
        <v>1</v>
      </c>
      <c r="S2598" s="21">
        <f t="shared" ca="1" si="286"/>
        <v>1</v>
      </c>
    </row>
    <row r="2599" spans="9:19" ht="15" x14ac:dyDescent="0.25">
      <c r="I2599" s="14">
        <v>2595</v>
      </c>
      <c r="J2599" s="15">
        <f t="shared" ca="1" si="281"/>
        <v>0.46637249839205064</v>
      </c>
      <c r="K2599" s="16">
        <f t="shared" ca="1" si="283"/>
        <v>6.7239282814398953</v>
      </c>
      <c r="L2599" s="16"/>
      <c r="M2599" s="17">
        <f t="shared" ca="1" si="282"/>
        <v>0.868438439859058</v>
      </c>
      <c r="N2599" s="18">
        <f t="shared" ca="1" si="284"/>
        <v>13.142559468749306</v>
      </c>
      <c r="O2599" s="18"/>
      <c r="P2599" s="30">
        <f t="shared" ca="1" si="280"/>
        <v>-4.2186311873094109</v>
      </c>
      <c r="Q2599" s="19"/>
      <c r="R2599" s="20">
        <f t="shared" ca="1" si="285"/>
        <v>0</v>
      </c>
      <c r="S2599" s="21">
        <f t="shared" ca="1" si="286"/>
        <v>0</v>
      </c>
    </row>
    <row r="2600" spans="9:19" ht="15" x14ac:dyDescent="0.25">
      <c r="I2600" s="14">
        <v>2596</v>
      </c>
      <c r="J2600" s="15">
        <f t="shared" ca="1" si="281"/>
        <v>0.71312432122606761</v>
      </c>
      <c r="K2600" s="16">
        <f t="shared" ca="1" si="283"/>
        <v>12.136508017899033</v>
      </c>
      <c r="L2600" s="16"/>
      <c r="M2600" s="17">
        <f t="shared" ca="1" si="282"/>
        <v>0.31560366793238759</v>
      </c>
      <c r="N2600" s="18">
        <f t="shared" ca="1" si="284"/>
        <v>-0.23620412748585551</v>
      </c>
      <c r="O2600" s="18"/>
      <c r="P2600" s="30">
        <f t="shared" ca="1" si="280"/>
        <v>14.572712145384887</v>
      </c>
      <c r="Q2600" s="19"/>
      <c r="R2600" s="20">
        <f t="shared" ca="1" si="285"/>
        <v>1</v>
      </c>
      <c r="S2600" s="21">
        <f t="shared" ca="1" si="286"/>
        <v>1</v>
      </c>
    </row>
    <row r="2601" spans="9:19" ht="15" x14ac:dyDescent="0.25">
      <c r="I2601" s="14">
        <v>2597</v>
      </c>
      <c r="J2601" s="15">
        <f t="shared" ca="1" si="281"/>
        <v>7.3901406971135231E-2</v>
      </c>
      <c r="K2601" s="16">
        <f t="shared" ca="1" si="283"/>
        <v>-4.6792825719738662</v>
      </c>
      <c r="L2601" s="16"/>
      <c r="M2601" s="17">
        <f t="shared" ca="1" si="282"/>
        <v>0.83413828307850679</v>
      </c>
      <c r="N2601" s="18">
        <f t="shared" ca="1" si="284"/>
        <v>11.901026514414392</v>
      </c>
      <c r="O2601" s="18"/>
      <c r="P2601" s="30">
        <f t="shared" ca="1" si="280"/>
        <v>-14.380309086388259</v>
      </c>
      <c r="Q2601" s="19"/>
      <c r="R2601" s="20">
        <f t="shared" ca="1" si="285"/>
        <v>0</v>
      </c>
      <c r="S2601" s="21">
        <f t="shared" ca="1" si="286"/>
        <v>0</v>
      </c>
    </row>
    <row r="2602" spans="9:19" ht="15" x14ac:dyDescent="0.25">
      <c r="I2602" s="14">
        <v>2598</v>
      </c>
      <c r="J2602" s="15">
        <f t="shared" ca="1" si="281"/>
        <v>0.71845366958156875</v>
      </c>
      <c r="K2602" s="16">
        <f t="shared" ca="1" si="283"/>
        <v>12.268019885257644</v>
      </c>
      <c r="L2602" s="16"/>
      <c r="M2602" s="17">
        <f t="shared" ca="1" si="282"/>
        <v>8.0274899714853132E-2</v>
      </c>
      <c r="N2602" s="18">
        <f t="shared" ca="1" si="284"/>
        <v>-7.9602214066651111</v>
      </c>
      <c r="O2602" s="18"/>
      <c r="P2602" s="30">
        <f t="shared" ca="1" si="280"/>
        <v>22.428241291922756</v>
      </c>
      <c r="Q2602" s="19"/>
      <c r="R2602" s="20">
        <f t="shared" ca="1" si="285"/>
        <v>1</v>
      </c>
      <c r="S2602" s="21">
        <f t="shared" ca="1" si="286"/>
        <v>1</v>
      </c>
    </row>
    <row r="2603" spans="9:19" ht="15" x14ac:dyDescent="0.25">
      <c r="I2603" s="14">
        <v>2599</v>
      </c>
      <c r="J2603" s="15">
        <f t="shared" ca="1" si="281"/>
        <v>0.2331444255984555</v>
      </c>
      <c r="K2603" s="16">
        <f t="shared" ca="1" si="283"/>
        <v>1.3346757870817232</v>
      </c>
      <c r="L2603" s="16"/>
      <c r="M2603" s="17">
        <f t="shared" ca="1" si="282"/>
        <v>3.6840724032502714E-2</v>
      </c>
      <c r="N2603" s="18">
        <f t="shared" ca="1" si="284"/>
        <v>-11.184387534727017</v>
      </c>
      <c r="O2603" s="18"/>
      <c r="P2603" s="30">
        <f t="shared" ca="1" si="280"/>
        <v>14.71906332180874</v>
      </c>
      <c r="Q2603" s="19"/>
      <c r="R2603" s="20">
        <f t="shared" ca="1" si="285"/>
        <v>1</v>
      </c>
      <c r="S2603" s="21">
        <f t="shared" ca="1" si="286"/>
        <v>1</v>
      </c>
    </row>
    <row r="2604" spans="9:19" ht="15" x14ac:dyDescent="0.25">
      <c r="I2604" s="14">
        <v>2600</v>
      </c>
      <c r="J2604" s="15">
        <f t="shared" ca="1" si="281"/>
        <v>0.81537774321879386</v>
      </c>
      <c r="K2604" s="16">
        <f t="shared" ca="1" si="283"/>
        <v>14.942281736371937</v>
      </c>
      <c r="L2604" s="16"/>
      <c r="M2604" s="17">
        <f t="shared" ca="1" si="282"/>
        <v>0.98575891216385847</v>
      </c>
      <c r="N2604" s="18">
        <f t="shared" ca="1" si="284"/>
        <v>22.107709991532051</v>
      </c>
      <c r="O2604" s="18"/>
      <c r="P2604" s="30">
        <f t="shared" ca="1" si="280"/>
        <v>-4.9654282551601137</v>
      </c>
      <c r="Q2604" s="19"/>
      <c r="R2604" s="20">
        <f t="shared" ca="1" si="285"/>
        <v>0</v>
      </c>
      <c r="S2604" s="21">
        <f t="shared" ca="1" si="286"/>
        <v>0</v>
      </c>
    </row>
    <row r="2605" spans="9:19" ht="15" x14ac:dyDescent="0.25">
      <c r="I2605" s="14">
        <v>2601</v>
      </c>
      <c r="J2605" s="15">
        <f t="shared" ca="1" si="281"/>
        <v>0.89022379295628673</v>
      </c>
      <c r="K2605" s="16">
        <f t="shared" ca="1" si="283"/>
        <v>17.701835389150084</v>
      </c>
      <c r="L2605" s="16"/>
      <c r="M2605" s="17">
        <f t="shared" ca="1" si="282"/>
        <v>0.95707550823996768</v>
      </c>
      <c r="N2605" s="18">
        <f t="shared" ca="1" si="284"/>
        <v>18.151417741506613</v>
      </c>
      <c r="O2605" s="18"/>
      <c r="P2605" s="30">
        <f t="shared" ca="1" si="280"/>
        <v>1.750417647643471</v>
      </c>
      <c r="Q2605" s="19"/>
      <c r="R2605" s="20">
        <f t="shared" ca="1" si="285"/>
        <v>1</v>
      </c>
      <c r="S2605" s="21">
        <f t="shared" ca="1" si="286"/>
        <v>0</v>
      </c>
    </row>
    <row r="2606" spans="9:19" ht="15" x14ac:dyDescent="0.25">
      <c r="I2606" s="14">
        <v>2602</v>
      </c>
      <c r="J2606" s="15">
        <f t="shared" ca="1" si="281"/>
        <v>5.7107402225020643E-3</v>
      </c>
      <c r="K2606" s="16">
        <f t="shared" ca="1" si="283"/>
        <v>-13.733581919048273</v>
      </c>
      <c r="L2606" s="16"/>
      <c r="M2606" s="17">
        <f t="shared" ca="1" si="282"/>
        <v>0.83255723818095173</v>
      </c>
      <c r="N2606" s="18">
        <f t="shared" ca="1" si="284"/>
        <v>11.848079853358382</v>
      </c>
      <c r="O2606" s="18"/>
      <c r="P2606" s="30">
        <f t="shared" ca="1" si="280"/>
        <v>-23.381661772406655</v>
      </c>
      <c r="Q2606" s="19"/>
      <c r="R2606" s="20">
        <f t="shared" ca="1" si="285"/>
        <v>0</v>
      </c>
      <c r="S2606" s="21">
        <f t="shared" ca="1" si="286"/>
        <v>0</v>
      </c>
    </row>
    <row r="2607" spans="9:19" ht="15" x14ac:dyDescent="0.25">
      <c r="I2607" s="14">
        <v>2603</v>
      </c>
      <c r="J2607" s="15">
        <f t="shared" ca="1" si="281"/>
        <v>0.90022185889511241</v>
      </c>
      <c r="K2607" s="16">
        <f t="shared" ca="1" si="283"/>
        <v>18.162815013527922</v>
      </c>
      <c r="L2607" s="16"/>
      <c r="M2607" s="17">
        <f t="shared" ca="1" si="282"/>
        <v>0.1079551652933517</v>
      </c>
      <c r="N2607" s="18">
        <f t="shared" ca="1" si="284"/>
        <v>-6.5734690234001665</v>
      </c>
      <c r="O2607" s="18"/>
      <c r="P2607" s="30">
        <f t="shared" ca="1" si="280"/>
        <v>26.93628403692809</v>
      </c>
      <c r="Q2607" s="19"/>
      <c r="R2607" s="20">
        <f t="shared" ca="1" si="285"/>
        <v>1</v>
      </c>
      <c r="S2607" s="21">
        <f t="shared" ca="1" si="286"/>
        <v>1</v>
      </c>
    </row>
    <row r="2608" spans="9:19" ht="15" x14ac:dyDescent="0.25">
      <c r="I2608" s="14">
        <v>2604</v>
      </c>
      <c r="J2608" s="15">
        <f t="shared" ca="1" si="281"/>
        <v>0.91542752225585744</v>
      </c>
      <c r="K2608" s="16">
        <f t="shared" ca="1" si="283"/>
        <v>18.93371076157954</v>
      </c>
      <c r="L2608" s="16"/>
      <c r="M2608" s="17">
        <f t="shared" ca="1" si="282"/>
        <v>0.93165715448723074</v>
      </c>
      <c r="N2608" s="18">
        <f t="shared" ca="1" si="284"/>
        <v>16.23157014047716</v>
      </c>
      <c r="O2608" s="18"/>
      <c r="P2608" s="30">
        <f t="shared" ca="1" si="280"/>
        <v>4.9021406211023804</v>
      </c>
      <c r="Q2608" s="19"/>
      <c r="R2608" s="20">
        <f t="shared" ca="1" si="285"/>
        <v>1</v>
      </c>
      <c r="S2608" s="21">
        <f t="shared" ca="1" si="286"/>
        <v>0</v>
      </c>
    </row>
    <row r="2609" spans="9:19" ht="15" x14ac:dyDescent="0.25">
      <c r="I2609" s="14">
        <v>2605</v>
      </c>
      <c r="J2609" s="15">
        <f t="shared" ca="1" si="281"/>
        <v>0.45032517776720871</v>
      </c>
      <c r="K2609" s="16">
        <f t="shared" ca="1" si="283"/>
        <v>6.385515058736293</v>
      </c>
      <c r="L2609" s="16"/>
      <c r="M2609" s="17">
        <f t="shared" ca="1" si="282"/>
        <v>0.15441933634238492</v>
      </c>
      <c r="N2609" s="18">
        <f t="shared" ca="1" si="284"/>
        <v>-4.7343700901338064</v>
      </c>
      <c r="O2609" s="18"/>
      <c r="P2609" s="30">
        <f t="shared" ca="1" si="280"/>
        <v>13.3198851488701</v>
      </c>
      <c r="Q2609" s="19"/>
      <c r="R2609" s="20">
        <f t="shared" ca="1" si="285"/>
        <v>1</v>
      </c>
      <c r="S2609" s="21">
        <f t="shared" ca="1" si="286"/>
        <v>1</v>
      </c>
    </row>
    <row r="2610" spans="9:19" ht="15" x14ac:dyDescent="0.25">
      <c r="I2610" s="14">
        <v>2606</v>
      </c>
      <c r="J2610" s="15">
        <f t="shared" ca="1" si="281"/>
        <v>0.49512664907727866</v>
      </c>
      <c r="K2610" s="16">
        <f t="shared" ca="1" si="283"/>
        <v>7.32779375305077</v>
      </c>
      <c r="L2610" s="16"/>
      <c r="M2610" s="17">
        <f t="shared" ca="1" si="282"/>
        <v>0.76797789353181911</v>
      </c>
      <c r="N2610" s="18">
        <f t="shared" ca="1" si="284"/>
        <v>9.9060561286697641</v>
      </c>
      <c r="O2610" s="18"/>
      <c r="P2610" s="30">
        <f t="shared" ca="1" si="280"/>
        <v>-0.37826237561899401</v>
      </c>
      <c r="Q2610" s="19"/>
      <c r="R2610" s="20">
        <f t="shared" ca="1" si="285"/>
        <v>0</v>
      </c>
      <c r="S2610" s="21">
        <f t="shared" ca="1" si="286"/>
        <v>0</v>
      </c>
    </row>
    <row r="2611" spans="9:19" ht="15" x14ac:dyDescent="0.25">
      <c r="I2611" s="14">
        <v>2607</v>
      </c>
      <c r="J2611" s="15">
        <f t="shared" ca="1" si="281"/>
        <v>0.23283320130249208</v>
      </c>
      <c r="K2611" s="16">
        <f t="shared" ca="1" si="283"/>
        <v>1.3261619394488502</v>
      </c>
      <c r="L2611" s="16"/>
      <c r="M2611" s="17">
        <f t="shared" ca="1" si="282"/>
        <v>0.33533246757549506</v>
      </c>
      <c r="N2611" s="18">
        <f t="shared" ca="1" si="284"/>
        <v>0.22222372056649098</v>
      </c>
      <c r="O2611" s="18"/>
      <c r="P2611" s="30">
        <f t="shared" ca="1" si="280"/>
        <v>3.3039382188823594</v>
      </c>
      <c r="Q2611" s="19"/>
      <c r="R2611" s="20">
        <f t="shared" ca="1" si="285"/>
        <v>1</v>
      </c>
      <c r="S2611" s="21">
        <f t="shared" ca="1" si="286"/>
        <v>0</v>
      </c>
    </row>
    <row r="2612" spans="9:19" ht="15" x14ac:dyDescent="0.25">
      <c r="I2612" s="14">
        <v>2608</v>
      </c>
      <c r="J2612" s="15">
        <f t="shared" ca="1" si="281"/>
        <v>0.28764074975856413</v>
      </c>
      <c r="K2612" s="16">
        <f t="shared" ca="1" si="283"/>
        <v>2.7422757254911412</v>
      </c>
      <c r="L2612" s="16"/>
      <c r="M2612" s="17">
        <f t="shared" ca="1" si="282"/>
        <v>0.42340458615581744</v>
      </c>
      <c r="N2612" s="18">
        <f t="shared" ca="1" si="284"/>
        <v>2.1636458353000343</v>
      </c>
      <c r="O2612" s="18"/>
      <c r="P2612" s="30">
        <f t="shared" ca="1" si="280"/>
        <v>2.7786298901911071</v>
      </c>
      <c r="Q2612" s="19"/>
      <c r="R2612" s="20">
        <f t="shared" ca="1" si="285"/>
        <v>1</v>
      </c>
      <c r="S2612" s="21">
        <f t="shared" ca="1" si="286"/>
        <v>0</v>
      </c>
    </row>
    <row r="2613" spans="9:19" ht="15" x14ac:dyDescent="0.25">
      <c r="I2613" s="14">
        <v>2609</v>
      </c>
      <c r="J2613" s="15">
        <f t="shared" ca="1" si="281"/>
        <v>0.49911459571490757</v>
      </c>
      <c r="K2613" s="16">
        <f t="shared" ca="1" si="283"/>
        <v>7.4114313243496532</v>
      </c>
      <c r="L2613" s="16"/>
      <c r="M2613" s="17">
        <f t="shared" ca="1" si="282"/>
        <v>0.61644599071408968</v>
      </c>
      <c r="N2613" s="18">
        <f t="shared" ca="1" si="284"/>
        <v>6.2578509766218833</v>
      </c>
      <c r="O2613" s="18"/>
      <c r="P2613" s="30">
        <f t="shared" ca="1" si="280"/>
        <v>3.3535803477277701</v>
      </c>
      <c r="Q2613" s="19"/>
      <c r="R2613" s="20">
        <f t="shared" ca="1" si="285"/>
        <v>1</v>
      </c>
      <c r="S2613" s="21">
        <f t="shared" ca="1" si="286"/>
        <v>0</v>
      </c>
    </row>
    <row r="2614" spans="9:19" ht="15" x14ac:dyDescent="0.25">
      <c r="I2614" s="14">
        <v>2610</v>
      </c>
      <c r="J2614" s="15">
        <f t="shared" ca="1" si="281"/>
        <v>0.43778633100600706</v>
      </c>
      <c r="K2614" s="16">
        <f t="shared" ca="1" si="283"/>
        <v>6.1199237213825572</v>
      </c>
      <c r="L2614" s="16"/>
      <c r="M2614" s="17">
        <f t="shared" ca="1" si="282"/>
        <v>0.60412283735880412</v>
      </c>
      <c r="N2614" s="18">
        <f t="shared" ca="1" si="284"/>
        <v>5.9890603609390691</v>
      </c>
      <c r="O2614" s="18"/>
      <c r="P2614" s="30">
        <f t="shared" ca="1" si="280"/>
        <v>2.3308633604434883</v>
      </c>
      <c r="Q2614" s="19"/>
      <c r="R2614" s="20">
        <f t="shared" ca="1" si="285"/>
        <v>1</v>
      </c>
      <c r="S2614" s="21">
        <f t="shared" ca="1" si="286"/>
        <v>0</v>
      </c>
    </row>
    <row r="2615" spans="9:19" ht="15" x14ac:dyDescent="0.25">
      <c r="I2615" s="14">
        <v>2611</v>
      </c>
      <c r="J2615" s="15">
        <f t="shared" ca="1" si="281"/>
        <v>0.33426622450011023</v>
      </c>
      <c r="K2615" s="16">
        <f t="shared" ca="1" si="283"/>
        <v>3.8477312947638951</v>
      </c>
      <c r="L2615" s="16"/>
      <c r="M2615" s="17">
        <f t="shared" ca="1" si="282"/>
        <v>0.77443174855924402</v>
      </c>
      <c r="N2615" s="18">
        <f t="shared" ca="1" si="284"/>
        <v>10.084414486156046</v>
      </c>
      <c r="O2615" s="18"/>
      <c r="P2615" s="30">
        <f t="shared" ca="1" si="280"/>
        <v>-4.036683191392151</v>
      </c>
      <c r="Q2615" s="19"/>
      <c r="R2615" s="20">
        <f t="shared" ca="1" si="285"/>
        <v>0</v>
      </c>
      <c r="S2615" s="21">
        <f t="shared" ca="1" si="286"/>
        <v>0</v>
      </c>
    </row>
    <row r="2616" spans="9:19" ht="15" x14ac:dyDescent="0.25">
      <c r="I2616" s="14">
        <v>2612</v>
      </c>
      <c r="J2616" s="15">
        <f t="shared" ca="1" si="281"/>
        <v>0.22326665446342508</v>
      </c>
      <c r="K2616" s="16">
        <f t="shared" ca="1" si="283"/>
        <v>1.0612835052878609</v>
      </c>
      <c r="L2616" s="16"/>
      <c r="M2616" s="17">
        <f t="shared" ca="1" si="282"/>
        <v>0.8221354985624636</v>
      </c>
      <c r="N2616" s="18">
        <f t="shared" ca="1" si="284"/>
        <v>11.506839609405638</v>
      </c>
      <c r="O2616" s="18"/>
      <c r="P2616" s="30">
        <f t="shared" ca="1" si="280"/>
        <v>-8.2455561041177781</v>
      </c>
      <c r="Q2616" s="19"/>
      <c r="R2616" s="20">
        <f t="shared" ca="1" si="285"/>
        <v>0</v>
      </c>
      <c r="S2616" s="21">
        <f t="shared" ca="1" si="286"/>
        <v>0</v>
      </c>
    </row>
    <row r="2617" spans="9:19" ht="15" x14ac:dyDescent="0.25">
      <c r="I2617" s="14">
        <v>2613</v>
      </c>
      <c r="J2617" s="15">
        <f t="shared" ca="1" si="281"/>
        <v>0.86751912813394383</v>
      </c>
      <c r="K2617" s="16">
        <f t="shared" ca="1" si="283"/>
        <v>16.756586144496218</v>
      </c>
      <c r="L2617" s="16"/>
      <c r="M2617" s="17">
        <f t="shared" ca="1" si="282"/>
        <v>8.6842543590288757E-2</v>
      </c>
      <c r="N2617" s="18">
        <f t="shared" ca="1" si="284"/>
        <v>-7.6024068865020826</v>
      </c>
      <c r="O2617" s="18"/>
      <c r="P2617" s="30">
        <f t="shared" ca="1" si="280"/>
        <v>26.558993030998298</v>
      </c>
      <c r="Q2617" s="19"/>
      <c r="R2617" s="20">
        <f t="shared" ca="1" si="285"/>
        <v>1</v>
      </c>
      <c r="S2617" s="21">
        <f t="shared" ca="1" si="286"/>
        <v>1</v>
      </c>
    </row>
    <row r="2618" spans="9:19" ht="15" x14ac:dyDescent="0.25">
      <c r="I2618" s="14">
        <v>2614</v>
      </c>
      <c r="J2618" s="15">
        <f t="shared" ca="1" si="281"/>
        <v>0.6668478467673391</v>
      </c>
      <c r="K2618" s="16">
        <f t="shared" ca="1" si="283"/>
        <v>11.037892622763366</v>
      </c>
      <c r="L2618" s="16"/>
      <c r="M2618" s="17">
        <f t="shared" ca="1" si="282"/>
        <v>0.86228103333956974</v>
      </c>
      <c r="N2618" s="18">
        <f t="shared" ca="1" si="284"/>
        <v>12.904823244473359</v>
      </c>
      <c r="O2618" s="18"/>
      <c r="P2618" s="30">
        <f t="shared" ca="1" si="280"/>
        <v>0.33306937829000649</v>
      </c>
      <c r="Q2618" s="19"/>
      <c r="R2618" s="20">
        <f t="shared" ca="1" si="285"/>
        <v>1</v>
      </c>
      <c r="S2618" s="21">
        <f t="shared" ca="1" si="286"/>
        <v>0</v>
      </c>
    </row>
    <row r="2619" spans="9:19" ht="15" x14ac:dyDescent="0.25">
      <c r="I2619" s="14">
        <v>2615</v>
      </c>
      <c r="J2619" s="15">
        <f t="shared" ca="1" si="281"/>
        <v>0.78706658925607431</v>
      </c>
      <c r="K2619" s="16">
        <f t="shared" ca="1" si="283"/>
        <v>14.092192253911922</v>
      </c>
      <c r="L2619" s="16"/>
      <c r="M2619" s="17">
        <f t="shared" ca="1" si="282"/>
        <v>0.57999199729454864</v>
      </c>
      <c r="N2619" s="18">
        <f t="shared" ca="1" si="284"/>
        <v>5.4689907485199072</v>
      </c>
      <c r="O2619" s="18"/>
      <c r="P2619" s="30">
        <f t="shared" ca="1" si="280"/>
        <v>10.823201505392014</v>
      </c>
      <c r="Q2619" s="19"/>
      <c r="R2619" s="20">
        <f t="shared" ca="1" si="285"/>
        <v>1</v>
      </c>
      <c r="S2619" s="21">
        <f t="shared" ca="1" si="286"/>
        <v>1</v>
      </c>
    </row>
    <row r="2620" spans="9:19" ht="15" x14ac:dyDescent="0.25">
      <c r="I2620" s="14">
        <v>2616</v>
      </c>
      <c r="J2620" s="15">
        <f t="shared" ca="1" si="281"/>
        <v>0.16481481278180554</v>
      </c>
      <c r="K2620" s="16">
        <f t="shared" ca="1" si="283"/>
        <v>-0.72626535769465583</v>
      </c>
      <c r="L2620" s="16"/>
      <c r="M2620" s="17">
        <f t="shared" ca="1" si="282"/>
        <v>0.9586708489095066</v>
      </c>
      <c r="N2620" s="18">
        <f t="shared" ca="1" si="284"/>
        <v>18.299950130302399</v>
      </c>
      <c r="O2620" s="18"/>
      <c r="P2620" s="30">
        <f t="shared" ca="1" si="280"/>
        <v>-16.826215487997057</v>
      </c>
      <c r="Q2620" s="19"/>
      <c r="R2620" s="20">
        <f t="shared" ca="1" si="285"/>
        <v>0</v>
      </c>
      <c r="S2620" s="21">
        <f t="shared" ca="1" si="286"/>
        <v>0</v>
      </c>
    </row>
    <row r="2621" spans="9:19" ht="15" x14ac:dyDescent="0.25">
      <c r="I2621" s="14">
        <v>2617</v>
      </c>
      <c r="J2621" s="15">
        <f t="shared" ca="1" si="281"/>
        <v>0.52884705277183541</v>
      </c>
      <c r="K2621" s="16">
        <f t="shared" ca="1" si="283"/>
        <v>8.0355073069064886</v>
      </c>
      <c r="L2621" s="16"/>
      <c r="M2621" s="17">
        <f t="shared" ca="1" si="282"/>
        <v>0.24011476649388552</v>
      </c>
      <c r="N2621" s="18">
        <f t="shared" ca="1" si="284"/>
        <v>-2.1262628757243087</v>
      </c>
      <c r="O2621" s="18"/>
      <c r="P2621" s="30">
        <f t="shared" ca="1" si="280"/>
        <v>12.361770182630796</v>
      </c>
      <c r="Q2621" s="19"/>
      <c r="R2621" s="20">
        <f t="shared" ca="1" si="285"/>
        <v>1</v>
      </c>
      <c r="S2621" s="21">
        <f t="shared" ca="1" si="286"/>
        <v>1</v>
      </c>
    </row>
    <row r="2622" spans="9:19" ht="15" x14ac:dyDescent="0.25">
      <c r="I2622" s="14">
        <v>2618</v>
      </c>
      <c r="J2622" s="15">
        <f t="shared" ca="1" si="281"/>
        <v>0.66194016180549253</v>
      </c>
      <c r="K2622" s="16">
        <f t="shared" ca="1" si="283"/>
        <v>10.925264368792238</v>
      </c>
      <c r="L2622" s="16"/>
      <c r="M2622" s="17">
        <f t="shared" ca="1" si="282"/>
        <v>0.38297399804611709</v>
      </c>
      <c r="N2622" s="18">
        <f t="shared" ca="1" si="284"/>
        <v>1.2894368629384703</v>
      </c>
      <c r="O2622" s="18"/>
      <c r="P2622" s="30">
        <f t="shared" ca="1" si="280"/>
        <v>11.835827505853768</v>
      </c>
      <c r="Q2622" s="19"/>
      <c r="R2622" s="20">
        <f t="shared" ca="1" si="285"/>
        <v>1</v>
      </c>
      <c r="S2622" s="21">
        <f t="shared" ca="1" si="286"/>
        <v>1</v>
      </c>
    </row>
    <row r="2623" spans="9:19" ht="15" x14ac:dyDescent="0.25">
      <c r="I2623" s="14">
        <v>2619</v>
      </c>
      <c r="J2623" s="15">
        <f t="shared" ca="1" si="281"/>
        <v>0.55581290554789931</v>
      </c>
      <c r="K2623" s="16">
        <f t="shared" ca="1" si="283"/>
        <v>8.604350536116943</v>
      </c>
      <c r="L2623" s="16"/>
      <c r="M2623" s="17">
        <f t="shared" ca="1" si="282"/>
        <v>0.97032287785284066</v>
      </c>
      <c r="N2623" s="18">
        <f t="shared" ca="1" si="284"/>
        <v>19.5557285098708</v>
      </c>
      <c r="O2623" s="18"/>
      <c r="P2623" s="30">
        <f t="shared" ca="1" si="280"/>
        <v>-8.7513779737538577</v>
      </c>
      <c r="Q2623" s="19"/>
      <c r="R2623" s="20">
        <f t="shared" ca="1" si="285"/>
        <v>0</v>
      </c>
      <c r="S2623" s="21">
        <f t="shared" ca="1" si="286"/>
        <v>0</v>
      </c>
    </row>
    <row r="2624" spans="9:19" ht="15" x14ac:dyDescent="0.25">
      <c r="I2624" s="14">
        <v>2620</v>
      </c>
      <c r="J2624" s="15">
        <f t="shared" ca="1" si="281"/>
        <v>0.69797135952771627</v>
      </c>
      <c r="K2624" s="16">
        <f t="shared" ca="1" si="283"/>
        <v>11.768708119823987</v>
      </c>
      <c r="L2624" s="16"/>
      <c r="M2624" s="17">
        <f t="shared" ca="1" si="282"/>
        <v>0.75092129744106373</v>
      </c>
      <c r="N2624" s="18">
        <f t="shared" ca="1" si="284"/>
        <v>9.4474663415060789</v>
      </c>
      <c r="O2624" s="18"/>
      <c r="P2624" s="30">
        <f t="shared" ca="1" si="280"/>
        <v>4.5212417783179086</v>
      </c>
      <c r="Q2624" s="19"/>
      <c r="R2624" s="20">
        <f t="shared" ca="1" si="285"/>
        <v>1</v>
      </c>
      <c r="S2624" s="21">
        <f t="shared" ca="1" si="286"/>
        <v>0</v>
      </c>
    </row>
    <row r="2625" spans="9:19" ht="15" x14ac:dyDescent="0.25">
      <c r="I2625" s="14">
        <v>2621</v>
      </c>
      <c r="J2625" s="15">
        <f t="shared" ca="1" si="281"/>
        <v>0.56084354087760291</v>
      </c>
      <c r="K2625" s="16">
        <f t="shared" ca="1" si="283"/>
        <v>8.7109954379201149</v>
      </c>
      <c r="L2625" s="16"/>
      <c r="M2625" s="17">
        <f t="shared" ca="1" si="282"/>
        <v>0.47404004962115476</v>
      </c>
      <c r="N2625" s="18">
        <f t="shared" ca="1" si="284"/>
        <v>3.2351842527060595</v>
      </c>
      <c r="O2625" s="18"/>
      <c r="P2625" s="30">
        <f t="shared" ca="1" si="280"/>
        <v>7.675811185214056</v>
      </c>
      <c r="Q2625" s="19"/>
      <c r="R2625" s="20">
        <f t="shared" ca="1" si="285"/>
        <v>1</v>
      </c>
      <c r="S2625" s="21">
        <f t="shared" ca="1" si="286"/>
        <v>1</v>
      </c>
    </row>
    <row r="2626" spans="9:19" ht="15" x14ac:dyDescent="0.25">
      <c r="I2626" s="14">
        <v>2622</v>
      </c>
      <c r="J2626" s="15">
        <f t="shared" ca="1" si="281"/>
        <v>0.84532265699255549</v>
      </c>
      <c r="K2626" s="16">
        <f t="shared" ca="1" si="283"/>
        <v>15.935293647998028</v>
      </c>
      <c r="L2626" s="16"/>
      <c r="M2626" s="17">
        <f t="shared" ca="1" si="282"/>
        <v>0.13932647157746025</v>
      </c>
      <c r="N2626" s="18">
        <f t="shared" ca="1" si="284"/>
        <v>-5.2839593530258444</v>
      </c>
      <c r="O2626" s="18"/>
      <c r="P2626" s="30">
        <f t="shared" ca="1" si="280"/>
        <v>23.419253001023872</v>
      </c>
      <c r="Q2626" s="19"/>
      <c r="R2626" s="20">
        <f t="shared" ca="1" si="285"/>
        <v>1</v>
      </c>
      <c r="S2626" s="21">
        <f t="shared" ca="1" si="286"/>
        <v>1</v>
      </c>
    </row>
    <row r="2627" spans="9:19" ht="15" x14ac:dyDescent="0.25">
      <c r="I2627" s="14">
        <v>2623</v>
      </c>
      <c r="J2627" s="15">
        <f t="shared" ca="1" si="281"/>
        <v>0.59503657299696355</v>
      </c>
      <c r="K2627" s="16">
        <f t="shared" ca="1" si="283"/>
        <v>9.4423380039905727</v>
      </c>
      <c r="L2627" s="16"/>
      <c r="M2627" s="17">
        <f t="shared" ca="1" si="282"/>
        <v>0.10344637081787489</v>
      </c>
      <c r="N2627" s="18">
        <f t="shared" ca="1" si="284"/>
        <v>-6.7799527759581544</v>
      </c>
      <c r="O2627" s="18"/>
      <c r="P2627" s="30">
        <f t="shared" ca="1" si="280"/>
        <v>18.422290779948728</v>
      </c>
      <c r="Q2627" s="19"/>
      <c r="R2627" s="20">
        <f t="shared" ca="1" si="285"/>
        <v>1</v>
      </c>
      <c r="S2627" s="21">
        <f t="shared" ca="1" si="286"/>
        <v>1</v>
      </c>
    </row>
    <row r="2628" spans="9:19" ht="15" x14ac:dyDescent="0.25">
      <c r="I2628" s="14">
        <v>2624</v>
      </c>
      <c r="J2628" s="15">
        <f t="shared" ca="1" si="281"/>
        <v>0.89226326563265623</v>
      </c>
      <c r="K2628" s="16">
        <f t="shared" ca="1" si="283"/>
        <v>17.793327223649719</v>
      </c>
      <c r="L2628" s="16"/>
      <c r="M2628" s="17">
        <f t="shared" ca="1" si="282"/>
        <v>0.34448163481358918</v>
      </c>
      <c r="N2628" s="18">
        <f t="shared" ca="1" si="284"/>
        <v>0.43116462147563261</v>
      </c>
      <c r="O2628" s="18"/>
      <c r="P2628" s="30">
        <f t="shared" ca="1" si="280"/>
        <v>19.562162602174087</v>
      </c>
      <c r="Q2628" s="19"/>
      <c r="R2628" s="20">
        <f t="shared" ca="1" si="285"/>
        <v>1</v>
      </c>
      <c r="S2628" s="21">
        <f t="shared" ca="1" si="286"/>
        <v>1</v>
      </c>
    </row>
    <row r="2629" spans="9:19" ht="15" x14ac:dyDescent="0.25">
      <c r="I2629" s="14">
        <v>2625</v>
      </c>
      <c r="J2629" s="15">
        <f t="shared" ca="1" si="281"/>
        <v>0.45423806458340299</v>
      </c>
      <c r="K2629" s="16">
        <f t="shared" ca="1" si="283"/>
        <v>6.468168265877952</v>
      </c>
      <c r="L2629" s="16"/>
      <c r="M2629" s="17">
        <f t="shared" ca="1" si="282"/>
        <v>0.53572253901353706</v>
      </c>
      <c r="N2629" s="18">
        <f t="shared" ca="1" si="284"/>
        <v>4.5301755031376665</v>
      </c>
      <c r="O2629" s="18"/>
      <c r="P2629" s="30">
        <f t="shared" ref="P2629:P2692" ca="1" si="287">K2629-N2629+homefield_adv_simulation</f>
        <v>4.1379927627402857</v>
      </c>
      <c r="Q2629" s="19"/>
      <c r="R2629" s="20">
        <f t="shared" ca="1" si="285"/>
        <v>1</v>
      </c>
      <c r="S2629" s="21">
        <f t="shared" ca="1" si="286"/>
        <v>0</v>
      </c>
    </row>
    <row r="2630" spans="9:19" ht="15" x14ac:dyDescent="0.25">
      <c r="I2630" s="14">
        <v>2626</v>
      </c>
      <c r="J2630" s="15">
        <f t="shared" ca="1" si="281"/>
        <v>0.3249496532079611</v>
      </c>
      <c r="K2630" s="16">
        <f t="shared" ca="1" si="283"/>
        <v>3.632382736967656</v>
      </c>
      <c r="L2630" s="16"/>
      <c r="M2630" s="17">
        <f t="shared" ca="1" si="282"/>
        <v>0.28441997431365473</v>
      </c>
      <c r="N2630" s="18">
        <f t="shared" ca="1" si="284"/>
        <v>-0.98696083080703279</v>
      </c>
      <c r="O2630" s="18"/>
      <c r="P2630" s="30">
        <f t="shared" ca="1" si="287"/>
        <v>6.8193435677746885</v>
      </c>
      <c r="Q2630" s="19"/>
      <c r="R2630" s="20">
        <f t="shared" ca="1" si="285"/>
        <v>1</v>
      </c>
      <c r="S2630" s="21">
        <f t="shared" ca="1" si="286"/>
        <v>0</v>
      </c>
    </row>
    <row r="2631" spans="9:19" ht="15" x14ac:dyDescent="0.25">
      <c r="I2631" s="14">
        <v>2627</v>
      </c>
      <c r="J2631" s="15">
        <f t="shared" ca="1" si="281"/>
        <v>0.98157140136874244</v>
      </c>
      <c r="K2631" s="16">
        <f t="shared" ca="1" si="283"/>
        <v>24.893959235723791</v>
      </c>
      <c r="L2631" s="16"/>
      <c r="M2631" s="17">
        <f t="shared" ca="1" si="282"/>
        <v>0.1739522121960746</v>
      </c>
      <c r="N2631" s="18">
        <f t="shared" ca="1" si="284"/>
        <v>-4.0734078655491883</v>
      </c>
      <c r="O2631" s="18"/>
      <c r="P2631" s="30">
        <f t="shared" ca="1" si="287"/>
        <v>31.16736710127298</v>
      </c>
      <c r="Q2631" s="19"/>
      <c r="R2631" s="20">
        <f t="shared" ca="1" si="285"/>
        <v>1</v>
      </c>
      <c r="S2631" s="21">
        <f t="shared" ca="1" si="286"/>
        <v>1</v>
      </c>
    </row>
    <row r="2632" spans="9:19" ht="15" x14ac:dyDescent="0.25">
      <c r="I2632" s="14">
        <v>2628</v>
      </c>
      <c r="J2632" s="15">
        <f t="shared" ca="1" si="281"/>
        <v>0.66459165803441633</v>
      </c>
      <c r="K2632" s="16">
        <f t="shared" ca="1" si="283"/>
        <v>10.986034550101515</v>
      </c>
      <c r="L2632" s="16"/>
      <c r="M2632" s="17">
        <f t="shared" ca="1" si="282"/>
        <v>0.12997142641366854</v>
      </c>
      <c r="N2632" s="18">
        <f t="shared" ca="1" si="284"/>
        <v>-5.6451944892229964</v>
      </c>
      <c r="O2632" s="18"/>
      <c r="P2632" s="30">
        <f t="shared" ca="1" si="287"/>
        <v>18.831229039324509</v>
      </c>
      <c r="Q2632" s="19"/>
      <c r="R2632" s="20">
        <f t="shared" ca="1" si="285"/>
        <v>1</v>
      </c>
      <c r="S2632" s="21">
        <f t="shared" ca="1" si="286"/>
        <v>1</v>
      </c>
    </row>
    <row r="2633" spans="9:19" ht="15" x14ac:dyDescent="0.25">
      <c r="I2633" s="14">
        <v>2629</v>
      </c>
      <c r="J2633" s="15">
        <f t="shared" ca="1" si="281"/>
        <v>0.51904660259804514</v>
      </c>
      <c r="K2633" s="16">
        <f t="shared" ca="1" si="283"/>
        <v>7.8295963948243728</v>
      </c>
      <c r="L2633" s="16"/>
      <c r="M2633" s="17">
        <f t="shared" ca="1" si="282"/>
        <v>0.96353112485725878</v>
      </c>
      <c r="N2633" s="18">
        <f t="shared" ca="1" si="284"/>
        <v>18.783155087350135</v>
      </c>
      <c r="O2633" s="18"/>
      <c r="P2633" s="30">
        <f t="shared" ca="1" si="287"/>
        <v>-8.7535586925257611</v>
      </c>
      <c r="Q2633" s="19"/>
      <c r="R2633" s="20">
        <f t="shared" ca="1" si="285"/>
        <v>0</v>
      </c>
      <c r="S2633" s="21">
        <f t="shared" ca="1" si="286"/>
        <v>0</v>
      </c>
    </row>
    <row r="2634" spans="9:19" ht="15" x14ac:dyDescent="0.25">
      <c r="I2634" s="14">
        <v>2630</v>
      </c>
      <c r="J2634" s="15">
        <f t="shared" ref="J2634:J2697" ca="1" si="288">RAND()</f>
        <v>0.80787827435290427</v>
      </c>
      <c r="K2634" s="16">
        <f t="shared" ca="1" si="283"/>
        <v>14.709814204450984</v>
      </c>
      <c r="L2634" s="16"/>
      <c r="M2634" s="17">
        <f t="shared" ref="M2634:M2697" ca="1" si="289">RAND()</f>
        <v>0.98576889907557663</v>
      </c>
      <c r="N2634" s="18">
        <f t="shared" ca="1" si="284"/>
        <v>22.110017871883844</v>
      </c>
      <c r="O2634" s="18"/>
      <c r="P2634" s="30">
        <f t="shared" ca="1" si="287"/>
        <v>-5.2002036674328602</v>
      </c>
      <c r="Q2634" s="19"/>
      <c r="R2634" s="20">
        <f t="shared" ca="1" si="285"/>
        <v>0</v>
      </c>
      <c r="S2634" s="21">
        <f t="shared" ca="1" si="286"/>
        <v>0</v>
      </c>
    </row>
    <row r="2635" spans="9:19" ht="15" x14ac:dyDescent="0.25">
      <c r="I2635" s="14">
        <v>2631</v>
      </c>
      <c r="J2635" s="15">
        <f t="shared" ca="1" si="288"/>
        <v>0.86419042723355743</v>
      </c>
      <c r="K2635" s="16">
        <f t="shared" ref="K2635:K2698" ca="1" si="290">NORMINV(J2635,mean_HomeTeam_Sim,sd_HomeTeam_Sim)</f>
        <v>16.627750724291115</v>
      </c>
      <c r="L2635" s="16"/>
      <c r="M2635" s="17">
        <f t="shared" ca="1" si="289"/>
        <v>0.80922812809705424</v>
      </c>
      <c r="N2635" s="18">
        <f t="shared" ref="N2635:N2698" ca="1" si="291">NORMINV(M2635,mean_AwayTeam_Sim,sd_AwayTeam_Sim)</f>
        <v>11.1012390330134</v>
      </c>
      <c r="O2635" s="18"/>
      <c r="P2635" s="30">
        <f t="shared" ca="1" si="287"/>
        <v>7.7265116912777154</v>
      </c>
      <c r="Q2635" s="19"/>
      <c r="R2635" s="20">
        <f t="shared" ref="R2635:R2698" ca="1" si="292">IF(P2635&gt;0,1,0)</f>
        <v>1</v>
      </c>
      <c r="S2635" s="21">
        <f t="shared" ref="S2635:S2698" ca="1" si="293">IF(P2635&gt;game_spread,1,0)</f>
        <v>1</v>
      </c>
    </row>
    <row r="2636" spans="9:19" ht="15" x14ac:dyDescent="0.25">
      <c r="I2636" s="14">
        <v>2632</v>
      </c>
      <c r="J2636" s="15">
        <f t="shared" ca="1" si="288"/>
        <v>0.23419888734326211</v>
      </c>
      <c r="K2636" s="16">
        <f t="shared" ca="1" si="290"/>
        <v>1.3634748504570808</v>
      </c>
      <c r="L2636" s="16"/>
      <c r="M2636" s="17">
        <f t="shared" ca="1" si="289"/>
        <v>0.16180812690082524</v>
      </c>
      <c r="N2636" s="18">
        <f t="shared" ca="1" si="291"/>
        <v>-4.4782847726800714</v>
      </c>
      <c r="O2636" s="18"/>
      <c r="P2636" s="30">
        <f t="shared" ca="1" si="287"/>
        <v>8.0417596231371533</v>
      </c>
      <c r="Q2636" s="19"/>
      <c r="R2636" s="20">
        <f t="shared" ca="1" si="292"/>
        <v>1</v>
      </c>
      <c r="S2636" s="21">
        <f t="shared" ca="1" si="293"/>
        <v>1</v>
      </c>
    </row>
    <row r="2637" spans="9:19" ht="15" x14ac:dyDescent="0.25">
      <c r="I2637" s="14">
        <v>2633</v>
      </c>
      <c r="J2637" s="15">
        <f t="shared" ca="1" si="288"/>
        <v>0.48567981906635638</v>
      </c>
      <c r="K2637" s="16">
        <f t="shared" ca="1" si="290"/>
        <v>7.1296132620924775</v>
      </c>
      <c r="L2637" s="16"/>
      <c r="M2637" s="17">
        <f t="shared" ca="1" si="289"/>
        <v>0.97365705420372783</v>
      </c>
      <c r="N2637" s="18">
        <f t="shared" ca="1" si="291"/>
        <v>19.990175780107872</v>
      </c>
      <c r="O2637" s="18"/>
      <c r="P2637" s="30">
        <f t="shared" ca="1" si="287"/>
        <v>-10.660562518015396</v>
      </c>
      <c r="Q2637" s="19"/>
      <c r="R2637" s="20">
        <f t="shared" ca="1" si="292"/>
        <v>0</v>
      </c>
      <c r="S2637" s="21">
        <f t="shared" ca="1" si="293"/>
        <v>0</v>
      </c>
    </row>
    <row r="2638" spans="9:19" ht="15" x14ac:dyDescent="0.25">
      <c r="I2638" s="14">
        <v>2634</v>
      </c>
      <c r="J2638" s="15">
        <f t="shared" ca="1" si="288"/>
        <v>6.7397845473300522E-2</v>
      </c>
      <c r="K2638" s="16">
        <f t="shared" ca="1" si="290"/>
        <v>-5.0818756360082578</v>
      </c>
      <c r="L2638" s="16"/>
      <c r="M2638" s="17">
        <f t="shared" ca="1" si="289"/>
        <v>0.72928018931787886</v>
      </c>
      <c r="N2638" s="18">
        <f t="shared" ca="1" si="291"/>
        <v>8.8889594855868168</v>
      </c>
      <c r="O2638" s="18"/>
      <c r="P2638" s="30">
        <f t="shared" ca="1" si="287"/>
        <v>-11.770835121595074</v>
      </c>
      <c r="Q2638" s="19"/>
      <c r="R2638" s="20">
        <f t="shared" ca="1" si="292"/>
        <v>0</v>
      </c>
      <c r="S2638" s="21">
        <f t="shared" ca="1" si="293"/>
        <v>0</v>
      </c>
    </row>
    <row r="2639" spans="9:19" ht="15" x14ac:dyDescent="0.25">
      <c r="I2639" s="14">
        <v>2635</v>
      </c>
      <c r="J2639" s="15">
        <f t="shared" ca="1" si="288"/>
        <v>6.5259128938489397E-2</v>
      </c>
      <c r="K2639" s="16">
        <f t="shared" ca="1" si="290"/>
        <v>-5.220812832785203</v>
      </c>
      <c r="L2639" s="16"/>
      <c r="M2639" s="17">
        <f t="shared" ca="1" si="289"/>
        <v>0.45366787864712388</v>
      </c>
      <c r="N2639" s="18">
        <f t="shared" ca="1" si="291"/>
        <v>2.8061300717660362</v>
      </c>
      <c r="O2639" s="18"/>
      <c r="P2639" s="30">
        <f t="shared" ca="1" si="287"/>
        <v>-5.8269429045512391</v>
      </c>
      <c r="Q2639" s="19"/>
      <c r="R2639" s="20">
        <f t="shared" ca="1" si="292"/>
        <v>0</v>
      </c>
      <c r="S2639" s="21">
        <f t="shared" ca="1" si="293"/>
        <v>0</v>
      </c>
    </row>
    <row r="2640" spans="9:19" ht="15" x14ac:dyDescent="0.25">
      <c r="I2640" s="14">
        <v>2636</v>
      </c>
      <c r="J2640" s="15">
        <f t="shared" ca="1" si="288"/>
        <v>0.39883021621837766</v>
      </c>
      <c r="K2640" s="16">
        <f t="shared" ca="1" si="290"/>
        <v>5.2850035639267272</v>
      </c>
      <c r="L2640" s="16"/>
      <c r="M2640" s="17">
        <f t="shared" ca="1" si="289"/>
        <v>0.74757973226374874</v>
      </c>
      <c r="N2640" s="18">
        <f t="shared" ca="1" si="291"/>
        <v>9.3596264574798518</v>
      </c>
      <c r="O2640" s="18"/>
      <c r="P2640" s="30">
        <f t="shared" ca="1" si="287"/>
        <v>-1.8746228935531244</v>
      </c>
      <c r="Q2640" s="19"/>
      <c r="R2640" s="20">
        <f t="shared" ca="1" si="292"/>
        <v>0</v>
      </c>
      <c r="S2640" s="21">
        <f t="shared" ca="1" si="293"/>
        <v>0</v>
      </c>
    </row>
    <row r="2641" spans="9:19" ht="15" x14ac:dyDescent="0.25">
      <c r="I2641" s="14">
        <v>2637</v>
      </c>
      <c r="J2641" s="15">
        <f t="shared" ca="1" si="288"/>
        <v>0.61253627919894715</v>
      </c>
      <c r="K2641" s="16">
        <f t="shared" ca="1" si="290"/>
        <v>9.8223089222382711</v>
      </c>
      <c r="L2641" s="16"/>
      <c r="M2641" s="17">
        <f t="shared" ca="1" si="289"/>
        <v>0.42096453144210755</v>
      </c>
      <c r="N2641" s="18">
        <f t="shared" ca="1" si="291"/>
        <v>2.1114774444186928</v>
      </c>
      <c r="O2641" s="18"/>
      <c r="P2641" s="30">
        <f t="shared" ca="1" si="287"/>
        <v>9.9108314778195776</v>
      </c>
      <c r="Q2641" s="19"/>
      <c r="R2641" s="20">
        <f t="shared" ca="1" si="292"/>
        <v>1</v>
      </c>
      <c r="S2641" s="21">
        <f t="shared" ca="1" si="293"/>
        <v>1</v>
      </c>
    </row>
    <row r="2642" spans="9:19" ht="15" x14ac:dyDescent="0.25">
      <c r="I2642" s="14">
        <v>2638</v>
      </c>
      <c r="J2642" s="15">
        <f t="shared" ca="1" si="288"/>
        <v>0.74555389310198417</v>
      </c>
      <c r="K2642" s="16">
        <f t="shared" ca="1" si="290"/>
        <v>12.956671658145012</v>
      </c>
      <c r="L2642" s="16"/>
      <c r="M2642" s="17">
        <f t="shared" ca="1" si="289"/>
        <v>0.3400043941755414</v>
      </c>
      <c r="N2642" s="18">
        <f t="shared" ca="1" si="291"/>
        <v>0.32918620796964859</v>
      </c>
      <c r="O2642" s="18"/>
      <c r="P2642" s="30">
        <f t="shared" ca="1" si="287"/>
        <v>14.827485450175363</v>
      </c>
      <c r="Q2642" s="19"/>
      <c r="R2642" s="20">
        <f t="shared" ca="1" si="292"/>
        <v>1</v>
      </c>
      <c r="S2642" s="21">
        <f t="shared" ca="1" si="293"/>
        <v>1</v>
      </c>
    </row>
    <row r="2643" spans="9:19" ht="15" x14ac:dyDescent="0.25">
      <c r="I2643" s="14">
        <v>2639</v>
      </c>
      <c r="J2643" s="15">
        <f t="shared" ca="1" si="288"/>
        <v>0.9395634672123363</v>
      </c>
      <c r="K2643" s="16">
        <f t="shared" ca="1" si="290"/>
        <v>20.407596238008409</v>
      </c>
      <c r="L2643" s="16"/>
      <c r="M2643" s="17">
        <f t="shared" ca="1" si="289"/>
        <v>0.57429194166136743</v>
      </c>
      <c r="N2643" s="18">
        <f t="shared" ca="1" si="291"/>
        <v>5.3471635423831438</v>
      </c>
      <c r="O2643" s="18"/>
      <c r="P2643" s="30">
        <f t="shared" ca="1" si="287"/>
        <v>17.260432695625266</v>
      </c>
      <c r="Q2643" s="19"/>
      <c r="R2643" s="20">
        <f t="shared" ca="1" si="292"/>
        <v>1</v>
      </c>
      <c r="S2643" s="21">
        <f t="shared" ca="1" si="293"/>
        <v>1</v>
      </c>
    </row>
    <row r="2644" spans="9:19" ht="15" x14ac:dyDescent="0.25">
      <c r="I2644" s="14">
        <v>2640</v>
      </c>
      <c r="J2644" s="15">
        <f t="shared" ca="1" si="288"/>
        <v>0.93545721642517321</v>
      </c>
      <c r="K2644" s="16">
        <f t="shared" ca="1" si="290"/>
        <v>20.128137739265789</v>
      </c>
      <c r="L2644" s="16"/>
      <c r="M2644" s="17">
        <f t="shared" ca="1" si="289"/>
        <v>0.34379632034355723</v>
      </c>
      <c r="N2644" s="18">
        <f t="shared" ca="1" si="291"/>
        <v>0.4155877559559622</v>
      </c>
      <c r="O2644" s="18"/>
      <c r="P2644" s="30">
        <f t="shared" ca="1" si="287"/>
        <v>21.912549983309827</v>
      </c>
      <c r="Q2644" s="19"/>
      <c r="R2644" s="20">
        <f t="shared" ca="1" si="292"/>
        <v>1</v>
      </c>
      <c r="S2644" s="21">
        <f t="shared" ca="1" si="293"/>
        <v>1</v>
      </c>
    </row>
    <row r="2645" spans="9:19" ht="15" x14ac:dyDescent="0.25">
      <c r="I2645" s="14">
        <v>2641</v>
      </c>
      <c r="J2645" s="15">
        <f t="shared" ca="1" si="288"/>
        <v>0.93572826785005991</v>
      </c>
      <c r="K2645" s="16">
        <f t="shared" ca="1" si="290"/>
        <v>20.146150981547443</v>
      </c>
      <c r="L2645" s="16"/>
      <c r="M2645" s="17">
        <f t="shared" ca="1" si="289"/>
        <v>0.84015070739118114</v>
      </c>
      <c r="N2645" s="18">
        <f t="shared" ca="1" si="291"/>
        <v>12.105415462183846</v>
      </c>
      <c r="O2645" s="18"/>
      <c r="P2645" s="30">
        <f t="shared" ca="1" si="287"/>
        <v>10.240735519363596</v>
      </c>
      <c r="Q2645" s="19"/>
      <c r="R2645" s="20">
        <f t="shared" ca="1" si="292"/>
        <v>1</v>
      </c>
      <c r="S2645" s="21">
        <f t="shared" ca="1" si="293"/>
        <v>1</v>
      </c>
    </row>
    <row r="2646" spans="9:19" ht="15" x14ac:dyDescent="0.25">
      <c r="I2646" s="14">
        <v>2642</v>
      </c>
      <c r="J2646" s="15">
        <f t="shared" ca="1" si="288"/>
        <v>0.40509619875182579</v>
      </c>
      <c r="K2646" s="16">
        <f t="shared" ca="1" si="290"/>
        <v>5.4205280787755044</v>
      </c>
      <c r="L2646" s="16"/>
      <c r="M2646" s="17">
        <f t="shared" ca="1" si="289"/>
        <v>0.41989226374366839</v>
      </c>
      <c r="N2646" s="18">
        <f t="shared" ca="1" si="291"/>
        <v>2.0885319385972787</v>
      </c>
      <c r="O2646" s="18"/>
      <c r="P2646" s="30">
        <f t="shared" ca="1" si="287"/>
        <v>5.5319961401782258</v>
      </c>
      <c r="Q2646" s="19"/>
      <c r="R2646" s="20">
        <f t="shared" ca="1" si="292"/>
        <v>1</v>
      </c>
      <c r="S2646" s="21">
        <f t="shared" ca="1" si="293"/>
        <v>0</v>
      </c>
    </row>
    <row r="2647" spans="9:19" ht="15" x14ac:dyDescent="0.25">
      <c r="I2647" s="14">
        <v>2643</v>
      </c>
      <c r="J2647" s="15">
        <f t="shared" ca="1" si="288"/>
        <v>0.55234714889061232</v>
      </c>
      <c r="K2647" s="16">
        <f t="shared" ca="1" si="290"/>
        <v>8.5309915325093009</v>
      </c>
      <c r="L2647" s="16"/>
      <c r="M2647" s="17">
        <f t="shared" ca="1" si="289"/>
        <v>0.39395003406999252</v>
      </c>
      <c r="N2647" s="18">
        <f t="shared" ca="1" si="291"/>
        <v>1.529062548552159</v>
      </c>
      <c r="O2647" s="18"/>
      <c r="P2647" s="30">
        <f t="shared" ca="1" si="287"/>
        <v>9.2019289839571421</v>
      </c>
      <c r="Q2647" s="19"/>
      <c r="R2647" s="20">
        <f t="shared" ca="1" si="292"/>
        <v>1</v>
      </c>
      <c r="S2647" s="21">
        <f t="shared" ca="1" si="293"/>
        <v>1</v>
      </c>
    </row>
    <row r="2648" spans="9:19" ht="15" x14ac:dyDescent="0.25">
      <c r="I2648" s="14">
        <v>2644</v>
      </c>
      <c r="J2648" s="15">
        <f t="shared" ca="1" si="288"/>
        <v>0.42837748000376752</v>
      </c>
      <c r="K2648" s="16">
        <f t="shared" ca="1" si="290"/>
        <v>5.9197743551000865</v>
      </c>
      <c r="L2648" s="16"/>
      <c r="M2648" s="17">
        <f t="shared" ca="1" si="289"/>
        <v>0.17159785985982567</v>
      </c>
      <c r="N2648" s="18">
        <f t="shared" ca="1" si="291"/>
        <v>-4.1504480691342618</v>
      </c>
      <c r="O2648" s="18"/>
      <c r="P2648" s="30">
        <f t="shared" ca="1" si="287"/>
        <v>12.270222424234348</v>
      </c>
      <c r="Q2648" s="19"/>
      <c r="R2648" s="20">
        <f t="shared" ca="1" si="292"/>
        <v>1</v>
      </c>
      <c r="S2648" s="21">
        <f t="shared" ca="1" si="293"/>
        <v>1</v>
      </c>
    </row>
    <row r="2649" spans="9:19" ht="15" x14ac:dyDescent="0.25">
      <c r="I2649" s="14">
        <v>2645</v>
      </c>
      <c r="J2649" s="15">
        <f t="shared" ca="1" si="288"/>
        <v>0.55224084752186076</v>
      </c>
      <c r="K2649" s="16">
        <f t="shared" ca="1" si="290"/>
        <v>8.5287428380444741</v>
      </c>
      <c r="L2649" s="16"/>
      <c r="M2649" s="17">
        <f t="shared" ca="1" si="289"/>
        <v>0.4456603198546365</v>
      </c>
      <c r="N2649" s="18">
        <f t="shared" ca="1" si="291"/>
        <v>2.6368436474510908</v>
      </c>
      <c r="O2649" s="18"/>
      <c r="P2649" s="30">
        <f t="shared" ca="1" si="287"/>
        <v>8.0918991905933844</v>
      </c>
      <c r="Q2649" s="19"/>
      <c r="R2649" s="20">
        <f t="shared" ca="1" si="292"/>
        <v>1</v>
      </c>
      <c r="S2649" s="21">
        <f t="shared" ca="1" si="293"/>
        <v>1</v>
      </c>
    </row>
    <row r="2650" spans="9:19" ht="15" x14ac:dyDescent="0.25">
      <c r="I2650" s="14">
        <v>2646</v>
      </c>
      <c r="J2650" s="15">
        <f t="shared" ca="1" si="288"/>
        <v>0.76279900010659529</v>
      </c>
      <c r="K2650" s="16">
        <f t="shared" ca="1" si="290"/>
        <v>13.414922903514004</v>
      </c>
      <c r="L2650" s="16"/>
      <c r="M2650" s="17">
        <f t="shared" ca="1" si="289"/>
        <v>0.25086748652911484</v>
      </c>
      <c r="N2650" s="18">
        <f t="shared" ca="1" si="291"/>
        <v>-1.8403674227949329</v>
      </c>
      <c r="O2650" s="18"/>
      <c r="P2650" s="30">
        <f t="shared" ca="1" si="287"/>
        <v>17.455290326308937</v>
      </c>
      <c r="Q2650" s="19"/>
      <c r="R2650" s="20">
        <f t="shared" ca="1" si="292"/>
        <v>1</v>
      </c>
      <c r="S2650" s="21">
        <f t="shared" ca="1" si="293"/>
        <v>1</v>
      </c>
    </row>
    <row r="2651" spans="9:19" ht="15" x14ac:dyDescent="0.25">
      <c r="I2651" s="14">
        <v>2647</v>
      </c>
      <c r="J2651" s="15">
        <f t="shared" ca="1" si="288"/>
        <v>1.542287352966687E-2</v>
      </c>
      <c r="K2651" s="16">
        <f t="shared" ca="1" si="290"/>
        <v>-10.63396665619323</v>
      </c>
      <c r="L2651" s="16"/>
      <c r="M2651" s="17">
        <f t="shared" ca="1" si="289"/>
        <v>0.35471769632001937</v>
      </c>
      <c r="N2651" s="18">
        <f t="shared" ca="1" si="291"/>
        <v>0.66248357434410998</v>
      </c>
      <c r="O2651" s="18"/>
      <c r="P2651" s="30">
        <f t="shared" ca="1" si="287"/>
        <v>-9.0964502305373394</v>
      </c>
      <c r="Q2651" s="19"/>
      <c r="R2651" s="20">
        <f t="shared" ca="1" si="292"/>
        <v>0</v>
      </c>
      <c r="S2651" s="21">
        <f t="shared" ca="1" si="293"/>
        <v>0</v>
      </c>
    </row>
    <row r="2652" spans="9:19" ht="15" x14ac:dyDescent="0.25">
      <c r="I2652" s="14">
        <v>2648</v>
      </c>
      <c r="J2652" s="15">
        <f t="shared" ca="1" si="288"/>
        <v>0.58950541968317216</v>
      </c>
      <c r="K2652" s="16">
        <f t="shared" ca="1" si="290"/>
        <v>9.3231350542232683</v>
      </c>
      <c r="L2652" s="16"/>
      <c r="M2652" s="17">
        <f t="shared" ca="1" si="289"/>
        <v>0.2612539263674426</v>
      </c>
      <c r="N2652" s="18">
        <f t="shared" ca="1" si="291"/>
        <v>-1.5703104299026984</v>
      </c>
      <c r="O2652" s="18"/>
      <c r="P2652" s="30">
        <f t="shared" ca="1" si="287"/>
        <v>13.093445484125965</v>
      </c>
      <c r="Q2652" s="19"/>
      <c r="R2652" s="20">
        <f t="shared" ca="1" si="292"/>
        <v>1</v>
      </c>
      <c r="S2652" s="21">
        <f t="shared" ca="1" si="293"/>
        <v>1</v>
      </c>
    </row>
    <row r="2653" spans="9:19" ht="15" x14ac:dyDescent="0.25">
      <c r="I2653" s="14">
        <v>2649</v>
      </c>
      <c r="J2653" s="15">
        <f t="shared" ca="1" si="288"/>
        <v>0.85057559693703488</v>
      </c>
      <c r="K2653" s="16">
        <f t="shared" ca="1" si="290"/>
        <v>16.122104911083699</v>
      </c>
      <c r="L2653" s="16"/>
      <c r="M2653" s="17">
        <f t="shared" ca="1" si="289"/>
        <v>0.21685403628746991</v>
      </c>
      <c r="N2653" s="18">
        <f t="shared" ca="1" si="291"/>
        <v>-2.7698945825690204</v>
      </c>
      <c r="O2653" s="18"/>
      <c r="P2653" s="30">
        <f t="shared" ca="1" si="287"/>
        <v>21.091999493652718</v>
      </c>
      <c r="Q2653" s="19"/>
      <c r="R2653" s="20">
        <f t="shared" ca="1" si="292"/>
        <v>1</v>
      </c>
      <c r="S2653" s="21">
        <f t="shared" ca="1" si="293"/>
        <v>1</v>
      </c>
    </row>
    <row r="2654" spans="9:19" ht="15" x14ac:dyDescent="0.25">
      <c r="I2654" s="14">
        <v>2650</v>
      </c>
      <c r="J2654" s="15">
        <f t="shared" ca="1" si="288"/>
        <v>0.75121961800144132</v>
      </c>
      <c r="K2654" s="16">
        <f t="shared" ca="1" si="290"/>
        <v>13.105338624627077</v>
      </c>
      <c r="L2654" s="16"/>
      <c r="M2654" s="17">
        <f t="shared" ca="1" si="289"/>
        <v>0.60207164919322809</v>
      </c>
      <c r="N2654" s="18">
        <f t="shared" ca="1" si="291"/>
        <v>5.9445481115001471</v>
      </c>
      <c r="O2654" s="18"/>
      <c r="P2654" s="30">
        <f t="shared" ca="1" si="287"/>
        <v>9.3607905131269291</v>
      </c>
      <c r="Q2654" s="19"/>
      <c r="R2654" s="20">
        <f t="shared" ca="1" si="292"/>
        <v>1</v>
      </c>
      <c r="S2654" s="21">
        <f t="shared" ca="1" si="293"/>
        <v>1</v>
      </c>
    </row>
    <row r="2655" spans="9:19" ht="15" x14ac:dyDescent="0.25">
      <c r="I2655" s="14">
        <v>2651</v>
      </c>
      <c r="J2655" s="15">
        <f t="shared" ca="1" si="288"/>
        <v>0.16614976910567469</v>
      </c>
      <c r="K2655" s="16">
        <f t="shared" ca="1" si="290"/>
        <v>-0.68135590990353379</v>
      </c>
      <c r="L2655" s="16"/>
      <c r="M2655" s="17">
        <f t="shared" ca="1" si="289"/>
        <v>0.27108541307533418</v>
      </c>
      <c r="N2655" s="18">
        <f t="shared" ca="1" si="291"/>
        <v>-1.3197237574145442</v>
      </c>
      <c r="O2655" s="18"/>
      <c r="P2655" s="30">
        <f t="shared" ca="1" si="287"/>
        <v>2.8383678475110106</v>
      </c>
      <c r="Q2655" s="19"/>
      <c r="R2655" s="20">
        <f t="shared" ca="1" si="292"/>
        <v>1</v>
      </c>
      <c r="S2655" s="21">
        <f t="shared" ca="1" si="293"/>
        <v>0</v>
      </c>
    </row>
    <row r="2656" spans="9:19" ht="15" x14ac:dyDescent="0.25">
      <c r="I2656" s="14">
        <v>2652</v>
      </c>
      <c r="J2656" s="15">
        <f t="shared" ca="1" si="288"/>
        <v>0.98057788779231636</v>
      </c>
      <c r="K2656" s="16">
        <f t="shared" ca="1" si="290"/>
        <v>24.714001277890006</v>
      </c>
      <c r="L2656" s="16"/>
      <c r="M2656" s="17">
        <f t="shared" ca="1" si="289"/>
        <v>0.85703670255092557</v>
      </c>
      <c r="N2656" s="18">
        <f t="shared" ca="1" si="291"/>
        <v>12.70800075428491</v>
      </c>
      <c r="O2656" s="18"/>
      <c r="P2656" s="30">
        <f t="shared" ca="1" si="287"/>
        <v>14.206000523605095</v>
      </c>
      <c r="Q2656" s="19"/>
      <c r="R2656" s="20">
        <f t="shared" ca="1" si="292"/>
        <v>1</v>
      </c>
      <c r="S2656" s="21">
        <f t="shared" ca="1" si="293"/>
        <v>1</v>
      </c>
    </row>
    <row r="2657" spans="9:19" ht="15" x14ac:dyDescent="0.25">
      <c r="I2657" s="14">
        <v>2653</v>
      </c>
      <c r="J2657" s="15">
        <f t="shared" ca="1" si="288"/>
        <v>0.67504421936433789</v>
      </c>
      <c r="K2657" s="16">
        <f t="shared" ca="1" si="290"/>
        <v>11.227474815907568</v>
      </c>
      <c r="L2657" s="16"/>
      <c r="M2657" s="17">
        <f t="shared" ca="1" si="289"/>
        <v>0.35633530469709418</v>
      </c>
      <c r="N2657" s="18">
        <f t="shared" ca="1" si="291"/>
        <v>0.69881741776817652</v>
      </c>
      <c r="O2657" s="18"/>
      <c r="P2657" s="30">
        <f t="shared" ca="1" si="287"/>
        <v>12.72865739813939</v>
      </c>
      <c r="Q2657" s="19"/>
      <c r="R2657" s="20">
        <f t="shared" ca="1" si="292"/>
        <v>1</v>
      </c>
      <c r="S2657" s="21">
        <f t="shared" ca="1" si="293"/>
        <v>1</v>
      </c>
    </row>
    <row r="2658" spans="9:19" ht="15" x14ac:dyDescent="0.25">
      <c r="I2658" s="14">
        <v>2654</v>
      </c>
      <c r="J2658" s="15">
        <f t="shared" ca="1" si="288"/>
        <v>0.34921066954658242</v>
      </c>
      <c r="K2658" s="16">
        <f t="shared" ca="1" si="290"/>
        <v>4.1883408908525048</v>
      </c>
      <c r="L2658" s="16"/>
      <c r="M2658" s="17">
        <f t="shared" ca="1" si="289"/>
        <v>0.41047162246319002</v>
      </c>
      <c r="N2658" s="18">
        <f t="shared" ca="1" si="291"/>
        <v>1.886370986718646</v>
      </c>
      <c r="O2658" s="18"/>
      <c r="P2658" s="30">
        <f t="shared" ca="1" si="287"/>
        <v>4.5019699041338592</v>
      </c>
      <c r="Q2658" s="19"/>
      <c r="R2658" s="20">
        <f t="shared" ca="1" si="292"/>
        <v>1</v>
      </c>
      <c r="S2658" s="21">
        <f t="shared" ca="1" si="293"/>
        <v>0</v>
      </c>
    </row>
    <row r="2659" spans="9:19" ht="15" x14ac:dyDescent="0.25">
      <c r="I2659" s="14">
        <v>2655</v>
      </c>
      <c r="J2659" s="15">
        <f t="shared" ca="1" si="288"/>
        <v>0.87546675099954951</v>
      </c>
      <c r="K2659" s="16">
        <f t="shared" ca="1" si="290"/>
        <v>17.073508607508813</v>
      </c>
      <c r="L2659" s="16"/>
      <c r="M2659" s="17">
        <f t="shared" ca="1" si="289"/>
        <v>6.5506490821422569E-2</v>
      </c>
      <c r="N2659" s="18">
        <f t="shared" ca="1" si="291"/>
        <v>-8.8545646667562075</v>
      </c>
      <c r="O2659" s="18"/>
      <c r="P2659" s="30">
        <f t="shared" ca="1" si="287"/>
        <v>28.12807327426502</v>
      </c>
      <c r="Q2659" s="19"/>
      <c r="R2659" s="20">
        <f t="shared" ca="1" si="292"/>
        <v>1</v>
      </c>
      <c r="S2659" s="21">
        <f t="shared" ca="1" si="293"/>
        <v>1</v>
      </c>
    </row>
    <row r="2660" spans="9:19" ht="15" x14ac:dyDescent="0.25">
      <c r="I2660" s="14">
        <v>2656</v>
      </c>
      <c r="J2660" s="15">
        <f t="shared" ca="1" si="288"/>
        <v>0.886073743051077</v>
      </c>
      <c r="K2660" s="16">
        <f t="shared" ca="1" si="290"/>
        <v>17.519359994391884</v>
      </c>
      <c r="L2660" s="16"/>
      <c r="M2660" s="17">
        <f t="shared" ca="1" si="289"/>
        <v>0.93433112508861971</v>
      </c>
      <c r="N2660" s="18">
        <f t="shared" ca="1" si="291"/>
        <v>16.40392418937401</v>
      </c>
      <c r="O2660" s="18"/>
      <c r="P2660" s="30">
        <f t="shared" ca="1" si="287"/>
        <v>3.3154358050178745</v>
      </c>
      <c r="Q2660" s="19"/>
      <c r="R2660" s="20">
        <f t="shared" ca="1" si="292"/>
        <v>1</v>
      </c>
      <c r="S2660" s="21">
        <f t="shared" ca="1" si="293"/>
        <v>0</v>
      </c>
    </row>
    <row r="2661" spans="9:19" ht="15" x14ac:dyDescent="0.25">
      <c r="I2661" s="14">
        <v>2657</v>
      </c>
      <c r="J2661" s="15">
        <f t="shared" ca="1" si="288"/>
        <v>0.77590199927823178</v>
      </c>
      <c r="K2661" s="16">
        <f t="shared" ca="1" si="290"/>
        <v>13.775447121702598</v>
      </c>
      <c r="L2661" s="16"/>
      <c r="M2661" s="17">
        <f t="shared" ca="1" si="289"/>
        <v>0.29815403483075453</v>
      </c>
      <c r="N2661" s="18">
        <f t="shared" ca="1" si="291"/>
        <v>-0.65193147588395028</v>
      </c>
      <c r="O2661" s="18"/>
      <c r="P2661" s="30">
        <f t="shared" ca="1" si="287"/>
        <v>16.627378597586549</v>
      </c>
      <c r="Q2661" s="19"/>
      <c r="R2661" s="20">
        <f t="shared" ca="1" si="292"/>
        <v>1</v>
      </c>
      <c r="S2661" s="21">
        <f t="shared" ca="1" si="293"/>
        <v>1</v>
      </c>
    </row>
    <row r="2662" spans="9:19" ht="15" x14ac:dyDescent="0.25">
      <c r="I2662" s="14">
        <v>2658</v>
      </c>
      <c r="J2662" s="15">
        <f t="shared" ca="1" si="288"/>
        <v>0.9401798193811951</v>
      </c>
      <c r="K2662" s="16">
        <f t="shared" ca="1" si="290"/>
        <v>20.450813630261479</v>
      </c>
      <c r="L2662" s="16"/>
      <c r="M2662" s="17">
        <f t="shared" ca="1" si="289"/>
        <v>0.32212959134958896</v>
      </c>
      <c r="N2662" s="18">
        <f t="shared" ca="1" si="291"/>
        <v>-8.3294329563420533E-2</v>
      </c>
      <c r="O2662" s="18"/>
      <c r="P2662" s="30">
        <f t="shared" ca="1" si="287"/>
        <v>22.7341079598249</v>
      </c>
      <c r="Q2662" s="19"/>
      <c r="R2662" s="20">
        <f t="shared" ca="1" si="292"/>
        <v>1</v>
      </c>
      <c r="S2662" s="21">
        <f t="shared" ca="1" si="293"/>
        <v>1</v>
      </c>
    </row>
    <row r="2663" spans="9:19" ht="15" x14ac:dyDescent="0.25">
      <c r="I2663" s="14">
        <v>2659</v>
      </c>
      <c r="J2663" s="15">
        <f t="shared" ca="1" si="288"/>
        <v>0.88494483555273096</v>
      </c>
      <c r="K2663" s="16">
        <f t="shared" ca="1" si="290"/>
        <v>17.470545334743292</v>
      </c>
      <c r="L2663" s="16"/>
      <c r="M2663" s="17">
        <f t="shared" ca="1" si="289"/>
        <v>0.70936981451385595</v>
      </c>
      <c r="N2663" s="18">
        <f t="shared" ca="1" si="291"/>
        <v>8.3945535720788662</v>
      </c>
      <c r="O2663" s="18"/>
      <c r="P2663" s="30">
        <f t="shared" ca="1" si="287"/>
        <v>11.275991762664425</v>
      </c>
      <c r="Q2663" s="19"/>
      <c r="R2663" s="20">
        <f t="shared" ca="1" si="292"/>
        <v>1</v>
      </c>
      <c r="S2663" s="21">
        <f t="shared" ca="1" si="293"/>
        <v>1</v>
      </c>
    </row>
    <row r="2664" spans="9:19" ht="15" x14ac:dyDescent="0.25">
      <c r="I2664" s="14">
        <v>2660</v>
      </c>
      <c r="J2664" s="15">
        <f t="shared" ca="1" si="288"/>
        <v>0.74721909234186457</v>
      </c>
      <c r="K2664" s="16">
        <f t="shared" ca="1" si="290"/>
        <v>13.000183135705967</v>
      </c>
      <c r="L2664" s="16"/>
      <c r="M2664" s="17">
        <f t="shared" ca="1" si="289"/>
        <v>0.42258890169109686</v>
      </c>
      <c r="N2664" s="18">
        <f t="shared" ca="1" si="291"/>
        <v>2.1462135862760992</v>
      </c>
      <c r="O2664" s="18"/>
      <c r="P2664" s="30">
        <f t="shared" ca="1" si="287"/>
        <v>13.053969549429869</v>
      </c>
      <c r="Q2664" s="19"/>
      <c r="R2664" s="20">
        <f t="shared" ca="1" si="292"/>
        <v>1</v>
      </c>
      <c r="S2664" s="21">
        <f t="shared" ca="1" si="293"/>
        <v>1</v>
      </c>
    </row>
    <row r="2665" spans="9:19" ht="15" x14ac:dyDescent="0.25">
      <c r="I2665" s="14">
        <v>2661</v>
      </c>
      <c r="J2665" s="15">
        <f t="shared" ca="1" si="288"/>
        <v>0.16277608082853756</v>
      </c>
      <c r="K2665" s="16">
        <f t="shared" ca="1" si="290"/>
        <v>-0.79530779362619874</v>
      </c>
      <c r="L2665" s="16"/>
      <c r="M2665" s="17">
        <f t="shared" ca="1" si="289"/>
        <v>0.92406502470500795</v>
      </c>
      <c r="N2665" s="18">
        <f t="shared" ca="1" si="291"/>
        <v>15.768983557533993</v>
      </c>
      <c r="O2665" s="18"/>
      <c r="P2665" s="30">
        <f t="shared" ca="1" si="287"/>
        <v>-14.364291351160194</v>
      </c>
      <c r="Q2665" s="19"/>
      <c r="R2665" s="20">
        <f t="shared" ca="1" si="292"/>
        <v>0</v>
      </c>
      <c r="S2665" s="21">
        <f t="shared" ca="1" si="293"/>
        <v>0</v>
      </c>
    </row>
    <row r="2666" spans="9:19" ht="15" x14ac:dyDescent="0.25">
      <c r="I2666" s="14">
        <v>2662</v>
      </c>
      <c r="J2666" s="15">
        <f t="shared" ca="1" si="288"/>
        <v>0.31130158713534584</v>
      </c>
      <c r="K2666" s="16">
        <f t="shared" ca="1" si="290"/>
        <v>3.3122577371669468</v>
      </c>
      <c r="L2666" s="16"/>
      <c r="M2666" s="17">
        <f t="shared" ca="1" si="289"/>
        <v>0.94224776995016513</v>
      </c>
      <c r="N2666" s="18">
        <f t="shared" ca="1" si="291"/>
        <v>16.948413241076238</v>
      </c>
      <c r="O2666" s="18"/>
      <c r="P2666" s="30">
        <f t="shared" ca="1" si="287"/>
        <v>-11.436155503909291</v>
      </c>
      <c r="Q2666" s="19"/>
      <c r="R2666" s="20">
        <f t="shared" ca="1" si="292"/>
        <v>0</v>
      </c>
      <c r="S2666" s="21">
        <f t="shared" ca="1" si="293"/>
        <v>0</v>
      </c>
    </row>
    <row r="2667" spans="9:19" ht="15" x14ac:dyDescent="0.25">
      <c r="I2667" s="14">
        <v>2663</v>
      </c>
      <c r="J2667" s="15">
        <f t="shared" ca="1" si="288"/>
        <v>3.6059962402312795E-2</v>
      </c>
      <c r="K2667" s="16">
        <f t="shared" ca="1" si="290"/>
        <v>-7.6161620225696733</v>
      </c>
      <c r="L2667" s="16"/>
      <c r="M2667" s="17">
        <f t="shared" ca="1" si="289"/>
        <v>0.22555429286511952</v>
      </c>
      <c r="N2667" s="18">
        <f t="shared" ca="1" si="291"/>
        <v>-2.5248033367405744</v>
      </c>
      <c r="O2667" s="18"/>
      <c r="P2667" s="30">
        <f t="shared" ca="1" si="287"/>
        <v>-2.8913586858290987</v>
      </c>
      <c r="Q2667" s="19"/>
      <c r="R2667" s="20">
        <f t="shared" ca="1" si="292"/>
        <v>0</v>
      </c>
      <c r="S2667" s="21">
        <f t="shared" ca="1" si="293"/>
        <v>0</v>
      </c>
    </row>
    <row r="2668" spans="9:19" ht="15" x14ac:dyDescent="0.25">
      <c r="I2668" s="14">
        <v>2664</v>
      </c>
      <c r="J2668" s="15">
        <f t="shared" ca="1" si="288"/>
        <v>0.62096648306991364</v>
      </c>
      <c r="K2668" s="16">
        <f t="shared" ca="1" si="290"/>
        <v>10.007081094122212</v>
      </c>
      <c r="L2668" s="16"/>
      <c r="M2668" s="17">
        <f t="shared" ca="1" si="289"/>
        <v>0.59828030754510619</v>
      </c>
      <c r="N2668" s="18">
        <f t="shared" ca="1" si="291"/>
        <v>5.8624332903993999</v>
      </c>
      <c r="O2668" s="18"/>
      <c r="P2668" s="30">
        <f t="shared" ca="1" si="287"/>
        <v>6.344647803722812</v>
      </c>
      <c r="Q2668" s="19"/>
      <c r="R2668" s="20">
        <f t="shared" ca="1" si="292"/>
        <v>1</v>
      </c>
      <c r="S2668" s="21">
        <f t="shared" ca="1" si="293"/>
        <v>0</v>
      </c>
    </row>
    <row r="2669" spans="9:19" ht="15" x14ac:dyDescent="0.25">
      <c r="I2669" s="14">
        <v>2665</v>
      </c>
      <c r="J2669" s="15">
        <f t="shared" ca="1" si="288"/>
        <v>0.62390115643013822</v>
      </c>
      <c r="K2669" s="16">
        <f t="shared" ca="1" si="290"/>
        <v>10.071694349671212</v>
      </c>
      <c r="L2669" s="16"/>
      <c r="M2669" s="17">
        <f t="shared" ca="1" si="289"/>
        <v>0.41552053036517955</v>
      </c>
      <c r="N2669" s="18">
        <f t="shared" ca="1" si="291"/>
        <v>1.9948472775143309</v>
      </c>
      <c r="O2669" s="18"/>
      <c r="P2669" s="30">
        <f t="shared" ca="1" si="287"/>
        <v>10.27684707215688</v>
      </c>
      <c r="Q2669" s="19"/>
      <c r="R2669" s="20">
        <f t="shared" ca="1" si="292"/>
        <v>1</v>
      </c>
      <c r="S2669" s="21">
        <f t="shared" ca="1" si="293"/>
        <v>1</v>
      </c>
    </row>
    <row r="2670" spans="9:19" ht="15" x14ac:dyDescent="0.25">
      <c r="I2670" s="14">
        <v>2666</v>
      </c>
      <c r="J2670" s="15">
        <f t="shared" ca="1" si="288"/>
        <v>0.38193481918165928</v>
      </c>
      <c r="K2670" s="16">
        <f t="shared" ca="1" si="290"/>
        <v>4.9166466746527515</v>
      </c>
      <c r="L2670" s="16"/>
      <c r="M2670" s="17">
        <f t="shared" ca="1" si="289"/>
        <v>0.13954528380121489</v>
      </c>
      <c r="N2670" s="18">
        <f t="shared" ca="1" si="291"/>
        <v>-5.2757116483349495</v>
      </c>
      <c r="O2670" s="18"/>
      <c r="P2670" s="30">
        <f t="shared" ca="1" si="287"/>
        <v>12.3923583229877</v>
      </c>
      <c r="Q2670" s="19"/>
      <c r="R2670" s="20">
        <f t="shared" ca="1" si="292"/>
        <v>1</v>
      </c>
      <c r="S2670" s="21">
        <f t="shared" ca="1" si="293"/>
        <v>1</v>
      </c>
    </row>
    <row r="2671" spans="9:19" ht="15" x14ac:dyDescent="0.25">
      <c r="I2671" s="14">
        <v>2667</v>
      </c>
      <c r="J2671" s="15">
        <f t="shared" ca="1" si="288"/>
        <v>0.3164625207276025</v>
      </c>
      <c r="K2671" s="16">
        <f t="shared" ca="1" si="290"/>
        <v>3.4339954846076606</v>
      </c>
      <c r="L2671" s="16"/>
      <c r="M2671" s="17">
        <f t="shared" ca="1" si="289"/>
        <v>0.16572194639027171</v>
      </c>
      <c r="N2671" s="18">
        <f t="shared" ca="1" si="291"/>
        <v>-4.3457228588957211</v>
      </c>
      <c r="O2671" s="18"/>
      <c r="P2671" s="30">
        <f t="shared" ca="1" si="287"/>
        <v>9.9797183435033823</v>
      </c>
      <c r="Q2671" s="19"/>
      <c r="R2671" s="20">
        <f t="shared" ca="1" si="292"/>
        <v>1</v>
      </c>
      <c r="S2671" s="21">
        <f t="shared" ca="1" si="293"/>
        <v>1</v>
      </c>
    </row>
    <row r="2672" spans="9:19" ht="15" x14ac:dyDescent="0.25">
      <c r="I2672" s="14">
        <v>2668</v>
      </c>
      <c r="J2672" s="15">
        <f t="shared" ca="1" si="288"/>
        <v>0.79229758481363211</v>
      </c>
      <c r="K2672" s="16">
        <f t="shared" ca="1" si="290"/>
        <v>14.243920081171131</v>
      </c>
      <c r="L2672" s="16"/>
      <c r="M2672" s="17">
        <f t="shared" ca="1" si="289"/>
        <v>0.39069779828635853</v>
      </c>
      <c r="N2672" s="18">
        <f t="shared" ca="1" si="291"/>
        <v>1.4582617870606103</v>
      </c>
      <c r="O2672" s="18"/>
      <c r="P2672" s="30">
        <f t="shared" ca="1" si="287"/>
        <v>14.985658294110522</v>
      </c>
      <c r="Q2672" s="19"/>
      <c r="R2672" s="20">
        <f t="shared" ca="1" si="292"/>
        <v>1</v>
      </c>
      <c r="S2672" s="21">
        <f t="shared" ca="1" si="293"/>
        <v>1</v>
      </c>
    </row>
    <row r="2673" spans="9:19" ht="15" x14ac:dyDescent="0.25">
      <c r="I2673" s="14">
        <v>2669</v>
      </c>
      <c r="J2673" s="15">
        <f t="shared" ca="1" si="288"/>
        <v>0.30543078009614688</v>
      </c>
      <c r="K2673" s="16">
        <f t="shared" ca="1" si="290"/>
        <v>3.1727054752263451</v>
      </c>
      <c r="L2673" s="16"/>
      <c r="M2673" s="17">
        <f t="shared" ca="1" si="289"/>
        <v>0.52392616893006028</v>
      </c>
      <c r="N2673" s="18">
        <f t="shared" ca="1" si="291"/>
        <v>4.2820797665681631</v>
      </c>
      <c r="O2673" s="18"/>
      <c r="P2673" s="30">
        <f t="shared" ca="1" si="287"/>
        <v>1.0906257086581821</v>
      </c>
      <c r="Q2673" s="19"/>
      <c r="R2673" s="20">
        <f t="shared" ca="1" si="292"/>
        <v>1</v>
      </c>
      <c r="S2673" s="21">
        <f t="shared" ca="1" si="293"/>
        <v>0</v>
      </c>
    </row>
    <row r="2674" spans="9:19" ht="15" x14ac:dyDescent="0.25">
      <c r="I2674" s="14">
        <v>2670</v>
      </c>
      <c r="J2674" s="15">
        <f t="shared" ca="1" si="288"/>
        <v>0.42427984218269976</v>
      </c>
      <c r="K2674" s="16">
        <f t="shared" ca="1" si="290"/>
        <v>5.832343407922175</v>
      </c>
      <c r="L2674" s="16"/>
      <c r="M2674" s="17">
        <f t="shared" ca="1" si="289"/>
        <v>0.42843429823413237</v>
      </c>
      <c r="N2674" s="18">
        <f t="shared" ca="1" si="291"/>
        <v>2.270985500279715</v>
      </c>
      <c r="O2674" s="18"/>
      <c r="P2674" s="30">
        <f t="shared" ca="1" si="287"/>
        <v>5.7613579076424601</v>
      </c>
      <c r="Q2674" s="19"/>
      <c r="R2674" s="20">
        <f t="shared" ca="1" si="292"/>
        <v>1</v>
      </c>
      <c r="S2674" s="21">
        <f t="shared" ca="1" si="293"/>
        <v>0</v>
      </c>
    </row>
    <row r="2675" spans="9:19" ht="15" x14ac:dyDescent="0.25">
      <c r="I2675" s="14">
        <v>2671</v>
      </c>
      <c r="J2675" s="15">
        <f t="shared" ca="1" si="288"/>
        <v>0.37386580685920023</v>
      </c>
      <c r="K2675" s="16">
        <f t="shared" ca="1" si="290"/>
        <v>4.7390348962701685</v>
      </c>
      <c r="L2675" s="16"/>
      <c r="M2675" s="17">
        <f t="shared" ca="1" si="289"/>
        <v>0.89436486064028542</v>
      </c>
      <c r="N2675" s="18">
        <f t="shared" ca="1" si="291"/>
        <v>14.238920718443191</v>
      </c>
      <c r="O2675" s="18"/>
      <c r="P2675" s="30">
        <f t="shared" ca="1" si="287"/>
        <v>-7.2998858221730236</v>
      </c>
      <c r="Q2675" s="19"/>
      <c r="R2675" s="20">
        <f t="shared" ca="1" si="292"/>
        <v>0</v>
      </c>
      <c r="S2675" s="21">
        <f t="shared" ca="1" si="293"/>
        <v>0</v>
      </c>
    </row>
    <row r="2676" spans="9:19" ht="15" x14ac:dyDescent="0.25">
      <c r="I2676" s="14">
        <v>2672</v>
      </c>
      <c r="J2676" s="15">
        <f t="shared" ca="1" si="288"/>
        <v>0.23685680471484161</v>
      </c>
      <c r="K2676" s="16">
        <f t="shared" ca="1" si="290"/>
        <v>1.4357503074091458</v>
      </c>
      <c r="L2676" s="16"/>
      <c r="M2676" s="17">
        <f t="shared" ca="1" si="289"/>
        <v>0.37870226008863694</v>
      </c>
      <c r="N2676" s="18">
        <f t="shared" ca="1" si="291"/>
        <v>1.1956333238334866</v>
      </c>
      <c r="O2676" s="18"/>
      <c r="P2676" s="30">
        <f t="shared" ca="1" si="287"/>
        <v>2.4401169835756593</v>
      </c>
      <c r="Q2676" s="19"/>
      <c r="R2676" s="20">
        <f t="shared" ca="1" si="292"/>
        <v>1</v>
      </c>
      <c r="S2676" s="21">
        <f t="shared" ca="1" si="293"/>
        <v>0</v>
      </c>
    </row>
    <row r="2677" spans="9:19" ht="15" x14ac:dyDescent="0.25">
      <c r="I2677" s="14">
        <v>2673</v>
      </c>
      <c r="J2677" s="15">
        <f t="shared" ca="1" si="288"/>
        <v>0.24286627618140888</v>
      </c>
      <c r="K2677" s="16">
        <f t="shared" ca="1" si="290"/>
        <v>1.5975405158430629</v>
      </c>
      <c r="L2677" s="16"/>
      <c r="M2677" s="17">
        <f t="shared" ca="1" si="289"/>
        <v>0.14057738903687422</v>
      </c>
      <c r="N2677" s="18">
        <f t="shared" ca="1" si="291"/>
        <v>-5.2369265121152626</v>
      </c>
      <c r="O2677" s="18"/>
      <c r="P2677" s="30">
        <f t="shared" ca="1" si="287"/>
        <v>9.0344670279583248</v>
      </c>
      <c r="Q2677" s="19"/>
      <c r="R2677" s="20">
        <f t="shared" ca="1" si="292"/>
        <v>1</v>
      </c>
      <c r="S2677" s="21">
        <f t="shared" ca="1" si="293"/>
        <v>1</v>
      </c>
    </row>
    <row r="2678" spans="9:19" ht="15" x14ac:dyDescent="0.25">
      <c r="I2678" s="14">
        <v>2674</v>
      </c>
      <c r="J2678" s="15">
        <f t="shared" ca="1" si="288"/>
        <v>0.38413001722554274</v>
      </c>
      <c r="K2678" s="16">
        <f t="shared" ca="1" si="290"/>
        <v>4.9647677844044047</v>
      </c>
      <c r="L2678" s="16"/>
      <c r="M2678" s="17">
        <f t="shared" ca="1" si="289"/>
        <v>0.67054840369753255</v>
      </c>
      <c r="N2678" s="18">
        <f t="shared" ca="1" si="291"/>
        <v>7.4732514219299571</v>
      </c>
      <c r="O2678" s="18"/>
      <c r="P2678" s="30">
        <f t="shared" ca="1" si="287"/>
        <v>-0.30848363752555219</v>
      </c>
      <c r="Q2678" s="19"/>
      <c r="R2678" s="20">
        <f t="shared" ca="1" si="292"/>
        <v>0</v>
      </c>
      <c r="S2678" s="21">
        <f t="shared" ca="1" si="293"/>
        <v>0</v>
      </c>
    </row>
    <row r="2679" spans="9:19" ht="15" x14ac:dyDescent="0.25">
      <c r="I2679" s="14">
        <v>2675</v>
      </c>
      <c r="J2679" s="15">
        <f t="shared" ca="1" si="288"/>
        <v>0.82817093160348276</v>
      </c>
      <c r="K2679" s="16">
        <f t="shared" ca="1" si="290"/>
        <v>15.352852618954961</v>
      </c>
      <c r="L2679" s="16"/>
      <c r="M2679" s="17">
        <f t="shared" ca="1" si="289"/>
        <v>0.84986993940664823</v>
      </c>
      <c r="N2679" s="18">
        <f t="shared" ca="1" si="291"/>
        <v>12.446758164181992</v>
      </c>
      <c r="O2679" s="18"/>
      <c r="P2679" s="30">
        <f t="shared" ca="1" si="287"/>
        <v>5.1060944547729692</v>
      </c>
      <c r="Q2679" s="19"/>
      <c r="R2679" s="20">
        <f t="shared" ca="1" si="292"/>
        <v>1</v>
      </c>
      <c r="S2679" s="21">
        <f t="shared" ca="1" si="293"/>
        <v>0</v>
      </c>
    </row>
    <row r="2680" spans="9:19" ht="15" x14ac:dyDescent="0.25">
      <c r="I2680" s="14">
        <v>2676</v>
      </c>
      <c r="J2680" s="15">
        <f t="shared" ca="1" si="288"/>
        <v>0.44579665760928056</v>
      </c>
      <c r="K2680" s="16">
        <f t="shared" ca="1" si="290"/>
        <v>6.2897296633181119</v>
      </c>
      <c r="L2680" s="16"/>
      <c r="M2680" s="17">
        <f t="shared" ca="1" si="289"/>
        <v>0.48836744743788651</v>
      </c>
      <c r="N2680" s="18">
        <f t="shared" ca="1" si="291"/>
        <v>3.5360080305828352</v>
      </c>
      <c r="O2680" s="18"/>
      <c r="P2680" s="30">
        <f t="shared" ca="1" si="287"/>
        <v>4.9537216327352773</v>
      </c>
      <c r="Q2680" s="19"/>
      <c r="R2680" s="20">
        <f t="shared" ca="1" si="292"/>
        <v>1</v>
      </c>
      <c r="S2680" s="21">
        <f t="shared" ca="1" si="293"/>
        <v>0</v>
      </c>
    </row>
    <row r="2681" spans="9:19" ht="15" x14ac:dyDescent="0.25">
      <c r="I2681" s="14">
        <v>2677</v>
      </c>
      <c r="J2681" s="15">
        <f t="shared" ca="1" si="288"/>
        <v>0.6859524213681707</v>
      </c>
      <c r="K2681" s="16">
        <f t="shared" ca="1" si="290"/>
        <v>11.48286207067024</v>
      </c>
      <c r="L2681" s="16"/>
      <c r="M2681" s="17">
        <f t="shared" ca="1" si="289"/>
        <v>0.32776739064196159</v>
      </c>
      <c r="N2681" s="18">
        <f t="shared" ca="1" si="291"/>
        <v>4.7772769802300274E-2</v>
      </c>
      <c r="O2681" s="18"/>
      <c r="P2681" s="30">
        <f t="shared" ca="1" si="287"/>
        <v>13.635089300867939</v>
      </c>
      <c r="Q2681" s="19"/>
      <c r="R2681" s="20">
        <f t="shared" ca="1" si="292"/>
        <v>1</v>
      </c>
      <c r="S2681" s="21">
        <f t="shared" ca="1" si="293"/>
        <v>1</v>
      </c>
    </row>
    <row r="2682" spans="9:19" ht="15" x14ac:dyDescent="0.25">
      <c r="I2682" s="14">
        <v>2678</v>
      </c>
      <c r="J2682" s="15">
        <f t="shared" ca="1" si="288"/>
        <v>0.89492813597011001</v>
      </c>
      <c r="K2682" s="16">
        <f t="shared" ca="1" si="290"/>
        <v>17.914775150784592</v>
      </c>
      <c r="L2682" s="16"/>
      <c r="M2682" s="17">
        <f t="shared" ca="1" si="289"/>
        <v>0.5956272556524087</v>
      </c>
      <c r="N2682" s="18">
        <f t="shared" ca="1" si="291"/>
        <v>5.805091666901852</v>
      </c>
      <c r="O2682" s="18"/>
      <c r="P2682" s="30">
        <f t="shared" ca="1" si="287"/>
        <v>14.30968348388274</v>
      </c>
      <c r="Q2682" s="19"/>
      <c r="R2682" s="20">
        <f t="shared" ca="1" si="292"/>
        <v>1</v>
      </c>
      <c r="S2682" s="21">
        <f t="shared" ca="1" si="293"/>
        <v>1</v>
      </c>
    </row>
    <row r="2683" spans="9:19" ht="15" x14ac:dyDescent="0.25">
      <c r="I2683" s="14">
        <v>2679</v>
      </c>
      <c r="J2683" s="15">
        <f t="shared" ca="1" si="288"/>
        <v>0.92149600316777547</v>
      </c>
      <c r="K2683" s="16">
        <f t="shared" ca="1" si="290"/>
        <v>19.270466097340766</v>
      </c>
      <c r="L2683" s="16"/>
      <c r="M2683" s="17">
        <f t="shared" ca="1" si="289"/>
        <v>0.79072756803548239</v>
      </c>
      <c r="N2683" s="18">
        <f t="shared" ca="1" si="291"/>
        <v>10.548147366476245</v>
      </c>
      <c r="O2683" s="18"/>
      <c r="P2683" s="30">
        <f t="shared" ca="1" si="287"/>
        <v>10.922318730864522</v>
      </c>
      <c r="Q2683" s="19"/>
      <c r="R2683" s="20">
        <f t="shared" ca="1" si="292"/>
        <v>1</v>
      </c>
      <c r="S2683" s="21">
        <f t="shared" ca="1" si="293"/>
        <v>1</v>
      </c>
    </row>
    <row r="2684" spans="9:19" ht="15" x14ac:dyDescent="0.25">
      <c r="I2684" s="14">
        <v>2680</v>
      </c>
      <c r="J2684" s="15">
        <f t="shared" ca="1" si="288"/>
        <v>0.41473307043043794</v>
      </c>
      <c r="K2684" s="16">
        <f t="shared" ca="1" si="290"/>
        <v>5.6279488231749362</v>
      </c>
      <c r="L2684" s="16"/>
      <c r="M2684" s="17">
        <f t="shared" ca="1" si="289"/>
        <v>0.44523593454825017</v>
      </c>
      <c r="N2684" s="18">
        <f t="shared" ca="1" si="291"/>
        <v>2.6278593300814288</v>
      </c>
      <c r="O2684" s="18"/>
      <c r="P2684" s="30">
        <f t="shared" ca="1" si="287"/>
        <v>5.2000894930935075</v>
      </c>
      <c r="Q2684" s="19"/>
      <c r="R2684" s="20">
        <f t="shared" ca="1" si="292"/>
        <v>1</v>
      </c>
      <c r="S2684" s="21">
        <f t="shared" ca="1" si="293"/>
        <v>0</v>
      </c>
    </row>
    <row r="2685" spans="9:19" ht="15" x14ac:dyDescent="0.25">
      <c r="I2685" s="14">
        <v>2681</v>
      </c>
      <c r="J2685" s="15">
        <f t="shared" ca="1" si="288"/>
        <v>0.42569146916871614</v>
      </c>
      <c r="K2685" s="16">
        <f t="shared" ca="1" si="290"/>
        <v>5.8624823917168332</v>
      </c>
      <c r="L2685" s="16"/>
      <c r="M2685" s="17">
        <f t="shared" ca="1" si="289"/>
        <v>0.9981099136861008</v>
      </c>
      <c r="N2685" s="18">
        <f t="shared" ca="1" si="291"/>
        <v>28.009223817172682</v>
      </c>
      <c r="O2685" s="18"/>
      <c r="P2685" s="30">
        <f t="shared" ca="1" si="287"/>
        <v>-19.946741425455851</v>
      </c>
      <c r="Q2685" s="19"/>
      <c r="R2685" s="20">
        <f t="shared" ca="1" si="292"/>
        <v>0</v>
      </c>
      <c r="S2685" s="21">
        <f t="shared" ca="1" si="293"/>
        <v>0</v>
      </c>
    </row>
    <row r="2686" spans="9:19" ht="15" x14ac:dyDescent="0.25">
      <c r="I2686" s="14">
        <v>2682</v>
      </c>
      <c r="J2686" s="15">
        <f t="shared" ca="1" si="288"/>
        <v>0.37757750621317665</v>
      </c>
      <c r="K2686" s="16">
        <f t="shared" ca="1" si="290"/>
        <v>4.8208810953144274</v>
      </c>
      <c r="L2686" s="16"/>
      <c r="M2686" s="17">
        <f t="shared" ca="1" si="289"/>
        <v>0.98801656147695838</v>
      </c>
      <c r="N2686" s="18">
        <f t="shared" ca="1" si="291"/>
        <v>22.668937118311042</v>
      </c>
      <c r="O2686" s="18"/>
      <c r="P2686" s="30">
        <f t="shared" ca="1" si="287"/>
        <v>-15.648056022996617</v>
      </c>
      <c r="Q2686" s="19"/>
      <c r="R2686" s="20">
        <f t="shared" ca="1" si="292"/>
        <v>0</v>
      </c>
      <c r="S2686" s="21">
        <f t="shared" ca="1" si="293"/>
        <v>0</v>
      </c>
    </row>
    <row r="2687" spans="9:19" ht="15" x14ac:dyDescent="0.25">
      <c r="I2687" s="14">
        <v>2683</v>
      </c>
      <c r="J2687" s="15">
        <f t="shared" ca="1" si="288"/>
        <v>0.17453864299645405</v>
      </c>
      <c r="K2687" s="16">
        <f t="shared" ca="1" si="290"/>
        <v>-0.4043217994895727</v>
      </c>
      <c r="L2687" s="16"/>
      <c r="M2687" s="17">
        <f t="shared" ca="1" si="289"/>
        <v>0.53511001531805635</v>
      </c>
      <c r="N2687" s="18">
        <f t="shared" ca="1" si="291"/>
        <v>4.5172788280771226</v>
      </c>
      <c r="O2687" s="18"/>
      <c r="P2687" s="30">
        <f t="shared" ca="1" si="287"/>
        <v>-2.7216006275666951</v>
      </c>
      <c r="Q2687" s="19"/>
      <c r="R2687" s="20">
        <f t="shared" ca="1" si="292"/>
        <v>0</v>
      </c>
      <c r="S2687" s="21">
        <f t="shared" ca="1" si="293"/>
        <v>0</v>
      </c>
    </row>
    <row r="2688" spans="9:19" ht="15" x14ac:dyDescent="0.25">
      <c r="I2688" s="14">
        <v>2684</v>
      </c>
      <c r="J2688" s="15">
        <f t="shared" ca="1" si="288"/>
        <v>0.83285929477832743</v>
      </c>
      <c r="K2688" s="16">
        <f t="shared" ca="1" si="290"/>
        <v>15.508170243382111</v>
      </c>
      <c r="L2688" s="16"/>
      <c r="M2688" s="17">
        <f t="shared" ca="1" si="289"/>
        <v>0.48022967023050822</v>
      </c>
      <c r="N2688" s="18">
        <f t="shared" ca="1" si="291"/>
        <v>3.3652076416312759</v>
      </c>
      <c r="O2688" s="18"/>
      <c r="P2688" s="30">
        <f t="shared" ca="1" si="287"/>
        <v>14.342962601750834</v>
      </c>
      <c r="Q2688" s="19"/>
      <c r="R2688" s="20">
        <f t="shared" ca="1" si="292"/>
        <v>1</v>
      </c>
      <c r="S2688" s="21">
        <f t="shared" ca="1" si="293"/>
        <v>1</v>
      </c>
    </row>
    <row r="2689" spans="9:19" ht="15" x14ac:dyDescent="0.25">
      <c r="I2689" s="14">
        <v>2685</v>
      </c>
      <c r="J2689" s="15">
        <f t="shared" ca="1" si="288"/>
        <v>0.11585288206471844</v>
      </c>
      <c r="K2689" s="16">
        <f t="shared" ca="1" si="290"/>
        <v>-2.5762565659108372</v>
      </c>
      <c r="L2689" s="16"/>
      <c r="M2689" s="17">
        <f t="shared" ca="1" si="289"/>
        <v>0.22131497307222814</v>
      </c>
      <c r="N2689" s="18">
        <f t="shared" ca="1" si="291"/>
        <v>-2.643538717597492</v>
      </c>
      <c r="O2689" s="18"/>
      <c r="P2689" s="30">
        <f t="shared" ca="1" si="287"/>
        <v>2.267282151686655</v>
      </c>
      <c r="Q2689" s="19"/>
      <c r="R2689" s="20">
        <f t="shared" ca="1" si="292"/>
        <v>1</v>
      </c>
      <c r="S2689" s="21">
        <f t="shared" ca="1" si="293"/>
        <v>0</v>
      </c>
    </row>
    <row r="2690" spans="9:19" ht="15" x14ac:dyDescent="0.25">
      <c r="I2690" s="14">
        <v>2686</v>
      </c>
      <c r="J2690" s="15">
        <f t="shared" ca="1" si="288"/>
        <v>0.20526402419051781</v>
      </c>
      <c r="K2690" s="16">
        <f t="shared" ca="1" si="290"/>
        <v>0.54458303764309601</v>
      </c>
      <c r="L2690" s="16"/>
      <c r="M2690" s="17">
        <f t="shared" ca="1" si="289"/>
        <v>0.94444856213974471</v>
      </c>
      <c r="N2690" s="18">
        <f t="shared" ca="1" si="291"/>
        <v>17.110132241877949</v>
      </c>
      <c r="O2690" s="18"/>
      <c r="P2690" s="30">
        <f t="shared" ca="1" si="287"/>
        <v>-14.365549204234853</v>
      </c>
      <c r="Q2690" s="19"/>
      <c r="R2690" s="20">
        <f t="shared" ca="1" si="292"/>
        <v>0</v>
      </c>
      <c r="S2690" s="21">
        <f t="shared" ca="1" si="293"/>
        <v>0</v>
      </c>
    </row>
    <row r="2691" spans="9:19" ht="15" x14ac:dyDescent="0.25">
      <c r="I2691" s="14">
        <v>2687</v>
      </c>
      <c r="J2691" s="15">
        <f t="shared" ca="1" si="288"/>
        <v>3.5054964546236356E-2</v>
      </c>
      <c r="K2691" s="16">
        <f t="shared" ca="1" si="290"/>
        <v>-7.7235847313630384</v>
      </c>
      <c r="L2691" s="16"/>
      <c r="M2691" s="17">
        <f t="shared" ca="1" si="289"/>
        <v>0.28385862410334972</v>
      </c>
      <c r="N2691" s="18">
        <f t="shared" ca="1" si="291"/>
        <v>-1.0008146599684187</v>
      </c>
      <c r="O2691" s="18"/>
      <c r="P2691" s="30">
        <f t="shared" ca="1" si="287"/>
        <v>-4.5227700713946195</v>
      </c>
      <c r="Q2691" s="19"/>
      <c r="R2691" s="20">
        <f t="shared" ca="1" si="292"/>
        <v>0</v>
      </c>
      <c r="S2691" s="21">
        <f t="shared" ca="1" si="293"/>
        <v>0</v>
      </c>
    </row>
    <row r="2692" spans="9:19" ht="15" x14ac:dyDescent="0.25">
      <c r="I2692" s="14">
        <v>2688</v>
      </c>
      <c r="J2692" s="15">
        <f t="shared" ca="1" si="288"/>
        <v>0.16616864782975305</v>
      </c>
      <c r="K2692" s="16">
        <f t="shared" ca="1" si="290"/>
        <v>-0.68072248411201031</v>
      </c>
      <c r="L2692" s="16"/>
      <c r="M2692" s="17">
        <f t="shared" ca="1" si="289"/>
        <v>0.60539667099444439</v>
      </c>
      <c r="N2692" s="18">
        <f t="shared" ca="1" si="291"/>
        <v>6.0167348870607613</v>
      </c>
      <c r="O2692" s="18"/>
      <c r="P2692" s="30">
        <f t="shared" ca="1" si="287"/>
        <v>-4.4974573711727714</v>
      </c>
      <c r="Q2692" s="19"/>
      <c r="R2692" s="20">
        <f t="shared" ca="1" si="292"/>
        <v>0</v>
      </c>
      <c r="S2692" s="21">
        <f t="shared" ca="1" si="293"/>
        <v>0</v>
      </c>
    </row>
    <row r="2693" spans="9:19" ht="15" x14ac:dyDescent="0.25">
      <c r="I2693" s="14">
        <v>2689</v>
      </c>
      <c r="J2693" s="15">
        <f t="shared" ca="1" si="288"/>
        <v>0.82429465125302437</v>
      </c>
      <c r="K2693" s="16">
        <f t="shared" ca="1" si="290"/>
        <v>15.226470733298925</v>
      </c>
      <c r="L2693" s="16"/>
      <c r="M2693" s="17">
        <f t="shared" ca="1" si="289"/>
        <v>0.20501807820717799</v>
      </c>
      <c r="N2693" s="18">
        <f t="shared" ca="1" si="291"/>
        <v>-3.112656334130695</v>
      </c>
      <c r="O2693" s="18"/>
      <c r="P2693" s="30">
        <f t="shared" ref="P2693:P2756" ca="1" si="294">K2693-N2693+homefield_adv_simulation</f>
        <v>20.539127067429618</v>
      </c>
      <c r="Q2693" s="19"/>
      <c r="R2693" s="20">
        <f t="shared" ca="1" si="292"/>
        <v>1</v>
      </c>
      <c r="S2693" s="21">
        <f t="shared" ca="1" si="293"/>
        <v>1</v>
      </c>
    </row>
    <row r="2694" spans="9:19" ht="15" x14ac:dyDescent="0.25">
      <c r="I2694" s="14">
        <v>2690</v>
      </c>
      <c r="J2694" s="15">
        <f t="shared" ca="1" si="288"/>
        <v>5.9112902042030679E-2</v>
      </c>
      <c r="K2694" s="16">
        <f t="shared" ca="1" si="290"/>
        <v>-5.640838575075362</v>
      </c>
      <c r="L2694" s="16"/>
      <c r="M2694" s="17">
        <f t="shared" ca="1" si="289"/>
        <v>0.50963955903239588</v>
      </c>
      <c r="N2694" s="18">
        <f t="shared" ca="1" si="291"/>
        <v>3.9821800910724106</v>
      </c>
      <c r="O2694" s="18"/>
      <c r="P2694" s="30">
        <f t="shared" ca="1" si="294"/>
        <v>-7.4230186661477715</v>
      </c>
      <c r="Q2694" s="19"/>
      <c r="R2694" s="20">
        <f t="shared" ca="1" si="292"/>
        <v>0</v>
      </c>
      <c r="S2694" s="21">
        <f t="shared" ca="1" si="293"/>
        <v>0</v>
      </c>
    </row>
    <row r="2695" spans="9:19" ht="15" x14ac:dyDescent="0.25">
      <c r="I2695" s="14">
        <v>2691</v>
      </c>
      <c r="J2695" s="15">
        <f t="shared" ca="1" si="288"/>
        <v>8.9771912577037982E-3</v>
      </c>
      <c r="K2695" s="16">
        <f t="shared" ca="1" si="290"/>
        <v>-12.370041042209564</v>
      </c>
      <c r="L2695" s="16"/>
      <c r="M2695" s="17">
        <f t="shared" ca="1" si="289"/>
        <v>0.13920676062364323</v>
      </c>
      <c r="N2695" s="18">
        <f t="shared" ca="1" si="291"/>
        <v>-5.2884753564301388</v>
      </c>
      <c r="O2695" s="18"/>
      <c r="P2695" s="30">
        <f t="shared" ca="1" si="294"/>
        <v>-4.8815656857794254</v>
      </c>
      <c r="Q2695" s="19"/>
      <c r="R2695" s="20">
        <f t="shared" ca="1" si="292"/>
        <v>0</v>
      </c>
      <c r="S2695" s="21">
        <f t="shared" ca="1" si="293"/>
        <v>0</v>
      </c>
    </row>
    <row r="2696" spans="9:19" ht="15" x14ac:dyDescent="0.25">
      <c r="I2696" s="14">
        <v>2692</v>
      </c>
      <c r="J2696" s="15">
        <f t="shared" ca="1" si="288"/>
        <v>0.32627600035322646</v>
      </c>
      <c r="K2696" s="16">
        <f t="shared" ca="1" si="290"/>
        <v>3.6631913653894657</v>
      </c>
      <c r="L2696" s="16"/>
      <c r="M2696" s="17">
        <f t="shared" ca="1" si="289"/>
        <v>0.64123044541456642</v>
      </c>
      <c r="N2696" s="18">
        <f t="shared" ca="1" si="291"/>
        <v>6.8066148482567996</v>
      </c>
      <c r="O2696" s="18"/>
      <c r="P2696" s="30">
        <f t="shared" ca="1" si="294"/>
        <v>-0.9434234828673338</v>
      </c>
      <c r="Q2696" s="19"/>
      <c r="R2696" s="20">
        <f t="shared" ca="1" si="292"/>
        <v>0</v>
      </c>
      <c r="S2696" s="21">
        <f t="shared" ca="1" si="293"/>
        <v>0</v>
      </c>
    </row>
    <row r="2697" spans="9:19" ht="15" x14ac:dyDescent="0.25">
      <c r="I2697" s="14">
        <v>2693</v>
      </c>
      <c r="J2697" s="15">
        <f t="shared" ca="1" si="288"/>
        <v>0.2421286087774589</v>
      </c>
      <c r="K2697" s="16">
        <f t="shared" ca="1" si="290"/>
        <v>1.5777988794847033</v>
      </c>
      <c r="L2697" s="16"/>
      <c r="M2697" s="17">
        <f t="shared" ca="1" si="289"/>
        <v>0.51949419055333323</v>
      </c>
      <c r="N2697" s="18">
        <f t="shared" ca="1" si="291"/>
        <v>4.1889941563710238</v>
      </c>
      <c r="O2697" s="18"/>
      <c r="P2697" s="30">
        <f t="shared" ca="1" si="294"/>
        <v>-0.41119527688632029</v>
      </c>
      <c r="Q2697" s="19"/>
      <c r="R2697" s="20">
        <f t="shared" ca="1" si="292"/>
        <v>0</v>
      </c>
      <c r="S2697" s="21">
        <f t="shared" ca="1" si="293"/>
        <v>0</v>
      </c>
    </row>
    <row r="2698" spans="9:19" ht="15" x14ac:dyDescent="0.25">
      <c r="I2698" s="14">
        <v>2694</v>
      </c>
      <c r="J2698" s="15">
        <f t="shared" ref="J2698:J2761" ca="1" si="295">RAND()</f>
        <v>0.30001649491394322</v>
      </c>
      <c r="K2698" s="16">
        <f t="shared" ca="1" si="290"/>
        <v>3.0429474468671769</v>
      </c>
      <c r="L2698" s="16"/>
      <c r="M2698" s="17">
        <f t="shared" ref="M2698:M2761" ca="1" si="296">RAND()</f>
        <v>0.88018578676948755</v>
      </c>
      <c r="N2698" s="18">
        <f t="shared" ca="1" si="291"/>
        <v>13.618419495571404</v>
      </c>
      <c r="O2698" s="18"/>
      <c r="P2698" s="30">
        <f t="shared" ca="1" si="294"/>
        <v>-8.3754720487042285</v>
      </c>
      <c r="Q2698" s="19"/>
      <c r="R2698" s="20">
        <f t="shared" ca="1" si="292"/>
        <v>0</v>
      </c>
      <c r="S2698" s="21">
        <f t="shared" ca="1" si="293"/>
        <v>0</v>
      </c>
    </row>
    <row r="2699" spans="9:19" ht="15" x14ac:dyDescent="0.25">
      <c r="I2699" s="14">
        <v>2695</v>
      </c>
      <c r="J2699" s="15">
        <f t="shared" ca="1" si="295"/>
        <v>0.86096141987850838</v>
      </c>
      <c r="K2699" s="16">
        <f t="shared" ref="K2699:K2762" ca="1" si="297">NORMINV(J2699,mean_HomeTeam_Sim,sd_HomeTeam_Sim)</f>
        <v>16.504824303034333</v>
      </c>
      <c r="L2699" s="16"/>
      <c r="M2699" s="17">
        <f t="shared" ca="1" si="296"/>
        <v>0.24894482420483355</v>
      </c>
      <c r="N2699" s="18">
        <f t="shared" ref="N2699:N2762" ca="1" si="298">NORMINV(M2699,mean_AwayTeam_Sim,sd_AwayTeam_Sim)</f>
        <v>-1.8909985923328705</v>
      </c>
      <c r="O2699" s="18"/>
      <c r="P2699" s="30">
        <f t="shared" ca="1" si="294"/>
        <v>20.595822895367203</v>
      </c>
      <c r="Q2699" s="19"/>
      <c r="R2699" s="20">
        <f t="shared" ref="R2699:R2762" ca="1" si="299">IF(P2699&gt;0,1,0)</f>
        <v>1</v>
      </c>
      <c r="S2699" s="21">
        <f t="shared" ref="S2699:S2762" ca="1" si="300">IF(P2699&gt;game_spread,1,0)</f>
        <v>1</v>
      </c>
    </row>
    <row r="2700" spans="9:19" ht="15" x14ac:dyDescent="0.25">
      <c r="I2700" s="14">
        <v>2696</v>
      </c>
      <c r="J2700" s="15">
        <f t="shared" ca="1" si="295"/>
        <v>0.70097630992124171</v>
      </c>
      <c r="K2700" s="16">
        <f t="shared" ca="1" si="297"/>
        <v>11.840959963859701</v>
      </c>
      <c r="L2700" s="16"/>
      <c r="M2700" s="17">
        <f t="shared" ca="1" si="296"/>
        <v>0.50479581789265671</v>
      </c>
      <c r="N2700" s="18">
        <f t="shared" ca="1" si="298"/>
        <v>3.8805801081831839</v>
      </c>
      <c r="O2700" s="18"/>
      <c r="P2700" s="30">
        <f t="shared" ca="1" si="294"/>
        <v>10.160379855676517</v>
      </c>
      <c r="Q2700" s="19"/>
      <c r="R2700" s="20">
        <f t="shared" ca="1" si="299"/>
        <v>1</v>
      </c>
      <c r="S2700" s="21">
        <f t="shared" ca="1" si="300"/>
        <v>1</v>
      </c>
    </row>
    <row r="2701" spans="9:19" ht="15" x14ac:dyDescent="0.25">
      <c r="I2701" s="14">
        <v>2697</v>
      </c>
      <c r="J2701" s="15">
        <f t="shared" ca="1" si="295"/>
        <v>0.47128914466341365</v>
      </c>
      <c r="K2701" s="16">
        <f t="shared" ca="1" si="297"/>
        <v>6.8273564745016664</v>
      </c>
      <c r="L2701" s="16"/>
      <c r="M2701" s="17">
        <f t="shared" ca="1" si="296"/>
        <v>0.98834607175747369</v>
      </c>
      <c r="N2701" s="18">
        <f t="shared" ca="1" si="298"/>
        <v>22.758381310897594</v>
      </c>
      <c r="O2701" s="18"/>
      <c r="P2701" s="30">
        <f t="shared" ca="1" si="294"/>
        <v>-13.731024836395928</v>
      </c>
      <c r="Q2701" s="19"/>
      <c r="R2701" s="20">
        <f t="shared" ca="1" si="299"/>
        <v>0</v>
      </c>
      <c r="S2701" s="21">
        <f t="shared" ca="1" si="300"/>
        <v>0</v>
      </c>
    </row>
    <row r="2702" spans="9:19" ht="15" x14ac:dyDescent="0.25">
      <c r="I2702" s="14">
        <v>2698</v>
      </c>
      <c r="J2702" s="15">
        <f t="shared" ca="1" si="295"/>
        <v>0.97942749588174927</v>
      </c>
      <c r="K2702" s="16">
        <f t="shared" ca="1" si="297"/>
        <v>24.515147972104259</v>
      </c>
      <c r="L2702" s="16"/>
      <c r="M2702" s="17">
        <f t="shared" ca="1" si="296"/>
        <v>0.89439818358164913</v>
      </c>
      <c r="N2702" s="18">
        <f t="shared" ca="1" si="298"/>
        <v>14.240447468282543</v>
      </c>
      <c r="O2702" s="18"/>
      <c r="P2702" s="30">
        <f t="shared" ca="1" si="294"/>
        <v>12.474700503821715</v>
      </c>
      <c r="Q2702" s="19"/>
      <c r="R2702" s="20">
        <f t="shared" ca="1" si="299"/>
        <v>1</v>
      </c>
      <c r="S2702" s="21">
        <f t="shared" ca="1" si="300"/>
        <v>1</v>
      </c>
    </row>
    <row r="2703" spans="9:19" ht="15" x14ac:dyDescent="0.25">
      <c r="I2703" s="14">
        <v>2699</v>
      </c>
      <c r="J2703" s="15">
        <f t="shared" ca="1" si="295"/>
        <v>0.41768486227668289</v>
      </c>
      <c r="K2703" s="16">
        <f t="shared" ca="1" si="297"/>
        <v>5.6912553696716373</v>
      </c>
      <c r="L2703" s="16"/>
      <c r="M2703" s="17">
        <f t="shared" ca="1" si="296"/>
        <v>0.31493695600471217</v>
      </c>
      <c r="N2703" s="18">
        <f t="shared" ca="1" si="298"/>
        <v>-0.25190087181382115</v>
      </c>
      <c r="O2703" s="18"/>
      <c r="P2703" s="30">
        <f t="shared" ca="1" si="294"/>
        <v>8.1431562414854586</v>
      </c>
      <c r="Q2703" s="19"/>
      <c r="R2703" s="20">
        <f t="shared" ca="1" si="299"/>
        <v>1</v>
      </c>
      <c r="S2703" s="21">
        <f t="shared" ca="1" si="300"/>
        <v>1</v>
      </c>
    </row>
    <row r="2704" spans="9:19" ht="15" x14ac:dyDescent="0.25">
      <c r="I2704" s="14">
        <v>2700</v>
      </c>
      <c r="J2704" s="15">
        <f t="shared" ca="1" si="295"/>
        <v>0.43522626126168429</v>
      </c>
      <c r="K2704" s="16">
        <f t="shared" ca="1" si="297"/>
        <v>6.0655437557301193</v>
      </c>
      <c r="L2704" s="16"/>
      <c r="M2704" s="17">
        <f t="shared" ca="1" si="296"/>
        <v>0.72177627553177426</v>
      </c>
      <c r="N2704" s="18">
        <f t="shared" ca="1" si="298"/>
        <v>8.700618559858075</v>
      </c>
      <c r="O2704" s="18"/>
      <c r="P2704" s="30">
        <f t="shared" ca="1" si="294"/>
        <v>-0.43507480412795552</v>
      </c>
      <c r="Q2704" s="19"/>
      <c r="R2704" s="20">
        <f t="shared" ca="1" si="299"/>
        <v>0</v>
      </c>
      <c r="S2704" s="21">
        <f t="shared" ca="1" si="300"/>
        <v>0</v>
      </c>
    </row>
    <row r="2705" spans="9:19" ht="15" x14ac:dyDescent="0.25">
      <c r="I2705" s="14">
        <v>2701</v>
      </c>
      <c r="J2705" s="15">
        <f t="shared" ca="1" si="295"/>
        <v>0.30642090889432971</v>
      </c>
      <c r="K2705" s="16">
        <f t="shared" ca="1" si="297"/>
        <v>3.1963234972231636</v>
      </c>
      <c r="L2705" s="16"/>
      <c r="M2705" s="17">
        <f t="shared" ca="1" si="296"/>
        <v>0.68148940255123769</v>
      </c>
      <c r="N2705" s="18">
        <f t="shared" ca="1" si="298"/>
        <v>7.7279287693628635</v>
      </c>
      <c r="O2705" s="18"/>
      <c r="P2705" s="30">
        <f t="shared" ca="1" si="294"/>
        <v>-2.3316052721396998</v>
      </c>
      <c r="Q2705" s="19"/>
      <c r="R2705" s="20">
        <f t="shared" ca="1" si="299"/>
        <v>0</v>
      </c>
      <c r="S2705" s="21">
        <f t="shared" ca="1" si="300"/>
        <v>0</v>
      </c>
    </row>
    <row r="2706" spans="9:19" ht="15" x14ac:dyDescent="0.25">
      <c r="I2706" s="14">
        <v>2702</v>
      </c>
      <c r="J2706" s="15">
        <f t="shared" ca="1" si="295"/>
        <v>0.98113316162019382</v>
      </c>
      <c r="K2706" s="16">
        <f t="shared" ca="1" si="297"/>
        <v>24.813586986486229</v>
      </c>
      <c r="L2706" s="16"/>
      <c r="M2706" s="17">
        <f t="shared" ca="1" si="296"/>
        <v>0.14029579580838913</v>
      </c>
      <c r="N2706" s="18">
        <f t="shared" ca="1" si="298"/>
        <v>-5.247489167323808</v>
      </c>
      <c r="O2706" s="18"/>
      <c r="P2706" s="30">
        <f t="shared" ca="1" si="294"/>
        <v>32.261076153810038</v>
      </c>
      <c r="Q2706" s="19"/>
      <c r="R2706" s="20">
        <f t="shared" ca="1" si="299"/>
        <v>1</v>
      </c>
      <c r="S2706" s="21">
        <f t="shared" ca="1" si="300"/>
        <v>1</v>
      </c>
    </row>
    <row r="2707" spans="9:19" ht="15" x14ac:dyDescent="0.25">
      <c r="I2707" s="14">
        <v>2703</v>
      </c>
      <c r="J2707" s="15">
        <f t="shared" ca="1" si="295"/>
        <v>0.3551147765823458</v>
      </c>
      <c r="K2707" s="16">
        <f t="shared" ca="1" si="297"/>
        <v>4.3214079961155427</v>
      </c>
      <c r="L2707" s="16"/>
      <c r="M2707" s="17">
        <f t="shared" ca="1" si="296"/>
        <v>0.27214070140150626</v>
      </c>
      <c r="N2707" s="18">
        <f t="shared" ca="1" si="298"/>
        <v>-1.2931001720059978</v>
      </c>
      <c r="O2707" s="18"/>
      <c r="P2707" s="30">
        <f t="shared" ca="1" si="294"/>
        <v>7.8145081681215407</v>
      </c>
      <c r="Q2707" s="19"/>
      <c r="R2707" s="20">
        <f t="shared" ca="1" si="299"/>
        <v>1</v>
      </c>
      <c r="S2707" s="21">
        <f t="shared" ca="1" si="300"/>
        <v>1</v>
      </c>
    </row>
    <row r="2708" spans="9:19" ht="15" x14ac:dyDescent="0.25">
      <c r="I2708" s="14">
        <v>2704</v>
      </c>
      <c r="J2708" s="15">
        <f t="shared" ca="1" si="295"/>
        <v>0.78374176049873689</v>
      </c>
      <c r="K2708" s="16">
        <f t="shared" ca="1" si="297"/>
        <v>13.996883521726751</v>
      </c>
      <c r="L2708" s="16"/>
      <c r="M2708" s="17">
        <f t="shared" ca="1" si="296"/>
        <v>0.58798138263331357</v>
      </c>
      <c r="N2708" s="18">
        <f t="shared" ca="1" si="298"/>
        <v>5.6403586802733852</v>
      </c>
      <c r="O2708" s="18"/>
      <c r="P2708" s="30">
        <f t="shared" ca="1" si="294"/>
        <v>10.556524841453367</v>
      </c>
      <c r="Q2708" s="19"/>
      <c r="R2708" s="20">
        <f t="shared" ca="1" si="299"/>
        <v>1</v>
      </c>
      <c r="S2708" s="21">
        <f t="shared" ca="1" si="300"/>
        <v>1</v>
      </c>
    </row>
    <row r="2709" spans="9:19" ht="15" x14ac:dyDescent="0.25">
      <c r="I2709" s="14">
        <v>2705</v>
      </c>
      <c r="J2709" s="15">
        <f t="shared" ca="1" si="295"/>
        <v>0.97020809057970803</v>
      </c>
      <c r="K2709" s="16">
        <f t="shared" ca="1" si="297"/>
        <v>23.191509526343566</v>
      </c>
      <c r="L2709" s="16"/>
      <c r="M2709" s="17">
        <f t="shared" ca="1" si="296"/>
        <v>0.54120977609674226</v>
      </c>
      <c r="N2709" s="18">
        <f t="shared" ca="1" si="298"/>
        <v>4.6457923906136358</v>
      </c>
      <c r="O2709" s="18"/>
      <c r="P2709" s="30">
        <f t="shared" ca="1" si="294"/>
        <v>20.745717135729929</v>
      </c>
      <c r="Q2709" s="19"/>
      <c r="R2709" s="20">
        <f t="shared" ca="1" si="299"/>
        <v>1</v>
      </c>
      <c r="S2709" s="21">
        <f t="shared" ca="1" si="300"/>
        <v>1</v>
      </c>
    </row>
    <row r="2710" spans="9:19" ht="15" x14ac:dyDescent="0.25">
      <c r="I2710" s="14">
        <v>2706</v>
      </c>
      <c r="J2710" s="15">
        <f t="shared" ca="1" si="295"/>
        <v>2.0219169219333644E-2</v>
      </c>
      <c r="K2710" s="16">
        <f t="shared" ca="1" si="297"/>
        <v>-9.7151988106816631</v>
      </c>
      <c r="L2710" s="16"/>
      <c r="M2710" s="17">
        <f t="shared" ca="1" si="296"/>
        <v>0.99116071177141929</v>
      </c>
      <c r="N2710" s="18">
        <f t="shared" ca="1" si="298"/>
        <v>23.627937940527566</v>
      </c>
      <c r="O2710" s="18"/>
      <c r="P2710" s="30">
        <f t="shared" ca="1" si="294"/>
        <v>-31.14313675120923</v>
      </c>
      <c r="Q2710" s="19"/>
      <c r="R2710" s="20">
        <f t="shared" ca="1" si="299"/>
        <v>0</v>
      </c>
      <c r="S2710" s="21">
        <f t="shared" ca="1" si="300"/>
        <v>0</v>
      </c>
    </row>
    <row r="2711" spans="9:19" ht="15" x14ac:dyDescent="0.25">
      <c r="I2711" s="14">
        <v>2707</v>
      </c>
      <c r="J2711" s="15">
        <f t="shared" ca="1" si="295"/>
        <v>0.70352545496207564</v>
      </c>
      <c r="K2711" s="16">
        <f t="shared" ca="1" si="297"/>
        <v>11.902511039543151</v>
      </c>
      <c r="L2711" s="16"/>
      <c r="M2711" s="17">
        <f t="shared" ca="1" si="296"/>
        <v>0.12611580992605254</v>
      </c>
      <c r="N2711" s="18">
        <f t="shared" ca="1" si="298"/>
        <v>-5.7993036353721461</v>
      </c>
      <c r="O2711" s="18"/>
      <c r="P2711" s="30">
        <f t="shared" ca="1" si="294"/>
        <v>19.901814674915297</v>
      </c>
      <c r="Q2711" s="19"/>
      <c r="R2711" s="20">
        <f t="shared" ca="1" si="299"/>
        <v>1</v>
      </c>
      <c r="S2711" s="21">
        <f t="shared" ca="1" si="300"/>
        <v>1</v>
      </c>
    </row>
    <row r="2712" spans="9:19" ht="15" x14ac:dyDescent="0.25">
      <c r="I2712" s="14">
        <v>2708</v>
      </c>
      <c r="J2712" s="15">
        <f t="shared" ca="1" si="295"/>
        <v>0.71773071397622057</v>
      </c>
      <c r="K2712" s="16">
        <f t="shared" ca="1" si="297"/>
        <v>12.250110062694194</v>
      </c>
      <c r="L2712" s="16"/>
      <c r="M2712" s="17">
        <f t="shared" ca="1" si="296"/>
        <v>0.54418562473356458</v>
      </c>
      <c r="N2712" s="18">
        <f t="shared" ca="1" si="298"/>
        <v>4.7085617598422242</v>
      </c>
      <c r="O2712" s="18"/>
      <c r="P2712" s="30">
        <f t="shared" ca="1" si="294"/>
        <v>9.7415483028519709</v>
      </c>
      <c r="Q2712" s="19"/>
      <c r="R2712" s="20">
        <f t="shared" ca="1" si="299"/>
        <v>1</v>
      </c>
      <c r="S2712" s="21">
        <f t="shared" ca="1" si="300"/>
        <v>1</v>
      </c>
    </row>
    <row r="2713" spans="9:19" ht="15" x14ac:dyDescent="0.25">
      <c r="I2713" s="14">
        <v>2709</v>
      </c>
      <c r="J2713" s="15">
        <f t="shared" ca="1" si="295"/>
        <v>0.62276404962425902</v>
      </c>
      <c r="K2713" s="16">
        <f t="shared" ca="1" si="297"/>
        <v>10.046639966719164</v>
      </c>
      <c r="L2713" s="16"/>
      <c r="M2713" s="17">
        <f t="shared" ca="1" si="296"/>
        <v>0.56443800166288693</v>
      </c>
      <c r="N2713" s="18">
        <f t="shared" ca="1" si="298"/>
        <v>5.1373214176712274</v>
      </c>
      <c r="O2713" s="18"/>
      <c r="P2713" s="30">
        <f t="shared" ca="1" si="294"/>
        <v>7.1093185490479369</v>
      </c>
      <c r="Q2713" s="19"/>
      <c r="R2713" s="20">
        <f t="shared" ca="1" si="299"/>
        <v>1</v>
      </c>
      <c r="S2713" s="21">
        <f t="shared" ca="1" si="300"/>
        <v>1</v>
      </c>
    </row>
    <row r="2714" spans="9:19" ht="15" x14ac:dyDescent="0.25">
      <c r="I2714" s="14">
        <v>2710</v>
      </c>
      <c r="J2714" s="15">
        <f t="shared" ca="1" si="295"/>
        <v>0.57287676992384329</v>
      </c>
      <c r="K2714" s="16">
        <f t="shared" ca="1" si="297"/>
        <v>8.9669695168468486</v>
      </c>
      <c r="L2714" s="16"/>
      <c r="M2714" s="17">
        <f t="shared" ca="1" si="296"/>
        <v>0.41266147369745054</v>
      </c>
      <c r="N2714" s="18">
        <f t="shared" ca="1" si="298"/>
        <v>1.9334581846992411</v>
      </c>
      <c r="O2714" s="18"/>
      <c r="P2714" s="30">
        <f t="shared" ca="1" si="294"/>
        <v>9.2335113321476072</v>
      </c>
      <c r="Q2714" s="19"/>
      <c r="R2714" s="20">
        <f t="shared" ca="1" si="299"/>
        <v>1</v>
      </c>
      <c r="S2714" s="21">
        <f t="shared" ca="1" si="300"/>
        <v>1</v>
      </c>
    </row>
    <row r="2715" spans="9:19" ht="15" x14ac:dyDescent="0.25">
      <c r="I2715" s="14">
        <v>2711</v>
      </c>
      <c r="J2715" s="15">
        <f t="shared" ca="1" si="295"/>
        <v>0.20765100711947215</v>
      </c>
      <c r="K2715" s="16">
        <f t="shared" ca="1" si="297"/>
        <v>0.61457770721406835</v>
      </c>
      <c r="L2715" s="16"/>
      <c r="M2715" s="17">
        <f t="shared" ca="1" si="296"/>
        <v>0.88323913700789802</v>
      </c>
      <c r="N2715" s="18">
        <f t="shared" ca="1" si="298"/>
        <v>13.747431680912017</v>
      </c>
      <c r="O2715" s="18"/>
      <c r="P2715" s="30">
        <f t="shared" ca="1" si="294"/>
        <v>-10.932853973697949</v>
      </c>
      <c r="Q2715" s="19"/>
      <c r="R2715" s="20">
        <f t="shared" ca="1" si="299"/>
        <v>0</v>
      </c>
      <c r="S2715" s="21">
        <f t="shared" ca="1" si="300"/>
        <v>0</v>
      </c>
    </row>
    <row r="2716" spans="9:19" ht="15" x14ac:dyDescent="0.25">
      <c r="I2716" s="14">
        <v>2712</v>
      </c>
      <c r="J2716" s="15">
        <f t="shared" ca="1" si="295"/>
        <v>0.68546736869920999</v>
      </c>
      <c r="K2716" s="16">
        <f t="shared" ca="1" si="297"/>
        <v>11.471427011756175</v>
      </c>
      <c r="L2716" s="16"/>
      <c r="M2716" s="17">
        <f t="shared" ca="1" si="296"/>
        <v>0.15486316410222556</v>
      </c>
      <c r="N2716" s="18">
        <f t="shared" ca="1" si="298"/>
        <v>-4.718762824971817</v>
      </c>
      <c r="O2716" s="18"/>
      <c r="P2716" s="30">
        <f t="shared" ca="1" si="294"/>
        <v>18.390189836727991</v>
      </c>
      <c r="Q2716" s="19"/>
      <c r="R2716" s="20">
        <f t="shared" ca="1" si="299"/>
        <v>1</v>
      </c>
      <c r="S2716" s="21">
        <f t="shared" ca="1" si="300"/>
        <v>1</v>
      </c>
    </row>
    <row r="2717" spans="9:19" ht="15" x14ac:dyDescent="0.25">
      <c r="I2717" s="14">
        <v>2713</v>
      </c>
      <c r="J2717" s="15">
        <f t="shared" ca="1" si="295"/>
        <v>0.12431280910916953</v>
      </c>
      <c r="K2717" s="16">
        <f t="shared" ca="1" si="297"/>
        <v>-2.2224970657325827</v>
      </c>
      <c r="L2717" s="16"/>
      <c r="M2717" s="17">
        <f t="shared" ca="1" si="296"/>
        <v>0.11312954223204308</v>
      </c>
      <c r="N2717" s="18">
        <f t="shared" ca="1" si="298"/>
        <v>-6.3440182354972681</v>
      </c>
      <c r="O2717" s="18"/>
      <c r="P2717" s="30">
        <f t="shared" ca="1" si="294"/>
        <v>6.3215211697646856</v>
      </c>
      <c r="Q2717" s="19"/>
      <c r="R2717" s="20">
        <f t="shared" ca="1" si="299"/>
        <v>1</v>
      </c>
      <c r="S2717" s="21">
        <f t="shared" ca="1" si="300"/>
        <v>0</v>
      </c>
    </row>
    <row r="2718" spans="9:19" ht="15" x14ac:dyDescent="0.25">
      <c r="I2718" s="14">
        <v>2714</v>
      </c>
      <c r="J2718" s="15">
        <f t="shared" ca="1" si="295"/>
        <v>8.1115053818964999E-2</v>
      </c>
      <c r="K2718" s="16">
        <f t="shared" ca="1" si="297"/>
        <v>-4.2632471521704556</v>
      </c>
      <c r="L2718" s="16"/>
      <c r="M2718" s="17">
        <f t="shared" ca="1" si="296"/>
        <v>0.52760770563683701</v>
      </c>
      <c r="N2718" s="18">
        <f t="shared" ca="1" si="298"/>
        <v>4.3594505098042218</v>
      </c>
      <c r="O2718" s="18"/>
      <c r="P2718" s="30">
        <f t="shared" ca="1" si="294"/>
        <v>-6.4226976619746763</v>
      </c>
      <c r="Q2718" s="19"/>
      <c r="R2718" s="20">
        <f t="shared" ca="1" si="299"/>
        <v>0</v>
      </c>
      <c r="S2718" s="21">
        <f t="shared" ca="1" si="300"/>
        <v>0</v>
      </c>
    </row>
    <row r="2719" spans="9:19" ht="15" x14ac:dyDescent="0.25">
      <c r="I2719" s="14">
        <v>2715</v>
      </c>
      <c r="J2719" s="15">
        <f t="shared" ca="1" si="295"/>
        <v>0.70056072793532032</v>
      </c>
      <c r="K2719" s="16">
        <f t="shared" ca="1" si="297"/>
        <v>11.830948097226836</v>
      </c>
      <c r="L2719" s="16"/>
      <c r="M2719" s="17">
        <f t="shared" ca="1" si="296"/>
        <v>0.87563593196397838</v>
      </c>
      <c r="N2719" s="18">
        <f t="shared" ca="1" si="298"/>
        <v>13.430405984032104</v>
      </c>
      <c r="O2719" s="18"/>
      <c r="P2719" s="30">
        <f t="shared" ca="1" si="294"/>
        <v>0.60054211319473172</v>
      </c>
      <c r="Q2719" s="19"/>
      <c r="R2719" s="20">
        <f t="shared" ca="1" si="299"/>
        <v>1</v>
      </c>
      <c r="S2719" s="21">
        <f t="shared" ca="1" si="300"/>
        <v>0</v>
      </c>
    </row>
    <row r="2720" spans="9:19" ht="15" x14ac:dyDescent="0.25">
      <c r="I2720" s="14">
        <v>2716</v>
      </c>
      <c r="J2720" s="15">
        <f t="shared" ca="1" si="295"/>
        <v>0.46035235127480112</v>
      </c>
      <c r="K2720" s="16">
        <f t="shared" ca="1" si="297"/>
        <v>6.5971377357715175</v>
      </c>
      <c r="L2720" s="16"/>
      <c r="M2720" s="17">
        <f t="shared" ca="1" si="296"/>
        <v>0.58623975314831644</v>
      </c>
      <c r="N2720" s="18">
        <f t="shared" ca="1" si="298"/>
        <v>5.602937595594554</v>
      </c>
      <c r="O2720" s="18"/>
      <c r="P2720" s="30">
        <f t="shared" ca="1" si="294"/>
        <v>3.1942001401769637</v>
      </c>
      <c r="Q2720" s="19"/>
      <c r="R2720" s="20">
        <f t="shared" ca="1" si="299"/>
        <v>1</v>
      </c>
      <c r="S2720" s="21">
        <f t="shared" ca="1" si="300"/>
        <v>0</v>
      </c>
    </row>
    <row r="2721" spans="9:19" ht="15" x14ac:dyDescent="0.25">
      <c r="I2721" s="14">
        <v>2717</v>
      </c>
      <c r="J2721" s="15">
        <f t="shared" ca="1" si="295"/>
        <v>0.96407797524166639</v>
      </c>
      <c r="K2721" s="16">
        <f t="shared" ca="1" si="297"/>
        <v>22.490759539964714</v>
      </c>
      <c r="L2721" s="16"/>
      <c r="M2721" s="17">
        <f t="shared" ca="1" si="296"/>
        <v>0.79364868696128243</v>
      </c>
      <c r="N2721" s="18">
        <f t="shared" ca="1" si="298"/>
        <v>10.633474380701793</v>
      </c>
      <c r="O2721" s="18"/>
      <c r="P2721" s="30">
        <f t="shared" ca="1" si="294"/>
        <v>14.057285159262921</v>
      </c>
      <c r="Q2721" s="19"/>
      <c r="R2721" s="20">
        <f t="shared" ca="1" si="299"/>
        <v>1</v>
      </c>
      <c r="S2721" s="21">
        <f t="shared" ca="1" si="300"/>
        <v>1</v>
      </c>
    </row>
    <row r="2722" spans="9:19" ht="15" x14ac:dyDescent="0.25">
      <c r="I2722" s="14">
        <v>2718</v>
      </c>
      <c r="J2722" s="15">
        <f t="shared" ca="1" si="295"/>
        <v>0.16768635377754648</v>
      </c>
      <c r="K2722" s="16">
        <f t="shared" ca="1" si="297"/>
        <v>-0.62995105115422056</v>
      </c>
      <c r="L2722" s="16"/>
      <c r="M2722" s="17">
        <f t="shared" ca="1" si="296"/>
        <v>0.11431766886678918</v>
      </c>
      <c r="N2722" s="18">
        <f t="shared" ca="1" si="298"/>
        <v>-6.2923962606237644</v>
      </c>
      <c r="O2722" s="18"/>
      <c r="P2722" s="30">
        <f t="shared" ca="1" si="294"/>
        <v>7.8624452094695441</v>
      </c>
      <c r="Q2722" s="19"/>
      <c r="R2722" s="20">
        <f t="shared" ca="1" si="299"/>
        <v>1</v>
      </c>
      <c r="S2722" s="21">
        <f t="shared" ca="1" si="300"/>
        <v>1</v>
      </c>
    </row>
    <row r="2723" spans="9:19" ht="15" x14ac:dyDescent="0.25">
      <c r="I2723" s="14">
        <v>2719</v>
      </c>
      <c r="J2723" s="15">
        <f t="shared" ca="1" si="295"/>
        <v>0.46803906899637382</v>
      </c>
      <c r="K2723" s="16">
        <f t="shared" ca="1" si="297"/>
        <v>6.758998109897032</v>
      </c>
      <c r="L2723" s="16"/>
      <c r="M2723" s="17">
        <f t="shared" ca="1" si="296"/>
        <v>0.55209092598520637</v>
      </c>
      <c r="N2723" s="18">
        <f t="shared" ca="1" si="298"/>
        <v>4.8755715393350165</v>
      </c>
      <c r="O2723" s="18"/>
      <c r="P2723" s="30">
        <f t="shared" ca="1" si="294"/>
        <v>4.0834265705620156</v>
      </c>
      <c r="Q2723" s="19"/>
      <c r="R2723" s="20">
        <f t="shared" ca="1" si="299"/>
        <v>1</v>
      </c>
      <c r="S2723" s="21">
        <f t="shared" ca="1" si="300"/>
        <v>0</v>
      </c>
    </row>
    <row r="2724" spans="9:19" ht="15" x14ac:dyDescent="0.25">
      <c r="I2724" s="14">
        <v>2720</v>
      </c>
      <c r="J2724" s="15">
        <f t="shared" ca="1" si="295"/>
        <v>0.73869093099063632</v>
      </c>
      <c r="K2724" s="16">
        <f t="shared" ca="1" si="297"/>
        <v>12.778891688513976</v>
      </c>
      <c r="L2724" s="16"/>
      <c r="M2724" s="17">
        <f t="shared" ca="1" si="296"/>
        <v>0.11706798193489065</v>
      </c>
      <c r="N2724" s="18">
        <f t="shared" ca="1" si="298"/>
        <v>-6.1743478732878909</v>
      </c>
      <c r="O2724" s="18"/>
      <c r="P2724" s="30">
        <f t="shared" ca="1" si="294"/>
        <v>21.153239561801865</v>
      </c>
      <c r="Q2724" s="19"/>
      <c r="R2724" s="20">
        <f t="shared" ca="1" si="299"/>
        <v>1</v>
      </c>
      <c r="S2724" s="21">
        <f t="shared" ca="1" si="300"/>
        <v>1</v>
      </c>
    </row>
    <row r="2725" spans="9:19" ht="15" x14ac:dyDescent="0.25">
      <c r="I2725" s="14">
        <v>2721</v>
      </c>
      <c r="J2725" s="15">
        <f t="shared" ca="1" si="295"/>
        <v>0.42597288862485216</v>
      </c>
      <c r="K2725" s="16">
        <f t="shared" ca="1" si="297"/>
        <v>5.8684884026661948</v>
      </c>
      <c r="L2725" s="16"/>
      <c r="M2725" s="17">
        <f t="shared" ca="1" si="296"/>
        <v>0.36901335359687948</v>
      </c>
      <c r="N2725" s="18">
        <f t="shared" ca="1" si="298"/>
        <v>0.98164297034812176</v>
      </c>
      <c r="O2725" s="18"/>
      <c r="P2725" s="30">
        <f t="shared" ca="1" si="294"/>
        <v>7.0868454323180732</v>
      </c>
      <c r="Q2725" s="19"/>
      <c r="R2725" s="20">
        <f t="shared" ca="1" si="299"/>
        <v>1</v>
      </c>
      <c r="S2725" s="21">
        <f t="shared" ca="1" si="300"/>
        <v>1</v>
      </c>
    </row>
    <row r="2726" spans="9:19" ht="15" x14ac:dyDescent="0.25">
      <c r="I2726" s="14">
        <v>2722</v>
      </c>
      <c r="J2726" s="15">
        <f t="shared" ca="1" si="295"/>
        <v>0.24913394696728985</v>
      </c>
      <c r="K2726" s="16">
        <f t="shared" ca="1" si="297"/>
        <v>1.7639909343414004</v>
      </c>
      <c r="L2726" s="16"/>
      <c r="M2726" s="17">
        <f t="shared" ca="1" si="296"/>
        <v>0.19966291131689695</v>
      </c>
      <c r="N2726" s="18">
        <f t="shared" ca="1" si="298"/>
        <v>-3.2715873671716729</v>
      </c>
      <c r="O2726" s="18"/>
      <c r="P2726" s="30">
        <f t="shared" ca="1" si="294"/>
        <v>7.2355783015130735</v>
      </c>
      <c r="Q2726" s="19"/>
      <c r="R2726" s="20">
        <f t="shared" ca="1" si="299"/>
        <v>1</v>
      </c>
      <c r="S2726" s="21">
        <f t="shared" ca="1" si="300"/>
        <v>1</v>
      </c>
    </row>
    <row r="2727" spans="9:19" ht="15" x14ac:dyDescent="0.25">
      <c r="I2727" s="14">
        <v>2723</v>
      </c>
      <c r="J2727" s="15">
        <f t="shared" ca="1" si="295"/>
        <v>0.25764876849273666</v>
      </c>
      <c r="K2727" s="16">
        <f t="shared" ca="1" si="297"/>
        <v>1.9865966583548875</v>
      </c>
      <c r="L2727" s="16"/>
      <c r="M2727" s="17">
        <f t="shared" ca="1" si="296"/>
        <v>0.51451220930106401</v>
      </c>
      <c r="N2727" s="18">
        <f t="shared" ca="1" si="298"/>
        <v>4.0844165799676819</v>
      </c>
      <c r="O2727" s="18"/>
      <c r="P2727" s="30">
        <f t="shared" ca="1" si="294"/>
        <v>0.10218007838720577</v>
      </c>
      <c r="Q2727" s="19"/>
      <c r="R2727" s="20">
        <f t="shared" ca="1" si="299"/>
        <v>1</v>
      </c>
      <c r="S2727" s="21">
        <f t="shared" ca="1" si="300"/>
        <v>0</v>
      </c>
    </row>
    <row r="2728" spans="9:19" ht="15" x14ac:dyDescent="0.25">
      <c r="I2728" s="14">
        <v>2724</v>
      </c>
      <c r="J2728" s="15">
        <f t="shared" ca="1" si="295"/>
        <v>0.26209567641894982</v>
      </c>
      <c r="K2728" s="16">
        <f t="shared" ca="1" si="297"/>
        <v>2.1013298877679798</v>
      </c>
      <c r="L2728" s="16"/>
      <c r="M2728" s="17">
        <f t="shared" ca="1" si="296"/>
        <v>2.9304504893165384E-2</v>
      </c>
      <c r="N2728" s="18">
        <f t="shared" ca="1" si="298"/>
        <v>-12.042202308507372</v>
      </c>
      <c r="O2728" s="18"/>
      <c r="P2728" s="30">
        <f t="shared" ca="1" si="294"/>
        <v>16.343532196275351</v>
      </c>
      <c r="Q2728" s="19"/>
      <c r="R2728" s="20">
        <f t="shared" ca="1" si="299"/>
        <v>1</v>
      </c>
      <c r="S2728" s="21">
        <f t="shared" ca="1" si="300"/>
        <v>1</v>
      </c>
    </row>
    <row r="2729" spans="9:19" ht="15" x14ac:dyDescent="0.25">
      <c r="I2729" s="14">
        <v>2725</v>
      </c>
      <c r="J2729" s="15">
        <f t="shared" ca="1" si="295"/>
        <v>0.76210376840064176</v>
      </c>
      <c r="K2729" s="16">
        <f t="shared" ca="1" si="297"/>
        <v>13.396106583829937</v>
      </c>
      <c r="L2729" s="16"/>
      <c r="M2729" s="17">
        <f t="shared" ca="1" si="296"/>
        <v>0.67134353570557004</v>
      </c>
      <c r="N2729" s="18">
        <f t="shared" ca="1" si="298"/>
        <v>7.4916422906596658</v>
      </c>
      <c r="O2729" s="18"/>
      <c r="P2729" s="30">
        <f t="shared" ca="1" si="294"/>
        <v>8.1044642931702704</v>
      </c>
      <c r="Q2729" s="19"/>
      <c r="R2729" s="20">
        <f t="shared" ca="1" si="299"/>
        <v>1</v>
      </c>
      <c r="S2729" s="21">
        <f t="shared" ca="1" si="300"/>
        <v>1</v>
      </c>
    </row>
    <row r="2730" spans="9:19" ht="15" x14ac:dyDescent="0.25">
      <c r="I2730" s="14">
        <v>2726</v>
      </c>
      <c r="J2730" s="15">
        <f t="shared" ca="1" si="295"/>
        <v>0.41582048414742234</v>
      </c>
      <c r="K2730" s="16">
        <f t="shared" ca="1" si="297"/>
        <v>5.6512822011156549</v>
      </c>
      <c r="L2730" s="16"/>
      <c r="M2730" s="17">
        <f t="shared" ca="1" si="296"/>
        <v>0.26368650094877077</v>
      </c>
      <c r="N2730" s="18">
        <f t="shared" ca="1" si="298"/>
        <v>-1.5078690273836379</v>
      </c>
      <c r="O2730" s="18"/>
      <c r="P2730" s="30">
        <f t="shared" ca="1" si="294"/>
        <v>9.359151228499293</v>
      </c>
      <c r="Q2730" s="19"/>
      <c r="R2730" s="20">
        <f t="shared" ca="1" si="299"/>
        <v>1</v>
      </c>
      <c r="S2730" s="21">
        <f t="shared" ca="1" si="300"/>
        <v>1</v>
      </c>
    </row>
    <row r="2731" spans="9:19" ht="15" x14ac:dyDescent="0.25">
      <c r="I2731" s="14">
        <v>2727</v>
      </c>
      <c r="J2731" s="15">
        <f t="shared" ca="1" si="295"/>
        <v>0.99401651052161177</v>
      </c>
      <c r="K2731" s="16">
        <f t="shared" ca="1" si="297"/>
        <v>28.45624165751757</v>
      </c>
      <c r="L2731" s="16"/>
      <c r="M2731" s="17">
        <f t="shared" ca="1" si="296"/>
        <v>0.38088170781731678</v>
      </c>
      <c r="N2731" s="18">
        <f t="shared" ca="1" si="298"/>
        <v>1.2435318912256261</v>
      </c>
      <c r="O2731" s="18"/>
      <c r="P2731" s="30">
        <f t="shared" ca="1" si="294"/>
        <v>29.412709766291943</v>
      </c>
      <c r="Q2731" s="19"/>
      <c r="R2731" s="20">
        <f t="shared" ca="1" si="299"/>
        <v>1</v>
      </c>
      <c r="S2731" s="21">
        <f t="shared" ca="1" si="300"/>
        <v>1</v>
      </c>
    </row>
    <row r="2732" spans="9:19" ht="15" x14ac:dyDescent="0.25">
      <c r="I2732" s="14">
        <v>2728</v>
      </c>
      <c r="J2732" s="15">
        <f t="shared" ca="1" si="295"/>
        <v>0.69394557697349823</v>
      </c>
      <c r="K2732" s="16">
        <f t="shared" ca="1" si="297"/>
        <v>11.672414525575462</v>
      </c>
      <c r="L2732" s="16"/>
      <c r="M2732" s="17">
        <f t="shared" ca="1" si="296"/>
        <v>9.1100498522221018E-2</v>
      </c>
      <c r="N2732" s="18">
        <f t="shared" ca="1" si="298"/>
        <v>-7.3811177543542339</v>
      </c>
      <c r="O2732" s="18"/>
      <c r="P2732" s="30">
        <f t="shared" ca="1" si="294"/>
        <v>21.253532279929697</v>
      </c>
      <c r="Q2732" s="19"/>
      <c r="R2732" s="20">
        <f t="shared" ca="1" si="299"/>
        <v>1</v>
      </c>
      <c r="S2732" s="21">
        <f t="shared" ca="1" si="300"/>
        <v>1</v>
      </c>
    </row>
    <row r="2733" spans="9:19" ht="15" x14ac:dyDescent="0.25">
      <c r="I2733" s="14">
        <v>2729</v>
      </c>
      <c r="J2733" s="15">
        <f t="shared" ca="1" si="295"/>
        <v>0.44678354470413228</v>
      </c>
      <c r="K2733" s="16">
        <f t="shared" ca="1" si="297"/>
        <v>6.3106161983338467</v>
      </c>
      <c r="L2733" s="16"/>
      <c r="M2733" s="17">
        <f t="shared" ca="1" si="296"/>
        <v>0.56738989629830294</v>
      </c>
      <c r="N2733" s="18">
        <f t="shared" ca="1" si="298"/>
        <v>5.20008723693135</v>
      </c>
      <c r="O2733" s="18"/>
      <c r="P2733" s="30">
        <f t="shared" ca="1" si="294"/>
        <v>3.3105289614024969</v>
      </c>
      <c r="Q2733" s="19"/>
      <c r="R2733" s="20">
        <f t="shared" ca="1" si="299"/>
        <v>1</v>
      </c>
      <c r="S2733" s="21">
        <f t="shared" ca="1" si="300"/>
        <v>0</v>
      </c>
    </row>
    <row r="2734" spans="9:19" ht="15" x14ac:dyDescent="0.25">
      <c r="I2734" s="14">
        <v>2730</v>
      </c>
      <c r="J2734" s="15">
        <f t="shared" ca="1" si="295"/>
        <v>0.54486470336826576</v>
      </c>
      <c r="K2734" s="16">
        <f t="shared" ca="1" si="297"/>
        <v>8.3728927180705135</v>
      </c>
      <c r="L2734" s="16"/>
      <c r="M2734" s="17">
        <f t="shared" ca="1" si="296"/>
        <v>0.31363130661820449</v>
      </c>
      <c r="N2734" s="18">
        <f t="shared" ca="1" si="298"/>
        <v>-0.2826816732264632</v>
      </c>
      <c r="O2734" s="18"/>
      <c r="P2734" s="30">
        <f t="shared" ca="1" si="294"/>
        <v>10.855574391296976</v>
      </c>
      <c r="Q2734" s="19"/>
      <c r="R2734" s="20">
        <f t="shared" ca="1" si="299"/>
        <v>1</v>
      </c>
      <c r="S2734" s="21">
        <f t="shared" ca="1" si="300"/>
        <v>1</v>
      </c>
    </row>
    <row r="2735" spans="9:19" ht="15" x14ac:dyDescent="0.25">
      <c r="I2735" s="14">
        <v>2731</v>
      </c>
      <c r="J2735" s="15">
        <f t="shared" ca="1" si="295"/>
        <v>0.90742665432995817</v>
      </c>
      <c r="K2735" s="16">
        <f t="shared" ca="1" si="297"/>
        <v>18.516362394371402</v>
      </c>
      <c r="L2735" s="16"/>
      <c r="M2735" s="17">
        <f t="shared" ca="1" si="296"/>
        <v>0.38798695960989615</v>
      </c>
      <c r="N2735" s="18">
        <f t="shared" ca="1" si="298"/>
        <v>1.3991200715460868</v>
      </c>
      <c r="O2735" s="18"/>
      <c r="P2735" s="30">
        <f t="shared" ca="1" si="294"/>
        <v>19.317242322825315</v>
      </c>
      <c r="Q2735" s="19"/>
      <c r="R2735" s="20">
        <f t="shared" ca="1" si="299"/>
        <v>1</v>
      </c>
      <c r="S2735" s="21">
        <f t="shared" ca="1" si="300"/>
        <v>1</v>
      </c>
    </row>
    <row r="2736" spans="9:19" ht="15" x14ac:dyDescent="0.25">
      <c r="I2736" s="14">
        <v>2732</v>
      </c>
      <c r="J2736" s="15">
        <f t="shared" ca="1" si="295"/>
        <v>0.9432721072409318</v>
      </c>
      <c r="K2736" s="16">
        <f t="shared" ca="1" si="297"/>
        <v>20.673068524331939</v>
      </c>
      <c r="L2736" s="16"/>
      <c r="M2736" s="17">
        <f t="shared" ca="1" si="296"/>
        <v>0.43976720284171356</v>
      </c>
      <c r="N2736" s="18">
        <f t="shared" ca="1" si="298"/>
        <v>2.5119625341256464</v>
      </c>
      <c r="O2736" s="18"/>
      <c r="P2736" s="30">
        <f t="shared" ca="1" si="294"/>
        <v>20.361105990206291</v>
      </c>
      <c r="Q2736" s="19"/>
      <c r="R2736" s="20">
        <f t="shared" ca="1" si="299"/>
        <v>1</v>
      </c>
      <c r="S2736" s="21">
        <f t="shared" ca="1" si="300"/>
        <v>1</v>
      </c>
    </row>
    <row r="2737" spans="9:19" ht="15" x14ac:dyDescent="0.25">
      <c r="I2737" s="14">
        <v>2733</v>
      </c>
      <c r="J2737" s="15">
        <f t="shared" ca="1" si="295"/>
        <v>0.74839377363606507</v>
      </c>
      <c r="K2737" s="16">
        <f t="shared" ca="1" si="297"/>
        <v>13.030968237957959</v>
      </c>
      <c r="L2737" s="16"/>
      <c r="M2737" s="17">
        <f t="shared" ca="1" si="296"/>
        <v>0.77925736111713229</v>
      </c>
      <c r="N2737" s="18">
        <f t="shared" ca="1" si="298"/>
        <v>10.219667767831403</v>
      </c>
      <c r="O2737" s="18"/>
      <c r="P2737" s="30">
        <f t="shared" ca="1" si="294"/>
        <v>5.0113004701265558</v>
      </c>
      <c r="Q2737" s="19"/>
      <c r="R2737" s="20">
        <f t="shared" ca="1" si="299"/>
        <v>1</v>
      </c>
      <c r="S2737" s="21">
        <f t="shared" ca="1" si="300"/>
        <v>0</v>
      </c>
    </row>
    <row r="2738" spans="9:19" ht="15" x14ac:dyDescent="0.25">
      <c r="I2738" s="14">
        <v>2734</v>
      </c>
      <c r="J2738" s="15">
        <f t="shared" ca="1" si="295"/>
        <v>0.61641919614831464</v>
      </c>
      <c r="K2738" s="16">
        <f t="shared" ca="1" si="297"/>
        <v>9.907263856059723</v>
      </c>
      <c r="L2738" s="16"/>
      <c r="M2738" s="17">
        <f t="shared" ca="1" si="296"/>
        <v>0.84316052357560523</v>
      </c>
      <c r="N2738" s="18">
        <f t="shared" ca="1" si="298"/>
        <v>12.209621594552562</v>
      </c>
      <c r="O2738" s="18"/>
      <c r="P2738" s="30">
        <f t="shared" ca="1" si="294"/>
        <v>-0.10235773849283891</v>
      </c>
      <c r="Q2738" s="19"/>
      <c r="R2738" s="20">
        <f t="shared" ca="1" si="299"/>
        <v>0</v>
      </c>
      <c r="S2738" s="21">
        <f t="shared" ca="1" si="300"/>
        <v>0</v>
      </c>
    </row>
    <row r="2739" spans="9:19" ht="15" x14ac:dyDescent="0.25">
      <c r="I2739" s="14">
        <v>2735</v>
      </c>
      <c r="J2739" s="15">
        <f t="shared" ca="1" si="295"/>
        <v>0.60053879706693025</v>
      </c>
      <c r="K2739" s="16">
        <f t="shared" ca="1" si="297"/>
        <v>9.5613241482522984</v>
      </c>
      <c r="L2739" s="16"/>
      <c r="M2739" s="17">
        <f t="shared" ca="1" si="296"/>
        <v>0.61434715049479194</v>
      </c>
      <c r="N2739" s="18">
        <f t="shared" ca="1" si="298"/>
        <v>6.211898028966985</v>
      </c>
      <c r="O2739" s="18"/>
      <c r="P2739" s="30">
        <f t="shared" ca="1" si="294"/>
        <v>5.5494261192853136</v>
      </c>
      <c r="Q2739" s="19"/>
      <c r="R2739" s="20">
        <f t="shared" ca="1" si="299"/>
        <v>1</v>
      </c>
      <c r="S2739" s="21">
        <f t="shared" ca="1" si="300"/>
        <v>0</v>
      </c>
    </row>
    <row r="2740" spans="9:19" ht="15" x14ac:dyDescent="0.25">
      <c r="I2740" s="14">
        <v>2736</v>
      </c>
      <c r="J2740" s="15">
        <f t="shared" ca="1" si="295"/>
        <v>0.30965458619081832</v>
      </c>
      <c r="K2740" s="16">
        <f t="shared" ca="1" si="297"/>
        <v>3.2732247736967341</v>
      </c>
      <c r="L2740" s="16"/>
      <c r="M2740" s="17">
        <f t="shared" ca="1" si="296"/>
        <v>0.5497513307765528</v>
      </c>
      <c r="N2740" s="18">
        <f t="shared" ca="1" si="298"/>
        <v>4.8261020468161346</v>
      </c>
      <c r="O2740" s="18"/>
      <c r="P2740" s="30">
        <f t="shared" ca="1" si="294"/>
        <v>0.64712272688059969</v>
      </c>
      <c r="Q2740" s="19"/>
      <c r="R2740" s="20">
        <f t="shared" ca="1" si="299"/>
        <v>1</v>
      </c>
      <c r="S2740" s="21">
        <f t="shared" ca="1" si="300"/>
        <v>0</v>
      </c>
    </row>
    <row r="2741" spans="9:19" ht="15" x14ac:dyDescent="0.25">
      <c r="I2741" s="14">
        <v>2737</v>
      </c>
      <c r="J2741" s="15">
        <f t="shared" ca="1" si="295"/>
        <v>0.66279097468785997</v>
      </c>
      <c r="K2741" s="16">
        <f t="shared" ca="1" si="297"/>
        <v>10.944744083960501</v>
      </c>
      <c r="L2741" s="16"/>
      <c r="M2741" s="17">
        <f t="shared" ca="1" si="296"/>
        <v>0.6229260704258196</v>
      </c>
      <c r="N2741" s="18">
        <f t="shared" ca="1" si="298"/>
        <v>6.4002084051280237</v>
      </c>
      <c r="O2741" s="18"/>
      <c r="P2741" s="30">
        <f t="shared" ca="1" si="294"/>
        <v>6.7445356788324773</v>
      </c>
      <c r="Q2741" s="19"/>
      <c r="R2741" s="20">
        <f t="shared" ca="1" si="299"/>
        <v>1</v>
      </c>
      <c r="S2741" s="21">
        <f t="shared" ca="1" si="300"/>
        <v>0</v>
      </c>
    </row>
    <row r="2742" spans="9:19" ht="15" x14ac:dyDescent="0.25">
      <c r="I2742" s="14">
        <v>2738</v>
      </c>
      <c r="J2742" s="15">
        <f t="shared" ca="1" si="295"/>
        <v>0.81478970009645579</v>
      </c>
      <c r="K2742" s="16">
        <f t="shared" ca="1" si="297"/>
        <v>14.92384500035759</v>
      </c>
      <c r="L2742" s="16"/>
      <c r="M2742" s="17">
        <f t="shared" ca="1" si="296"/>
        <v>0.88973905674362175</v>
      </c>
      <c r="N2742" s="18">
        <f t="shared" ca="1" si="298"/>
        <v>14.030269749302498</v>
      </c>
      <c r="O2742" s="18"/>
      <c r="P2742" s="30">
        <f t="shared" ca="1" si="294"/>
        <v>3.0935752510550918</v>
      </c>
      <c r="Q2742" s="19"/>
      <c r="R2742" s="20">
        <f t="shared" ca="1" si="299"/>
        <v>1</v>
      </c>
      <c r="S2742" s="21">
        <f t="shared" ca="1" si="300"/>
        <v>0</v>
      </c>
    </row>
    <row r="2743" spans="9:19" ht="15" x14ac:dyDescent="0.25">
      <c r="I2743" s="14">
        <v>2739</v>
      </c>
      <c r="J2743" s="15">
        <f t="shared" ca="1" si="295"/>
        <v>0.55410421771092255</v>
      </c>
      <c r="K2743" s="16">
        <f t="shared" ca="1" si="297"/>
        <v>8.5681721373702615</v>
      </c>
      <c r="L2743" s="16"/>
      <c r="M2743" s="17">
        <f t="shared" ca="1" si="296"/>
        <v>0.53110721023398666</v>
      </c>
      <c r="N2743" s="18">
        <f t="shared" ca="1" si="298"/>
        <v>4.4330415543271044</v>
      </c>
      <c r="O2743" s="18"/>
      <c r="P2743" s="30">
        <f t="shared" ca="1" si="294"/>
        <v>6.3351305830431572</v>
      </c>
      <c r="Q2743" s="19"/>
      <c r="R2743" s="20">
        <f t="shared" ca="1" si="299"/>
        <v>1</v>
      </c>
      <c r="S2743" s="21">
        <f t="shared" ca="1" si="300"/>
        <v>0</v>
      </c>
    </row>
    <row r="2744" spans="9:19" ht="15" x14ac:dyDescent="0.25">
      <c r="I2744" s="14">
        <v>2740</v>
      </c>
      <c r="J2744" s="15">
        <f t="shared" ca="1" si="295"/>
        <v>0.4758609074014144</v>
      </c>
      <c r="K2744" s="16">
        <f t="shared" ca="1" si="297"/>
        <v>6.9234466877810537</v>
      </c>
      <c r="L2744" s="16"/>
      <c r="M2744" s="17">
        <f t="shared" ca="1" si="296"/>
        <v>0.90741741302213097</v>
      </c>
      <c r="N2744" s="18">
        <f t="shared" ca="1" si="298"/>
        <v>14.865896134627121</v>
      </c>
      <c r="O2744" s="18"/>
      <c r="P2744" s="30">
        <f t="shared" ca="1" si="294"/>
        <v>-5.7424494468460674</v>
      </c>
      <c r="Q2744" s="19"/>
      <c r="R2744" s="20">
        <f t="shared" ca="1" si="299"/>
        <v>0</v>
      </c>
      <c r="S2744" s="21">
        <f t="shared" ca="1" si="300"/>
        <v>0</v>
      </c>
    </row>
    <row r="2745" spans="9:19" ht="15" x14ac:dyDescent="0.25">
      <c r="I2745" s="14">
        <v>2741</v>
      </c>
      <c r="J2745" s="15">
        <f t="shared" ca="1" si="295"/>
        <v>0.20716942527700755</v>
      </c>
      <c r="K2745" s="16">
        <f t="shared" ca="1" si="297"/>
        <v>0.60049456311450289</v>
      </c>
      <c r="L2745" s="16"/>
      <c r="M2745" s="17">
        <f t="shared" ca="1" si="296"/>
        <v>0.18269452881895443</v>
      </c>
      <c r="N2745" s="18">
        <f t="shared" ca="1" si="298"/>
        <v>-3.7929787729006419</v>
      </c>
      <c r="O2745" s="18"/>
      <c r="P2745" s="30">
        <f t="shared" ca="1" si="294"/>
        <v>6.593473336015145</v>
      </c>
      <c r="Q2745" s="19"/>
      <c r="R2745" s="20">
        <f t="shared" ca="1" si="299"/>
        <v>1</v>
      </c>
      <c r="S2745" s="21">
        <f t="shared" ca="1" si="300"/>
        <v>0</v>
      </c>
    </row>
    <row r="2746" spans="9:19" ht="15" x14ac:dyDescent="0.25">
      <c r="I2746" s="14">
        <v>2742</v>
      </c>
      <c r="J2746" s="15">
        <f t="shared" ca="1" si="295"/>
        <v>0.22306294913478697</v>
      </c>
      <c r="K2746" s="16">
        <f t="shared" ca="1" si="297"/>
        <v>1.0555742799094734</v>
      </c>
      <c r="L2746" s="16"/>
      <c r="M2746" s="17">
        <f t="shared" ca="1" si="296"/>
        <v>5.4963234978254727E-3</v>
      </c>
      <c r="N2746" s="18">
        <f t="shared" ca="1" si="298"/>
        <v>-17.495699535316412</v>
      </c>
      <c r="O2746" s="18"/>
      <c r="P2746" s="30">
        <f t="shared" ca="1" si="294"/>
        <v>20.751273815225883</v>
      </c>
      <c r="Q2746" s="19"/>
      <c r="R2746" s="20">
        <f t="shared" ca="1" si="299"/>
        <v>1</v>
      </c>
      <c r="S2746" s="21">
        <f t="shared" ca="1" si="300"/>
        <v>1</v>
      </c>
    </row>
    <row r="2747" spans="9:19" ht="15" x14ac:dyDescent="0.25">
      <c r="I2747" s="14">
        <v>2743</v>
      </c>
      <c r="J2747" s="15">
        <f t="shared" ca="1" si="295"/>
        <v>0.67622775033051696</v>
      </c>
      <c r="K2747" s="16">
        <f t="shared" ca="1" si="297"/>
        <v>11.255009401494956</v>
      </c>
      <c r="L2747" s="16"/>
      <c r="M2747" s="17">
        <f t="shared" ca="1" si="296"/>
        <v>0.28652173662195923</v>
      </c>
      <c r="N2747" s="18">
        <f t="shared" ca="1" si="298"/>
        <v>-0.93520590310958873</v>
      </c>
      <c r="O2747" s="18"/>
      <c r="P2747" s="30">
        <f t="shared" ca="1" si="294"/>
        <v>14.390215304604546</v>
      </c>
      <c r="Q2747" s="19"/>
      <c r="R2747" s="20">
        <f t="shared" ca="1" si="299"/>
        <v>1</v>
      </c>
      <c r="S2747" s="21">
        <f t="shared" ca="1" si="300"/>
        <v>1</v>
      </c>
    </row>
    <row r="2748" spans="9:19" ht="15" x14ac:dyDescent="0.25">
      <c r="I2748" s="14">
        <v>2744</v>
      </c>
      <c r="J2748" s="15">
        <f t="shared" ca="1" si="295"/>
        <v>0.33948211222436264</v>
      </c>
      <c r="K2748" s="16">
        <f t="shared" ca="1" si="297"/>
        <v>3.9672569887446589</v>
      </c>
      <c r="L2748" s="16"/>
      <c r="M2748" s="17">
        <f t="shared" ca="1" si="296"/>
        <v>0.68915324645338449</v>
      </c>
      <c r="N2748" s="18">
        <f t="shared" ca="1" si="298"/>
        <v>7.9085125633644342</v>
      </c>
      <c r="O2748" s="18"/>
      <c r="P2748" s="30">
        <f t="shared" ca="1" si="294"/>
        <v>-1.7412555746197751</v>
      </c>
      <c r="Q2748" s="19"/>
      <c r="R2748" s="20">
        <f t="shared" ca="1" si="299"/>
        <v>0</v>
      </c>
      <c r="S2748" s="21">
        <f t="shared" ca="1" si="300"/>
        <v>0</v>
      </c>
    </row>
    <row r="2749" spans="9:19" ht="15" x14ac:dyDescent="0.25">
      <c r="I2749" s="14">
        <v>2745</v>
      </c>
      <c r="J2749" s="15">
        <f t="shared" ca="1" si="295"/>
        <v>0.19121785356127607</v>
      </c>
      <c r="K2749" s="16">
        <f t="shared" ca="1" si="297"/>
        <v>0.12246723581725316</v>
      </c>
      <c r="L2749" s="16"/>
      <c r="M2749" s="17">
        <f t="shared" ca="1" si="296"/>
        <v>0.28130414550488025</v>
      </c>
      <c r="N2749" s="18">
        <f t="shared" ca="1" si="298"/>
        <v>-1.0640245031904385</v>
      </c>
      <c r="O2749" s="18"/>
      <c r="P2749" s="30">
        <f t="shared" ca="1" si="294"/>
        <v>3.3864917390076918</v>
      </c>
      <c r="Q2749" s="19"/>
      <c r="R2749" s="20">
        <f t="shared" ca="1" si="299"/>
        <v>1</v>
      </c>
      <c r="S2749" s="21">
        <f t="shared" ca="1" si="300"/>
        <v>0</v>
      </c>
    </row>
    <row r="2750" spans="9:19" ht="15" x14ac:dyDescent="0.25">
      <c r="I2750" s="14">
        <v>2746</v>
      </c>
      <c r="J2750" s="15">
        <f t="shared" ca="1" si="295"/>
        <v>8.7533696830968233E-2</v>
      </c>
      <c r="K2750" s="16">
        <f t="shared" ca="1" si="297"/>
        <v>-3.9159455474771789</v>
      </c>
      <c r="L2750" s="16"/>
      <c r="M2750" s="17">
        <f t="shared" ca="1" si="296"/>
        <v>0.73469636814160677</v>
      </c>
      <c r="N2750" s="18">
        <f t="shared" ca="1" si="298"/>
        <v>9.0265217295961691</v>
      </c>
      <c r="O2750" s="18"/>
      <c r="P2750" s="30">
        <f t="shared" ca="1" si="294"/>
        <v>-10.742467277073349</v>
      </c>
      <c r="Q2750" s="19"/>
      <c r="R2750" s="20">
        <f t="shared" ca="1" si="299"/>
        <v>0</v>
      </c>
      <c r="S2750" s="21">
        <f t="shared" ca="1" si="300"/>
        <v>0</v>
      </c>
    </row>
    <row r="2751" spans="9:19" ht="15" x14ac:dyDescent="0.25">
      <c r="I2751" s="14">
        <v>2747</v>
      </c>
      <c r="J2751" s="15">
        <f t="shared" ca="1" si="295"/>
        <v>6.567297224017643E-2</v>
      </c>
      <c r="K2751" s="16">
        <f t="shared" ca="1" si="297"/>
        <v>-5.1936559693418065</v>
      </c>
      <c r="L2751" s="16"/>
      <c r="M2751" s="17">
        <f t="shared" ca="1" si="296"/>
        <v>6.140872645327311E-2</v>
      </c>
      <c r="N2751" s="18">
        <f t="shared" ca="1" si="298"/>
        <v>-9.1301236449490855</v>
      </c>
      <c r="O2751" s="18"/>
      <c r="P2751" s="30">
        <f t="shared" ca="1" si="294"/>
        <v>6.1364676756072791</v>
      </c>
      <c r="Q2751" s="19"/>
      <c r="R2751" s="20">
        <f t="shared" ca="1" si="299"/>
        <v>1</v>
      </c>
      <c r="S2751" s="21">
        <f t="shared" ca="1" si="300"/>
        <v>0</v>
      </c>
    </row>
    <row r="2752" spans="9:19" ht="15" x14ac:dyDescent="0.25">
      <c r="I2752" s="14">
        <v>2748</v>
      </c>
      <c r="J2752" s="15">
        <f t="shared" ca="1" si="295"/>
        <v>0.13718293452081065</v>
      </c>
      <c r="K2752" s="16">
        <f t="shared" ca="1" si="297"/>
        <v>-1.7152263461994028</v>
      </c>
      <c r="L2752" s="16"/>
      <c r="M2752" s="17">
        <f t="shared" ca="1" si="296"/>
        <v>0.54388426124400591</v>
      </c>
      <c r="N2752" s="18">
        <f t="shared" ca="1" si="298"/>
        <v>4.7022028007357397</v>
      </c>
      <c r="O2752" s="18"/>
      <c r="P2752" s="30">
        <f t="shared" ca="1" si="294"/>
        <v>-4.2174291469351424</v>
      </c>
      <c r="Q2752" s="19"/>
      <c r="R2752" s="20">
        <f t="shared" ca="1" si="299"/>
        <v>0</v>
      </c>
      <c r="S2752" s="21">
        <f t="shared" ca="1" si="300"/>
        <v>0</v>
      </c>
    </row>
    <row r="2753" spans="9:19" ht="15" x14ac:dyDescent="0.25">
      <c r="I2753" s="14">
        <v>2749</v>
      </c>
      <c r="J2753" s="15">
        <f t="shared" ca="1" si="295"/>
        <v>0.14479877750531844</v>
      </c>
      <c r="K2753" s="16">
        <f t="shared" ca="1" si="297"/>
        <v>-1.4302705514859699</v>
      </c>
      <c r="L2753" s="16"/>
      <c r="M2753" s="17">
        <f t="shared" ca="1" si="296"/>
        <v>0.58096874969247714</v>
      </c>
      <c r="N2753" s="18">
        <f t="shared" ca="1" si="298"/>
        <v>5.4899021331433149</v>
      </c>
      <c r="O2753" s="18"/>
      <c r="P2753" s="30">
        <f t="shared" ca="1" si="294"/>
        <v>-4.7201726846292846</v>
      </c>
      <c r="Q2753" s="19"/>
      <c r="R2753" s="20">
        <f t="shared" ca="1" si="299"/>
        <v>0</v>
      </c>
      <c r="S2753" s="21">
        <f t="shared" ca="1" si="300"/>
        <v>0</v>
      </c>
    </row>
    <row r="2754" spans="9:19" ht="15" x14ac:dyDescent="0.25">
      <c r="I2754" s="14">
        <v>2750</v>
      </c>
      <c r="J2754" s="15">
        <f t="shared" ca="1" si="295"/>
        <v>0.27025153435833993</v>
      </c>
      <c r="K2754" s="16">
        <f t="shared" ca="1" si="297"/>
        <v>2.309201968577419</v>
      </c>
      <c r="L2754" s="16"/>
      <c r="M2754" s="17">
        <f t="shared" ca="1" si="296"/>
        <v>0.60180500409042681</v>
      </c>
      <c r="N2754" s="18">
        <f t="shared" ca="1" si="298"/>
        <v>5.938766246270256</v>
      </c>
      <c r="O2754" s="18"/>
      <c r="P2754" s="30">
        <f t="shared" ca="1" si="294"/>
        <v>-1.4295642776928368</v>
      </c>
      <c r="Q2754" s="19"/>
      <c r="R2754" s="20">
        <f t="shared" ca="1" si="299"/>
        <v>0</v>
      </c>
      <c r="S2754" s="21">
        <f t="shared" ca="1" si="300"/>
        <v>0</v>
      </c>
    </row>
    <row r="2755" spans="9:19" ht="15" x14ac:dyDescent="0.25">
      <c r="I2755" s="14">
        <v>2751</v>
      </c>
      <c r="J2755" s="15">
        <f t="shared" ca="1" si="295"/>
        <v>0.81955033996157667</v>
      </c>
      <c r="K2755" s="16">
        <f t="shared" ca="1" si="297"/>
        <v>15.074167644254537</v>
      </c>
      <c r="L2755" s="16"/>
      <c r="M2755" s="17">
        <f t="shared" ca="1" si="296"/>
        <v>0.35850802726931486</v>
      </c>
      <c r="N2755" s="18">
        <f t="shared" ca="1" si="298"/>
        <v>0.74752879491490143</v>
      </c>
      <c r="O2755" s="18"/>
      <c r="P2755" s="30">
        <f t="shared" ca="1" si="294"/>
        <v>16.526638849339637</v>
      </c>
      <c r="Q2755" s="19"/>
      <c r="R2755" s="20">
        <f t="shared" ca="1" si="299"/>
        <v>1</v>
      </c>
      <c r="S2755" s="21">
        <f t="shared" ca="1" si="300"/>
        <v>1</v>
      </c>
    </row>
    <row r="2756" spans="9:19" ht="15" x14ac:dyDescent="0.25">
      <c r="I2756" s="14">
        <v>2752</v>
      </c>
      <c r="J2756" s="15">
        <f t="shared" ca="1" si="295"/>
        <v>0.58651043810941283</v>
      </c>
      <c r="K2756" s="16">
        <f t="shared" ca="1" si="297"/>
        <v>9.2587511882212929</v>
      </c>
      <c r="L2756" s="16"/>
      <c r="M2756" s="17">
        <f t="shared" ca="1" si="296"/>
        <v>0.49676123180835219</v>
      </c>
      <c r="N2756" s="18">
        <f t="shared" ca="1" si="298"/>
        <v>3.7120759473049736</v>
      </c>
      <c r="O2756" s="18"/>
      <c r="P2756" s="30">
        <f t="shared" ca="1" si="294"/>
        <v>7.7466752409163195</v>
      </c>
      <c r="Q2756" s="19"/>
      <c r="R2756" s="20">
        <f t="shared" ca="1" si="299"/>
        <v>1</v>
      </c>
      <c r="S2756" s="21">
        <f t="shared" ca="1" si="300"/>
        <v>1</v>
      </c>
    </row>
    <row r="2757" spans="9:19" ht="15" x14ac:dyDescent="0.25">
      <c r="I2757" s="14">
        <v>2753</v>
      </c>
      <c r="J2757" s="15">
        <f t="shared" ca="1" si="295"/>
        <v>0.23628452615381956</v>
      </c>
      <c r="K2757" s="16">
        <f t="shared" ca="1" si="297"/>
        <v>1.4202265417298703</v>
      </c>
      <c r="L2757" s="16"/>
      <c r="M2757" s="17">
        <f t="shared" ca="1" si="296"/>
        <v>0.75359883798262839</v>
      </c>
      <c r="N2757" s="18">
        <f t="shared" ca="1" si="298"/>
        <v>9.5183041479548294</v>
      </c>
      <c r="O2757" s="18"/>
      <c r="P2757" s="30">
        <f t="shared" ref="P2757:P2820" ca="1" si="301">K2757-N2757+homefield_adv_simulation</f>
        <v>-5.898077606224958</v>
      </c>
      <c r="Q2757" s="19"/>
      <c r="R2757" s="20">
        <f t="shared" ca="1" si="299"/>
        <v>0</v>
      </c>
      <c r="S2757" s="21">
        <f t="shared" ca="1" si="300"/>
        <v>0</v>
      </c>
    </row>
    <row r="2758" spans="9:19" ht="15" x14ac:dyDescent="0.25">
      <c r="I2758" s="14">
        <v>2754</v>
      </c>
      <c r="J2758" s="15">
        <f t="shared" ca="1" si="295"/>
        <v>0.44155188498187548</v>
      </c>
      <c r="K2758" s="16">
        <f t="shared" ca="1" si="297"/>
        <v>6.1998103095786288</v>
      </c>
      <c r="L2758" s="16"/>
      <c r="M2758" s="17">
        <f t="shared" ca="1" si="296"/>
        <v>7.7582474513189337E-2</v>
      </c>
      <c r="N2758" s="18">
        <f t="shared" ca="1" si="298"/>
        <v>-8.1133096101394457</v>
      </c>
      <c r="O2758" s="18"/>
      <c r="P2758" s="30">
        <f t="shared" ca="1" si="301"/>
        <v>16.513119919718076</v>
      </c>
      <c r="Q2758" s="19"/>
      <c r="R2758" s="20">
        <f t="shared" ca="1" si="299"/>
        <v>1</v>
      </c>
      <c r="S2758" s="21">
        <f t="shared" ca="1" si="300"/>
        <v>1</v>
      </c>
    </row>
    <row r="2759" spans="9:19" ht="15" x14ac:dyDescent="0.25">
      <c r="I2759" s="14">
        <v>2755</v>
      </c>
      <c r="J2759" s="15">
        <f t="shared" ca="1" si="295"/>
        <v>0.4154813243105091</v>
      </c>
      <c r="K2759" s="16">
        <f t="shared" ca="1" si="297"/>
        <v>5.6440061100906771</v>
      </c>
      <c r="L2759" s="16"/>
      <c r="M2759" s="17">
        <f t="shared" ca="1" si="296"/>
        <v>0.41477801648218959</v>
      </c>
      <c r="N2759" s="18">
        <f t="shared" ca="1" si="298"/>
        <v>1.978913537760336</v>
      </c>
      <c r="O2759" s="18"/>
      <c r="P2759" s="30">
        <f t="shared" ca="1" si="301"/>
        <v>5.8650925723303411</v>
      </c>
      <c r="Q2759" s="19"/>
      <c r="R2759" s="20">
        <f t="shared" ca="1" si="299"/>
        <v>1</v>
      </c>
      <c r="S2759" s="21">
        <f t="shared" ca="1" si="300"/>
        <v>0</v>
      </c>
    </row>
    <row r="2760" spans="9:19" ht="15" x14ac:dyDescent="0.25">
      <c r="I2760" s="14">
        <v>2756</v>
      </c>
      <c r="J2760" s="15">
        <f t="shared" ca="1" si="295"/>
        <v>0.89504005860891533</v>
      </c>
      <c r="K2760" s="16">
        <f t="shared" ca="1" si="297"/>
        <v>17.919924356022285</v>
      </c>
      <c r="L2760" s="16"/>
      <c r="M2760" s="17">
        <f t="shared" ca="1" si="296"/>
        <v>0.88828891435891921</v>
      </c>
      <c r="N2760" s="18">
        <f t="shared" ca="1" si="298"/>
        <v>13.966156831934182</v>
      </c>
      <c r="O2760" s="18"/>
      <c r="P2760" s="30">
        <f t="shared" ca="1" si="301"/>
        <v>6.1537675240881038</v>
      </c>
      <c r="Q2760" s="19"/>
      <c r="R2760" s="20">
        <f t="shared" ca="1" si="299"/>
        <v>1</v>
      </c>
      <c r="S2760" s="21">
        <f t="shared" ca="1" si="300"/>
        <v>0</v>
      </c>
    </row>
    <row r="2761" spans="9:19" ht="15" x14ac:dyDescent="0.25">
      <c r="I2761" s="14">
        <v>2757</v>
      </c>
      <c r="J2761" s="15">
        <f t="shared" ca="1" si="295"/>
        <v>0.88835064389258744</v>
      </c>
      <c r="K2761" s="16">
        <f t="shared" ca="1" si="297"/>
        <v>17.618873804217259</v>
      </c>
      <c r="L2761" s="16"/>
      <c r="M2761" s="17">
        <f t="shared" ca="1" si="296"/>
        <v>0.90454317538855389</v>
      </c>
      <c r="N2761" s="18">
        <f t="shared" ca="1" si="298"/>
        <v>14.722518154591823</v>
      </c>
      <c r="O2761" s="18"/>
      <c r="P2761" s="30">
        <f t="shared" ca="1" si="301"/>
        <v>5.0963556496254361</v>
      </c>
      <c r="Q2761" s="19"/>
      <c r="R2761" s="20">
        <f t="shared" ca="1" si="299"/>
        <v>1</v>
      </c>
      <c r="S2761" s="21">
        <f t="shared" ca="1" si="300"/>
        <v>0</v>
      </c>
    </row>
    <row r="2762" spans="9:19" ht="15" x14ac:dyDescent="0.25">
      <c r="I2762" s="14">
        <v>2758</v>
      </c>
      <c r="J2762" s="15">
        <f t="shared" ref="J2762:J2825" ca="1" si="302">RAND()</f>
        <v>0.86469184067768678</v>
      </c>
      <c r="K2762" s="16">
        <f t="shared" ca="1" si="297"/>
        <v>16.647017924061821</v>
      </c>
      <c r="L2762" s="16"/>
      <c r="M2762" s="17">
        <f t="shared" ref="M2762:M2825" ca="1" si="303">RAND()</f>
        <v>0.50602452176552748</v>
      </c>
      <c r="N2762" s="18">
        <f t="shared" ca="1" si="298"/>
        <v>3.9063508126615574</v>
      </c>
      <c r="O2762" s="18"/>
      <c r="P2762" s="30">
        <f t="shared" ca="1" si="301"/>
        <v>14.940667111400263</v>
      </c>
      <c r="Q2762" s="19"/>
      <c r="R2762" s="20">
        <f t="shared" ca="1" si="299"/>
        <v>1</v>
      </c>
      <c r="S2762" s="21">
        <f t="shared" ca="1" si="300"/>
        <v>1</v>
      </c>
    </row>
    <row r="2763" spans="9:19" ht="15" x14ac:dyDescent="0.25">
      <c r="I2763" s="14">
        <v>2759</v>
      </c>
      <c r="J2763" s="15">
        <f t="shared" ca="1" si="302"/>
        <v>0.61055977261013838</v>
      </c>
      <c r="K2763" s="16">
        <f t="shared" ref="K2763:K2826" ca="1" si="304">NORMINV(J2763,mean_HomeTeam_Sim,sd_HomeTeam_Sim)</f>
        <v>9.7791597302743405</v>
      </c>
      <c r="L2763" s="16"/>
      <c r="M2763" s="17">
        <f t="shared" ca="1" si="303"/>
        <v>7.5567249693363592E-2</v>
      </c>
      <c r="N2763" s="18">
        <f t="shared" ref="N2763:N2826" ca="1" si="305">NORMINV(M2763,mean_AwayTeam_Sim,sd_AwayTeam_Sim)</f>
        <v>-8.2305534686630502</v>
      </c>
      <c r="O2763" s="18"/>
      <c r="P2763" s="30">
        <f t="shared" ca="1" si="301"/>
        <v>20.20971319893739</v>
      </c>
      <c r="Q2763" s="19"/>
      <c r="R2763" s="20">
        <f t="shared" ref="R2763:R2826" ca="1" si="306">IF(P2763&gt;0,1,0)</f>
        <v>1</v>
      </c>
      <c r="S2763" s="21">
        <f t="shared" ref="S2763:S2826" ca="1" si="307">IF(P2763&gt;game_spread,1,0)</f>
        <v>1</v>
      </c>
    </row>
    <row r="2764" spans="9:19" ht="15" x14ac:dyDescent="0.25">
      <c r="I2764" s="14">
        <v>2760</v>
      </c>
      <c r="J2764" s="15">
        <f t="shared" ca="1" si="302"/>
        <v>9.8531134698981337E-2</v>
      </c>
      <c r="K2764" s="16">
        <f t="shared" ca="1" si="304"/>
        <v>-3.3626345504115953</v>
      </c>
      <c r="L2764" s="16"/>
      <c r="M2764" s="17">
        <f t="shared" ca="1" si="303"/>
        <v>0.81223185516526686</v>
      </c>
      <c r="N2764" s="18">
        <f t="shared" ca="1" si="305"/>
        <v>11.194069239723355</v>
      </c>
      <c r="O2764" s="18"/>
      <c r="P2764" s="30">
        <f t="shared" ca="1" si="301"/>
        <v>-12.356703790134951</v>
      </c>
      <c r="Q2764" s="19"/>
      <c r="R2764" s="20">
        <f t="shared" ca="1" si="306"/>
        <v>0</v>
      </c>
      <c r="S2764" s="21">
        <f t="shared" ca="1" si="307"/>
        <v>0</v>
      </c>
    </row>
    <row r="2765" spans="9:19" ht="15" x14ac:dyDescent="0.25">
      <c r="I2765" s="14">
        <v>2761</v>
      </c>
      <c r="J2765" s="15">
        <f t="shared" ca="1" si="302"/>
        <v>0.92069178260293616</v>
      </c>
      <c r="K2765" s="16">
        <f t="shared" ca="1" si="304"/>
        <v>19.224732026979638</v>
      </c>
      <c r="L2765" s="16"/>
      <c r="M2765" s="17">
        <f t="shared" ca="1" si="303"/>
        <v>0.73315922624774343</v>
      </c>
      <c r="N2765" s="18">
        <f t="shared" ca="1" si="305"/>
        <v>8.9873380613249587</v>
      </c>
      <c r="O2765" s="18"/>
      <c r="P2765" s="30">
        <f t="shared" ca="1" si="301"/>
        <v>12.437393965654678</v>
      </c>
      <c r="Q2765" s="19"/>
      <c r="R2765" s="20">
        <f t="shared" ca="1" si="306"/>
        <v>1</v>
      </c>
      <c r="S2765" s="21">
        <f t="shared" ca="1" si="307"/>
        <v>1</v>
      </c>
    </row>
    <row r="2766" spans="9:19" ht="15" x14ac:dyDescent="0.25">
      <c r="I2766" s="14">
        <v>2762</v>
      </c>
      <c r="J2766" s="15">
        <f t="shared" ca="1" si="302"/>
        <v>0.52028733269509986</v>
      </c>
      <c r="K2766" s="16">
        <f t="shared" ca="1" si="304"/>
        <v>7.8556486067486251</v>
      </c>
      <c r="L2766" s="16"/>
      <c r="M2766" s="17">
        <f t="shared" ca="1" si="303"/>
        <v>0.89119433508525003</v>
      </c>
      <c r="N2766" s="18">
        <f t="shared" ca="1" si="305"/>
        <v>14.095220608524077</v>
      </c>
      <c r="O2766" s="18"/>
      <c r="P2766" s="30">
        <f t="shared" ca="1" si="301"/>
        <v>-4.0395720017754515</v>
      </c>
      <c r="Q2766" s="19"/>
      <c r="R2766" s="20">
        <f t="shared" ca="1" si="306"/>
        <v>0</v>
      </c>
      <c r="S2766" s="21">
        <f t="shared" ca="1" si="307"/>
        <v>0</v>
      </c>
    </row>
    <row r="2767" spans="9:19" ht="15" x14ac:dyDescent="0.25">
      <c r="I2767" s="14">
        <v>2763</v>
      </c>
      <c r="J2767" s="15">
        <f t="shared" ca="1" si="302"/>
        <v>0.87384690973742807</v>
      </c>
      <c r="K2767" s="16">
        <f t="shared" ca="1" si="304"/>
        <v>17.007797955879063</v>
      </c>
      <c r="L2767" s="16"/>
      <c r="M2767" s="17">
        <f t="shared" ca="1" si="303"/>
        <v>0.2491250586785887</v>
      </c>
      <c r="N2767" s="18">
        <f t="shared" ca="1" si="305"/>
        <v>-1.8862435155834296</v>
      </c>
      <c r="O2767" s="18"/>
      <c r="P2767" s="30">
        <f t="shared" ca="1" si="301"/>
        <v>21.094041471462493</v>
      </c>
      <c r="Q2767" s="19"/>
      <c r="R2767" s="20">
        <f t="shared" ca="1" si="306"/>
        <v>1</v>
      </c>
      <c r="S2767" s="21">
        <f t="shared" ca="1" si="307"/>
        <v>1</v>
      </c>
    </row>
    <row r="2768" spans="9:19" ht="15" x14ac:dyDescent="0.25">
      <c r="I2768" s="14">
        <v>2764</v>
      </c>
      <c r="J2768" s="15">
        <f t="shared" ca="1" si="302"/>
        <v>3.6758104723833229E-2</v>
      </c>
      <c r="K2768" s="16">
        <f t="shared" ca="1" si="304"/>
        <v>-7.5429733608989924</v>
      </c>
      <c r="L2768" s="16"/>
      <c r="M2768" s="17">
        <f t="shared" ca="1" si="303"/>
        <v>0.2223940905314552</v>
      </c>
      <c r="N2768" s="18">
        <f t="shared" ca="1" si="305"/>
        <v>-2.6131926569455457</v>
      </c>
      <c r="O2768" s="18"/>
      <c r="P2768" s="30">
        <f t="shared" ca="1" si="301"/>
        <v>-2.7297807039534465</v>
      </c>
      <c r="Q2768" s="19"/>
      <c r="R2768" s="20">
        <f t="shared" ca="1" si="306"/>
        <v>0</v>
      </c>
      <c r="S2768" s="21">
        <f t="shared" ca="1" si="307"/>
        <v>0</v>
      </c>
    </row>
    <row r="2769" spans="9:19" ht="15" x14ac:dyDescent="0.25">
      <c r="I2769" s="14">
        <v>2765</v>
      </c>
      <c r="J2769" s="15">
        <f t="shared" ca="1" si="302"/>
        <v>0.6198154003277706</v>
      </c>
      <c r="K2769" s="16">
        <f t="shared" ca="1" si="304"/>
        <v>9.9817796086869084</v>
      </c>
      <c r="L2769" s="16"/>
      <c r="M2769" s="17">
        <f t="shared" ca="1" si="303"/>
        <v>0.55771425506845584</v>
      </c>
      <c r="N2769" s="18">
        <f t="shared" ca="1" si="305"/>
        <v>4.9946340589120677</v>
      </c>
      <c r="O2769" s="18"/>
      <c r="P2769" s="30">
        <f t="shared" ca="1" si="301"/>
        <v>7.1871455497748409</v>
      </c>
      <c r="Q2769" s="19"/>
      <c r="R2769" s="20">
        <f t="shared" ca="1" si="306"/>
        <v>1</v>
      </c>
      <c r="S2769" s="21">
        <f t="shared" ca="1" si="307"/>
        <v>1</v>
      </c>
    </row>
    <row r="2770" spans="9:19" ht="15" x14ac:dyDescent="0.25">
      <c r="I2770" s="14">
        <v>2766</v>
      </c>
      <c r="J2770" s="15">
        <f t="shared" ca="1" si="302"/>
        <v>0.39946650981580978</v>
      </c>
      <c r="K2770" s="16">
        <f t="shared" ca="1" si="304"/>
        <v>5.2987908176687046</v>
      </c>
      <c r="L2770" s="16"/>
      <c r="M2770" s="17">
        <f t="shared" ca="1" si="303"/>
        <v>0.96281689072995147</v>
      </c>
      <c r="N2770" s="18">
        <f t="shared" ca="1" si="305"/>
        <v>18.708973671963662</v>
      </c>
      <c r="O2770" s="18"/>
      <c r="P2770" s="30">
        <f t="shared" ca="1" si="301"/>
        <v>-11.210182854294956</v>
      </c>
      <c r="Q2770" s="19"/>
      <c r="R2770" s="20">
        <f t="shared" ca="1" si="306"/>
        <v>0</v>
      </c>
      <c r="S2770" s="21">
        <f t="shared" ca="1" si="307"/>
        <v>0</v>
      </c>
    </row>
    <row r="2771" spans="9:19" ht="15" x14ac:dyDescent="0.25">
      <c r="I2771" s="14">
        <v>2767</v>
      </c>
      <c r="J2771" s="15">
        <f t="shared" ca="1" si="302"/>
        <v>0.60676893205967009</v>
      </c>
      <c r="K2771" s="16">
        <f t="shared" ca="1" si="304"/>
        <v>9.6965752031945911</v>
      </c>
      <c r="L2771" s="16"/>
      <c r="M2771" s="17">
        <f t="shared" ca="1" si="303"/>
        <v>0.49209662828408629</v>
      </c>
      <c r="N2771" s="18">
        <f t="shared" ca="1" si="305"/>
        <v>3.6142399865226547</v>
      </c>
      <c r="O2771" s="18"/>
      <c r="P2771" s="30">
        <f t="shared" ca="1" si="301"/>
        <v>8.2823352166719353</v>
      </c>
      <c r="Q2771" s="19"/>
      <c r="R2771" s="20">
        <f t="shared" ca="1" si="306"/>
        <v>1</v>
      </c>
      <c r="S2771" s="21">
        <f t="shared" ca="1" si="307"/>
        <v>1</v>
      </c>
    </row>
    <row r="2772" spans="9:19" ht="15" x14ac:dyDescent="0.25">
      <c r="I2772" s="14">
        <v>2768</v>
      </c>
      <c r="J2772" s="15">
        <f t="shared" ca="1" si="302"/>
        <v>0.56401184469616206</v>
      </c>
      <c r="K2772" s="16">
        <f t="shared" ca="1" si="304"/>
        <v>8.7782664776829407</v>
      </c>
      <c r="L2772" s="16"/>
      <c r="M2772" s="17">
        <f t="shared" ca="1" si="303"/>
        <v>0.25682304697595437</v>
      </c>
      <c r="N2772" s="18">
        <f t="shared" ca="1" si="305"/>
        <v>-1.6848200109989557</v>
      </c>
      <c r="O2772" s="18"/>
      <c r="P2772" s="30">
        <f t="shared" ca="1" si="301"/>
        <v>12.663086488681895</v>
      </c>
      <c r="Q2772" s="19"/>
      <c r="R2772" s="20">
        <f t="shared" ca="1" si="306"/>
        <v>1</v>
      </c>
      <c r="S2772" s="21">
        <f t="shared" ca="1" si="307"/>
        <v>1</v>
      </c>
    </row>
    <row r="2773" spans="9:19" ht="15" x14ac:dyDescent="0.25">
      <c r="I2773" s="14">
        <v>2769</v>
      </c>
      <c r="J2773" s="15">
        <f t="shared" ca="1" si="302"/>
        <v>0.17072504102860209</v>
      </c>
      <c r="K2773" s="16">
        <f t="shared" ca="1" si="304"/>
        <v>-0.52918021580229979</v>
      </c>
      <c r="L2773" s="16"/>
      <c r="M2773" s="17">
        <f t="shared" ca="1" si="303"/>
        <v>0.97625861536078384</v>
      </c>
      <c r="N2773" s="18">
        <f t="shared" ca="1" si="305"/>
        <v>20.362337955404524</v>
      </c>
      <c r="O2773" s="18"/>
      <c r="P2773" s="30">
        <f t="shared" ca="1" si="301"/>
        <v>-18.691518171206823</v>
      </c>
      <c r="Q2773" s="19"/>
      <c r="R2773" s="20">
        <f t="shared" ca="1" si="306"/>
        <v>0</v>
      </c>
      <c r="S2773" s="21">
        <f t="shared" ca="1" si="307"/>
        <v>0</v>
      </c>
    </row>
    <row r="2774" spans="9:19" ht="15" x14ac:dyDescent="0.25">
      <c r="I2774" s="14">
        <v>2770</v>
      </c>
      <c r="J2774" s="15">
        <f t="shared" ca="1" si="302"/>
        <v>0.63947844295693612</v>
      </c>
      <c r="K2774" s="16">
        <f t="shared" ca="1" si="304"/>
        <v>10.417420476110568</v>
      </c>
      <c r="L2774" s="16"/>
      <c r="M2774" s="17">
        <f t="shared" ca="1" si="303"/>
        <v>0.47654936437613615</v>
      </c>
      <c r="N2774" s="18">
        <f t="shared" ca="1" si="305"/>
        <v>3.2879107151220985</v>
      </c>
      <c r="O2774" s="18"/>
      <c r="P2774" s="30">
        <f t="shared" ca="1" si="301"/>
        <v>9.3295097609884685</v>
      </c>
      <c r="Q2774" s="19"/>
      <c r="R2774" s="20">
        <f t="shared" ca="1" si="306"/>
        <v>1</v>
      </c>
      <c r="S2774" s="21">
        <f t="shared" ca="1" si="307"/>
        <v>1</v>
      </c>
    </row>
    <row r="2775" spans="9:19" ht="15" x14ac:dyDescent="0.25">
      <c r="I2775" s="14">
        <v>2771</v>
      </c>
      <c r="J2775" s="15">
        <f t="shared" ca="1" si="302"/>
        <v>0.30942059141193234</v>
      </c>
      <c r="K2775" s="16">
        <f t="shared" ca="1" si="304"/>
        <v>3.267671906104952</v>
      </c>
      <c r="L2775" s="16"/>
      <c r="M2775" s="17">
        <f t="shared" ca="1" si="303"/>
        <v>0.25835982856456341</v>
      </c>
      <c r="N2775" s="18">
        <f t="shared" ca="1" si="305"/>
        <v>-1.6449891809483477</v>
      </c>
      <c r="O2775" s="18"/>
      <c r="P2775" s="30">
        <f t="shared" ca="1" si="301"/>
        <v>7.1126610870532998</v>
      </c>
      <c r="Q2775" s="19"/>
      <c r="R2775" s="20">
        <f t="shared" ca="1" si="306"/>
        <v>1</v>
      </c>
      <c r="S2775" s="21">
        <f t="shared" ca="1" si="307"/>
        <v>1</v>
      </c>
    </row>
    <row r="2776" spans="9:19" ht="15" x14ac:dyDescent="0.25">
      <c r="I2776" s="14">
        <v>2772</v>
      </c>
      <c r="J2776" s="15">
        <f t="shared" ca="1" si="302"/>
        <v>0.90747643825176749</v>
      </c>
      <c r="K2776" s="16">
        <f t="shared" ca="1" si="304"/>
        <v>18.518874778449366</v>
      </c>
      <c r="L2776" s="16"/>
      <c r="M2776" s="17">
        <f t="shared" ca="1" si="303"/>
        <v>0.81161206496060934</v>
      </c>
      <c r="N2776" s="18">
        <f t="shared" ca="1" si="305"/>
        <v>11.174840118002226</v>
      </c>
      <c r="O2776" s="18"/>
      <c r="P2776" s="30">
        <f t="shared" ca="1" si="301"/>
        <v>9.5440346604471387</v>
      </c>
      <c r="Q2776" s="19"/>
      <c r="R2776" s="20">
        <f t="shared" ca="1" si="306"/>
        <v>1</v>
      </c>
      <c r="S2776" s="21">
        <f t="shared" ca="1" si="307"/>
        <v>1</v>
      </c>
    </row>
    <row r="2777" spans="9:19" ht="15" x14ac:dyDescent="0.25">
      <c r="I2777" s="14">
        <v>2773</v>
      </c>
      <c r="J2777" s="15">
        <f t="shared" ca="1" si="302"/>
        <v>0.19188377188733385</v>
      </c>
      <c r="K2777" s="16">
        <f t="shared" ca="1" si="304"/>
        <v>0.14289635307640136</v>
      </c>
      <c r="L2777" s="16"/>
      <c r="M2777" s="17">
        <f t="shared" ca="1" si="303"/>
        <v>0.20766898715273552</v>
      </c>
      <c r="N2777" s="18">
        <f t="shared" ca="1" si="305"/>
        <v>-3.0348968674837264</v>
      </c>
      <c r="O2777" s="18"/>
      <c r="P2777" s="30">
        <f t="shared" ca="1" si="301"/>
        <v>5.377793220560128</v>
      </c>
      <c r="Q2777" s="19"/>
      <c r="R2777" s="20">
        <f t="shared" ca="1" si="306"/>
        <v>1</v>
      </c>
      <c r="S2777" s="21">
        <f t="shared" ca="1" si="307"/>
        <v>0</v>
      </c>
    </row>
    <row r="2778" spans="9:19" ht="15" x14ac:dyDescent="0.25">
      <c r="I2778" s="14">
        <v>2774</v>
      </c>
      <c r="J2778" s="15">
        <f t="shared" ca="1" si="302"/>
        <v>0.59014761156320261</v>
      </c>
      <c r="K2778" s="16">
        <f t="shared" ca="1" si="304"/>
        <v>9.336954891663833</v>
      </c>
      <c r="L2778" s="16"/>
      <c r="M2778" s="17">
        <f t="shared" ca="1" si="303"/>
        <v>0.24201298430952323</v>
      </c>
      <c r="N2778" s="18">
        <f t="shared" ca="1" si="305"/>
        <v>-2.0752984440913513</v>
      </c>
      <c r="O2778" s="18"/>
      <c r="P2778" s="30">
        <f t="shared" ca="1" si="301"/>
        <v>13.612253335755184</v>
      </c>
      <c r="Q2778" s="19"/>
      <c r="R2778" s="20">
        <f t="shared" ca="1" si="306"/>
        <v>1</v>
      </c>
      <c r="S2778" s="21">
        <f t="shared" ca="1" si="307"/>
        <v>1</v>
      </c>
    </row>
    <row r="2779" spans="9:19" ht="15" x14ac:dyDescent="0.25">
      <c r="I2779" s="14">
        <v>2775</v>
      </c>
      <c r="J2779" s="15">
        <f t="shared" ca="1" si="302"/>
        <v>0.4168299198403117</v>
      </c>
      <c r="K2779" s="16">
        <f t="shared" ca="1" si="304"/>
        <v>5.6729299724924713</v>
      </c>
      <c r="L2779" s="16"/>
      <c r="M2779" s="17">
        <f t="shared" ca="1" si="303"/>
        <v>0.69693055378218827</v>
      </c>
      <c r="N2779" s="18">
        <f t="shared" ca="1" si="305"/>
        <v>8.0937582300380306</v>
      </c>
      <c r="O2779" s="18"/>
      <c r="P2779" s="30">
        <f t="shared" ca="1" si="301"/>
        <v>-0.22082825754555913</v>
      </c>
      <c r="Q2779" s="19"/>
      <c r="R2779" s="20">
        <f t="shared" ca="1" si="306"/>
        <v>0</v>
      </c>
      <c r="S2779" s="21">
        <f t="shared" ca="1" si="307"/>
        <v>0</v>
      </c>
    </row>
    <row r="2780" spans="9:19" ht="15" x14ac:dyDescent="0.25">
      <c r="I2780" s="14">
        <v>2776</v>
      </c>
      <c r="J2780" s="15">
        <f t="shared" ca="1" si="302"/>
        <v>0.13424132619098339</v>
      </c>
      <c r="K2780" s="16">
        <f t="shared" ca="1" si="304"/>
        <v>-1.8281753058099941</v>
      </c>
      <c r="L2780" s="16"/>
      <c r="M2780" s="17">
        <f t="shared" ca="1" si="303"/>
        <v>0.64239414967034836</v>
      </c>
      <c r="N2780" s="18">
        <f t="shared" ca="1" si="305"/>
        <v>6.8326849980238418</v>
      </c>
      <c r="O2780" s="18"/>
      <c r="P2780" s="30">
        <f t="shared" ca="1" si="301"/>
        <v>-6.4608603038338357</v>
      </c>
      <c r="Q2780" s="19"/>
      <c r="R2780" s="20">
        <f t="shared" ca="1" si="306"/>
        <v>0</v>
      </c>
      <c r="S2780" s="21">
        <f t="shared" ca="1" si="307"/>
        <v>0</v>
      </c>
    </row>
    <row r="2781" spans="9:19" ht="15" x14ac:dyDescent="0.25">
      <c r="I2781" s="14">
        <v>2777</v>
      </c>
      <c r="J2781" s="15">
        <f t="shared" ca="1" si="302"/>
        <v>0.56362201096631581</v>
      </c>
      <c r="K2781" s="16">
        <f t="shared" ca="1" si="304"/>
        <v>8.769984713253363</v>
      </c>
      <c r="L2781" s="16"/>
      <c r="M2781" s="17">
        <f t="shared" ca="1" si="303"/>
        <v>0.82609741619101207</v>
      </c>
      <c r="N2781" s="18">
        <f t="shared" ca="1" si="305"/>
        <v>11.63502495443278</v>
      </c>
      <c r="O2781" s="18"/>
      <c r="P2781" s="30">
        <f t="shared" ca="1" si="301"/>
        <v>-0.66504024117941629</v>
      </c>
      <c r="Q2781" s="19"/>
      <c r="R2781" s="20">
        <f t="shared" ca="1" si="306"/>
        <v>0</v>
      </c>
      <c r="S2781" s="21">
        <f t="shared" ca="1" si="307"/>
        <v>0</v>
      </c>
    </row>
    <row r="2782" spans="9:19" ht="15" x14ac:dyDescent="0.25">
      <c r="I2782" s="14">
        <v>2778</v>
      </c>
      <c r="J2782" s="15">
        <f t="shared" ca="1" si="302"/>
        <v>0.42607986095702055</v>
      </c>
      <c r="K2782" s="16">
        <f t="shared" ca="1" si="304"/>
        <v>5.870771178583289</v>
      </c>
      <c r="L2782" s="16"/>
      <c r="M2782" s="17">
        <f t="shared" ca="1" si="303"/>
        <v>0.22263335470233281</v>
      </c>
      <c r="N2782" s="18">
        <f t="shared" ca="1" si="305"/>
        <v>-2.6064756553514963</v>
      </c>
      <c r="O2782" s="18"/>
      <c r="P2782" s="30">
        <f t="shared" ca="1" si="301"/>
        <v>10.677246833934785</v>
      </c>
      <c r="Q2782" s="19"/>
      <c r="R2782" s="20">
        <f t="shared" ca="1" si="306"/>
        <v>1</v>
      </c>
      <c r="S2782" s="21">
        <f t="shared" ca="1" si="307"/>
        <v>1</v>
      </c>
    </row>
    <row r="2783" spans="9:19" ht="15" x14ac:dyDescent="0.25">
      <c r="I2783" s="14">
        <v>2779</v>
      </c>
      <c r="J2783" s="15">
        <f t="shared" ca="1" si="302"/>
        <v>0.18120581137534852</v>
      </c>
      <c r="K2783" s="16">
        <f t="shared" ca="1" si="304"/>
        <v>-0.19012710437427582</v>
      </c>
      <c r="L2783" s="16"/>
      <c r="M2783" s="17">
        <f t="shared" ca="1" si="303"/>
        <v>0.64512662779571561</v>
      </c>
      <c r="N2783" s="18">
        <f t="shared" ca="1" si="305"/>
        <v>6.8940171711790272</v>
      </c>
      <c r="O2783" s="18"/>
      <c r="P2783" s="30">
        <f t="shared" ca="1" si="301"/>
        <v>-4.8841442755533029</v>
      </c>
      <c r="Q2783" s="19"/>
      <c r="R2783" s="20">
        <f t="shared" ca="1" si="306"/>
        <v>0</v>
      </c>
      <c r="S2783" s="21">
        <f t="shared" ca="1" si="307"/>
        <v>0</v>
      </c>
    </row>
    <row r="2784" spans="9:19" ht="15" x14ac:dyDescent="0.25">
      <c r="I2784" s="14">
        <v>2780</v>
      </c>
      <c r="J2784" s="15">
        <f t="shared" ca="1" si="302"/>
        <v>1.7347538335821699E-2</v>
      </c>
      <c r="K2784" s="16">
        <f t="shared" ca="1" si="304"/>
        <v>-10.239418294850207</v>
      </c>
      <c r="L2784" s="16"/>
      <c r="M2784" s="17">
        <f t="shared" ca="1" si="303"/>
        <v>0.99483519133128429</v>
      </c>
      <c r="N2784" s="18">
        <f t="shared" ca="1" si="305"/>
        <v>25.236944697549756</v>
      </c>
      <c r="O2784" s="18"/>
      <c r="P2784" s="30">
        <f t="shared" ca="1" si="301"/>
        <v>-33.27636299239996</v>
      </c>
      <c r="Q2784" s="19"/>
      <c r="R2784" s="20">
        <f t="shared" ca="1" si="306"/>
        <v>0</v>
      </c>
      <c r="S2784" s="21">
        <f t="shared" ca="1" si="307"/>
        <v>0</v>
      </c>
    </row>
    <row r="2785" spans="9:19" ht="15" x14ac:dyDescent="0.25">
      <c r="I2785" s="14">
        <v>2781</v>
      </c>
      <c r="J2785" s="15">
        <f t="shared" ca="1" si="302"/>
        <v>0.84922200457645913</v>
      </c>
      <c r="K2785" s="16">
        <f t="shared" ca="1" si="304"/>
        <v>16.07355462599844</v>
      </c>
      <c r="L2785" s="16"/>
      <c r="M2785" s="17">
        <f t="shared" ca="1" si="303"/>
        <v>0.67298680749383799</v>
      </c>
      <c r="N2785" s="18">
        <f t="shared" ca="1" si="305"/>
        <v>7.5297070881344546</v>
      </c>
      <c r="O2785" s="18"/>
      <c r="P2785" s="30">
        <f t="shared" ca="1" si="301"/>
        <v>10.743847537863985</v>
      </c>
      <c r="Q2785" s="19"/>
      <c r="R2785" s="20">
        <f t="shared" ca="1" si="306"/>
        <v>1</v>
      </c>
      <c r="S2785" s="21">
        <f t="shared" ca="1" si="307"/>
        <v>1</v>
      </c>
    </row>
    <row r="2786" spans="9:19" ht="15" x14ac:dyDescent="0.25">
      <c r="I2786" s="14">
        <v>2782</v>
      </c>
      <c r="J2786" s="15">
        <f t="shared" ca="1" si="302"/>
        <v>0.89316458291890299</v>
      </c>
      <c r="K2786" s="16">
        <f t="shared" ca="1" si="304"/>
        <v>17.834158388964752</v>
      </c>
      <c r="L2786" s="16"/>
      <c r="M2786" s="17">
        <f t="shared" ca="1" si="303"/>
        <v>0.30250806145017839</v>
      </c>
      <c r="N2786" s="18">
        <f t="shared" ca="1" si="305"/>
        <v>-0.54721080110711018</v>
      </c>
      <c r="O2786" s="18"/>
      <c r="P2786" s="30">
        <f t="shared" ca="1" si="301"/>
        <v>20.581369190071861</v>
      </c>
      <c r="Q2786" s="19"/>
      <c r="R2786" s="20">
        <f t="shared" ca="1" si="306"/>
        <v>1</v>
      </c>
      <c r="S2786" s="21">
        <f t="shared" ca="1" si="307"/>
        <v>1</v>
      </c>
    </row>
    <row r="2787" spans="9:19" ht="15" x14ac:dyDescent="0.25">
      <c r="I2787" s="14">
        <v>2783</v>
      </c>
      <c r="J2787" s="15">
        <f t="shared" ca="1" si="302"/>
        <v>0.33015755305111172</v>
      </c>
      <c r="K2787" s="16">
        <f t="shared" ca="1" si="304"/>
        <v>3.7530619384586794</v>
      </c>
      <c r="L2787" s="16"/>
      <c r="M2787" s="17">
        <f t="shared" ca="1" si="303"/>
        <v>0.11760645595630825</v>
      </c>
      <c r="N2787" s="18">
        <f t="shared" ca="1" si="305"/>
        <v>-6.1514665069781262</v>
      </c>
      <c r="O2787" s="18"/>
      <c r="P2787" s="30">
        <f t="shared" ca="1" si="301"/>
        <v>12.104528445436806</v>
      </c>
      <c r="Q2787" s="19"/>
      <c r="R2787" s="20">
        <f t="shared" ca="1" si="306"/>
        <v>1</v>
      </c>
      <c r="S2787" s="21">
        <f t="shared" ca="1" si="307"/>
        <v>1</v>
      </c>
    </row>
    <row r="2788" spans="9:19" ht="15" x14ac:dyDescent="0.25">
      <c r="I2788" s="14">
        <v>2784</v>
      </c>
      <c r="J2788" s="15">
        <f t="shared" ca="1" si="302"/>
        <v>0.70430695836696877</v>
      </c>
      <c r="K2788" s="16">
        <f t="shared" ca="1" si="304"/>
        <v>11.921429471032596</v>
      </c>
      <c r="L2788" s="16"/>
      <c r="M2788" s="17">
        <f t="shared" ca="1" si="303"/>
        <v>0.72563207562285681</v>
      </c>
      <c r="N2788" s="18">
        <f t="shared" ca="1" si="305"/>
        <v>8.7970778933104654</v>
      </c>
      <c r="O2788" s="18"/>
      <c r="P2788" s="30">
        <f t="shared" ca="1" si="301"/>
        <v>5.3243515777221306</v>
      </c>
      <c r="Q2788" s="19"/>
      <c r="R2788" s="20">
        <f t="shared" ca="1" si="306"/>
        <v>1</v>
      </c>
      <c r="S2788" s="21">
        <f t="shared" ca="1" si="307"/>
        <v>0</v>
      </c>
    </row>
    <row r="2789" spans="9:19" ht="15" x14ac:dyDescent="0.25">
      <c r="I2789" s="14">
        <v>2785</v>
      </c>
      <c r="J2789" s="15">
        <f t="shared" ca="1" si="302"/>
        <v>0.5150815857001716</v>
      </c>
      <c r="K2789" s="16">
        <f t="shared" ca="1" si="304"/>
        <v>7.7463657383464284</v>
      </c>
      <c r="L2789" s="16"/>
      <c r="M2789" s="17">
        <f t="shared" ca="1" si="303"/>
        <v>0.55708491098447399</v>
      </c>
      <c r="N2789" s="18">
        <f t="shared" ca="1" si="305"/>
        <v>4.9812971961105621</v>
      </c>
      <c r="O2789" s="18"/>
      <c r="P2789" s="30">
        <f t="shared" ca="1" si="301"/>
        <v>4.9650685422358665</v>
      </c>
      <c r="Q2789" s="19"/>
      <c r="R2789" s="20">
        <f t="shared" ca="1" si="306"/>
        <v>1</v>
      </c>
      <c r="S2789" s="21">
        <f t="shared" ca="1" si="307"/>
        <v>0</v>
      </c>
    </row>
    <row r="2790" spans="9:19" ht="15" x14ac:dyDescent="0.25">
      <c r="I2790" s="14">
        <v>2786</v>
      </c>
      <c r="J2790" s="15">
        <f t="shared" ca="1" si="302"/>
        <v>0.46974873798531891</v>
      </c>
      <c r="K2790" s="16">
        <f t="shared" ca="1" si="304"/>
        <v>6.7949626213490308</v>
      </c>
      <c r="L2790" s="16"/>
      <c r="M2790" s="17">
        <f t="shared" ca="1" si="303"/>
        <v>0.93385328663728795</v>
      </c>
      <c r="N2790" s="18">
        <f t="shared" ca="1" si="305"/>
        <v>16.3727309213876</v>
      </c>
      <c r="O2790" s="18"/>
      <c r="P2790" s="30">
        <f t="shared" ca="1" si="301"/>
        <v>-7.3777683000385688</v>
      </c>
      <c r="Q2790" s="19"/>
      <c r="R2790" s="20">
        <f t="shared" ca="1" si="306"/>
        <v>0</v>
      </c>
      <c r="S2790" s="21">
        <f t="shared" ca="1" si="307"/>
        <v>0</v>
      </c>
    </row>
    <row r="2791" spans="9:19" ht="15" x14ac:dyDescent="0.25">
      <c r="I2791" s="14">
        <v>2787</v>
      </c>
      <c r="J2791" s="15">
        <f t="shared" ca="1" si="302"/>
        <v>6.8901930191898497E-2</v>
      </c>
      <c r="K2791" s="16">
        <f t="shared" ca="1" si="304"/>
        <v>-4.9861943806600237</v>
      </c>
      <c r="L2791" s="16"/>
      <c r="M2791" s="17">
        <f t="shared" ca="1" si="303"/>
        <v>0.75664631253780767</v>
      </c>
      <c r="N2791" s="18">
        <f t="shared" ca="1" si="305"/>
        <v>9.5994330645830281</v>
      </c>
      <c r="O2791" s="18"/>
      <c r="P2791" s="30">
        <f t="shared" ca="1" si="301"/>
        <v>-12.385627445243053</v>
      </c>
      <c r="Q2791" s="19"/>
      <c r="R2791" s="20">
        <f t="shared" ca="1" si="306"/>
        <v>0</v>
      </c>
      <c r="S2791" s="21">
        <f t="shared" ca="1" si="307"/>
        <v>0</v>
      </c>
    </row>
    <row r="2792" spans="9:19" ht="15" x14ac:dyDescent="0.25">
      <c r="I2792" s="14">
        <v>2788</v>
      </c>
      <c r="J2792" s="15">
        <f t="shared" ca="1" si="302"/>
        <v>0.17249629964808566</v>
      </c>
      <c r="K2792" s="16">
        <f t="shared" ca="1" si="304"/>
        <v>-0.47096987033931192</v>
      </c>
      <c r="L2792" s="16"/>
      <c r="M2792" s="17">
        <f t="shared" ca="1" si="303"/>
        <v>8.4617310740281448E-3</v>
      </c>
      <c r="N2792" s="18">
        <f t="shared" ca="1" si="305"/>
        <v>-16.202506597307316</v>
      </c>
      <c r="O2792" s="18"/>
      <c r="P2792" s="30">
        <f t="shared" ca="1" si="301"/>
        <v>17.931536726968005</v>
      </c>
      <c r="Q2792" s="19"/>
      <c r="R2792" s="20">
        <f t="shared" ca="1" si="306"/>
        <v>1</v>
      </c>
      <c r="S2792" s="21">
        <f t="shared" ca="1" si="307"/>
        <v>1</v>
      </c>
    </row>
    <row r="2793" spans="9:19" ht="15" x14ac:dyDescent="0.25">
      <c r="I2793" s="14">
        <v>2789</v>
      </c>
      <c r="J2793" s="15">
        <f t="shared" ca="1" si="302"/>
        <v>0.73543334694035345</v>
      </c>
      <c r="K2793" s="16">
        <f t="shared" ca="1" si="304"/>
        <v>12.69534907836913</v>
      </c>
      <c r="L2793" s="16"/>
      <c r="M2793" s="17">
        <f t="shared" ca="1" si="303"/>
        <v>0.65712267253134271</v>
      </c>
      <c r="N2793" s="18">
        <f t="shared" ca="1" si="305"/>
        <v>7.1653188375239569</v>
      </c>
      <c r="O2793" s="18"/>
      <c r="P2793" s="30">
        <f t="shared" ca="1" si="301"/>
        <v>7.7300302408451733</v>
      </c>
      <c r="Q2793" s="19"/>
      <c r="R2793" s="20">
        <f t="shared" ca="1" si="306"/>
        <v>1</v>
      </c>
      <c r="S2793" s="21">
        <f t="shared" ca="1" si="307"/>
        <v>1</v>
      </c>
    </row>
    <row r="2794" spans="9:19" ht="15" x14ac:dyDescent="0.25">
      <c r="I2794" s="14">
        <v>2790</v>
      </c>
      <c r="J2794" s="15">
        <f t="shared" ca="1" si="302"/>
        <v>0.57593827212855009</v>
      </c>
      <c r="K2794" s="16">
        <f t="shared" ca="1" si="304"/>
        <v>9.0323152880258721</v>
      </c>
      <c r="L2794" s="16"/>
      <c r="M2794" s="17">
        <f t="shared" ca="1" si="303"/>
        <v>0.16724546805184093</v>
      </c>
      <c r="N2794" s="18">
        <f t="shared" ca="1" si="305"/>
        <v>-4.294669245044723</v>
      </c>
      <c r="O2794" s="18"/>
      <c r="P2794" s="30">
        <f t="shared" ca="1" si="301"/>
        <v>15.526984533070596</v>
      </c>
      <c r="Q2794" s="19"/>
      <c r="R2794" s="20">
        <f t="shared" ca="1" si="306"/>
        <v>1</v>
      </c>
      <c r="S2794" s="21">
        <f t="shared" ca="1" si="307"/>
        <v>1</v>
      </c>
    </row>
    <row r="2795" spans="9:19" ht="15" x14ac:dyDescent="0.25">
      <c r="I2795" s="14">
        <v>2791</v>
      </c>
      <c r="J2795" s="15">
        <f t="shared" ca="1" si="302"/>
        <v>0.3783955961744051</v>
      </c>
      <c r="K2795" s="16">
        <f t="shared" ca="1" si="304"/>
        <v>4.8388868854525171</v>
      </c>
      <c r="L2795" s="16"/>
      <c r="M2795" s="17">
        <f t="shared" ca="1" si="303"/>
        <v>3.529686923226083E-2</v>
      </c>
      <c r="N2795" s="18">
        <f t="shared" ca="1" si="305"/>
        <v>-11.34749938169352</v>
      </c>
      <c r="O2795" s="18"/>
      <c r="P2795" s="30">
        <f t="shared" ca="1" si="301"/>
        <v>18.386386267146037</v>
      </c>
      <c r="Q2795" s="19"/>
      <c r="R2795" s="20">
        <f t="shared" ca="1" si="306"/>
        <v>1</v>
      </c>
      <c r="S2795" s="21">
        <f t="shared" ca="1" si="307"/>
        <v>1</v>
      </c>
    </row>
    <row r="2796" spans="9:19" ht="15" x14ac:dyDescent="0.25">
      <c r="I2796" s="14">
        <v>2792</v>
      </c>
      <c r="J2796" s="15">
        <f t="shared" ca="1" si="302"/>
        <v>0.36627275707704265</v>
      </c>
      <c r="K2796" s="16">
        <f t="shared" ca="1" si="304"/>
        <v>4.5707863236673916</v>
      </c>
      <c r="L2796" s="16"/>
      <c r="M2796" s="17">
        <f t="shared" ca="1" si="303"/>
        <v>0.53745102340909634</v>
      </c>
      <c r="N2796" s="18">
        <f t="shared" ca="1" si="305"/>
        <v>4.566578425437986</v>
      </c>
      <c r="O2796" s="18"/>
      <c r="P2796" s="30">
        <f t="shared" ca="1" si="301"/>
        <v>2.2042078982294058</v>
      </c>
      <c r="Q2796" s="19"/>
      <c r="R2796" s="20">
        <f t="shared" ca="1" si="306"/>
        <v>1</v>
      </c>
      <c r="S2796" s="21">
        <f t="shared" ca="1" si="307"/>
        <v>0</v>
      </c>
    </row>
    <row r="2797" spans="9:19" ht="15" x14ac:dyDescent="0.25">
      <c r="I2797" s="14">
        <v>2793</v>
      </c>
      <c r="J2797" s="15">
        <f t="shared" ca="1" si="302"/>
        <v>7.7208289578460931E-3</v>
      </c>
      <c r="K2797" s="16">
        <f t="shared" ca="1" si="304"/>
        <v>-12.832663666204294</v>
      </c>
      <c r="L2797" s="16"/>
      <c r="M2797" s="17">
        <f t="shared" ca="1" si="303"/>
        <v>0.94168687612852098</v>
      </c>
      <c r="N2797" s="18">
        <f t="shared" ca="1" si="305"/>
        <v>16.90797473178872</v>
      </c>
      <c r="O2797" s="18"/>
      <c r="P2797" s="30">
        <f t="shared" ca="1" si="301"/>
        <v>-27.540638397993014</v>
      </c>
      <c r="Q2797" s="19"/>
      <c r="R2797" s="20">
        <f t="shared" ca="1" si="306"/>
        <v>0</v>
      </c>
      <c r="S2797" s="21">
        <f t="shared" ca="1" si="307"/>
        <v>0</v>
      </c>
    </row>
    <row r="2798" spans="9:19" ht="15" x14ac:dyDescent="0.25">
      <c r="I2798" s="14">
        <v>2794</v>
      </c>
      <c r="J2798" s="15">
        <f t="shared" ca="1" si="302"/>
        <v>0.62068756508624767</v>
      </c>
      <c r="K2798" s="16">
        <f t="shared" ca="1" si="304"/>
        <v>10.000948155399962</v>
      </c>
      <c r="L2798" s="16"/>
      <c r="M2798" s="17">
        <f t="shared" ca="1" si="303"/>
        <v>0.34452035812121906</v>
      </c>
      <c r="N2798" s="18">
        <f t="shared" ca="1" si="305"/>
        <v>0.43204443658482061</v>
      </c>
      <c r="O2798" s="18"/>
      <c r="P2798" s="30">
        <f t="shared" ca="1" si="301"/>
        <v>11.768903718815142</v>
      </c>
      <c r="Q2798" s="19"/>
      <c r="R2798" s="20">
        <f t="shared" ca="1" si="306"/>
        <v>1</v>
      </c>
      <c r="S2798" s="21">
        <f t="shared" ca="1" si="307"/>
        <v>1</v>
      </c>
    </row>
    <row r="2799" spans="9:19" ht="15" x14ac:dyDescent="0.25">
      <c r="I2799" s="14">
        <v>2795</v>
      </c>
      <c r="J2799" s="15">
        <f t="shared" ca="1" si="302"/>
        <v>0.80270794591563799</v>
      </c>
      <c r="K2799" s="16">
        <f t="shared" ca="1" si="304"/>
        <v>14.55276727708176</v>
      </c>
      <c r="L2799" s="16"/>
      <c r="M2799" s="17">
        <f t="shared" ca="1" si="303"/>
        <v>0.85510282810093141</v>
      </c>
      <c r="N2799" s="18">
        <f t="shared" ca="1" si="305"/>
        <v>12.63665613057934</v>
      </c>
      <c r="O2799" s="18"/>
      <c r="P2799" s="30">
        <f t="shared" ca="1" si="301"/>
        <v>4.11611114650242</v>
      </c>
      <c r="Q2799" s="19"/>
      <c r="R2799" s="20">
        <f t="shared" ca="1" si="306"/>
        <v>1</v>
      </c>
      <c r="S2799" s="21">
        <f t="shared" ca="1" si="307"/>
        <v>0</v>
      </c>
    </row>
    <row r="2800" spans="9:19" ht="15" x14ac:dyDescent="0.25">
      <c r="I2800" s="14">
        <v>2796</v>
      </c>
      <c r="J2800" s="15">
        <f t="shared" ca="1" si="302"/>
        <v>0.83182820375092792</v>
      </c>
      <c r="K2800" s="16">
        <f t="shared" ca="1" si="304"/>
        <v>15.473774206114083</v>
      </c>
      <c r="L2800" s="16"/>
      <c r="M2800" s="17">
        <f t="shared" ca="1" si="303"/>
        <v>2.4686721482579665E-3</v>
      </c>
      <c r="N2800" s="18">
        <f t="shared" ca="1" si="305"/>
        <v>-19.739295227745473</v>
      </c>
      <c r="O2800" s="18"/>
      <c r="P2800" s="30">
        <f t="shared" ca="1" si="301"/>
        <v>37.413069433859562</v>
      </c>
      <c r="Q2800" s="19"/>
      <c r="R2800" s="20">
        <f t="shared" ca="1" si="306"/>
        <v>1</v>
      </c>
      <c r="S2800" s="21">
        <f t="shared" ca="1" si="307"/>
        <v>1</v>
      </c>
    </row>
    <row r="2801" spans="9:19" ht="15" x14ac:dyDescent="0.25">
      <c r="I2801" s="14">
        <v>2797</v>
      </c>
      <c r="J2801" s="15">
        <f t="shared" ca="1" si="302"/>
        <v>0.42927502150121899</v>
      </c>
      <c r="K2801" s="16">
        <f t="shared" ca="1" si="304"/>
        <v>5.9389027915489025</v>
      </c>
      <c r="L2801" s="16"/>
      <c r="M2801" s="17">
        <f t="shared" ca="1" si="303"/>
        <v>0.53037506709370819</v>
      </c>
      <c r="N2801" s="18">
        <f t="shared" ca="1" si="305"/>
        <v>4.4176413340751681</v>
      </c>
      <c r="O2801" s="18"/>
      <c r="P2801" s="30">
        <f t="shared" ca="1" si="301"/>
        <v>3.7212614574737346</v>
      </c>
      <c r="Q2801" s="19"/>
      <c r="R2801" s="20">
        <f t="shared" ca="1" si="306"/>
        <v>1</v>
      </c>
      <c r="S2801" s="21">
        <f t="shared" ca="1" si="307"/>
        <v>0</v>
      </c>
    </row>
    <row r="2802" spans="9:19" ht="15" x14ac:dyDescent="0.25">
      <c r="I2802" s="14">
        <v>2798</v>
      </c>
      <c r="J2802" s="15">
        <f t="shared" ca="1" si="302"/>
        <v>0.71609245375575037</v>
      </c>
      <c r="K2802" s="16">
        <f t="shared" ca="1" si="304"/>
        <v>12.209606766152246</v>
      </c>
      <c r="L2802" s="16"/>
      <c r="M2802" s="17">
        <f t="shared" ca="1" si="303"/>
        <v>0.98476802812985376</v>
      </c>
      <c r="N2802" s="18">
        <f t="shared" ca="1" si="305"/>
        <v>21.885367197916459</v>
      </c>
      <c r="O2802" s="18"/>
      <c r="P2802" s="30">
        <f t="shared" ca="1" si="301"/>
        <v>-7.4757604317642121</v>
      </c>
      <c r="Q2802" s="19"/>
      <c r="R2802" s="20">
        <f t="shared" ca="1" si="306"/>
        <v>0</v>
      </c>
      <c r="S2802" s="21">
        <f t="shared" ca="1" si="307"/>
        <v>0</v>
      </c>
    </row>
    <row r="2803" spans="9:19" ht="15" x14ac:dyDescent="0.25">
      <c r="I2803" s="14">
        <v>2799</v>
      </c>
      <c r="J2803" s="15">
        <f t="shared" ca="1" si="302"/>
        <v>0.76506162868115657</v>
      </c>
      <c r="K2803" s="16">
        <f t="shared" ca="1" si="304"/>
        <v>13.476371454546545</v>
      </c>
      <c r="L2803" s="16"/>
      <c r="M2803" s="17">
        <f t="shared" ca="1" si="303"/>
        <v>0.41580764131960934</v>
      </c>
      <c r="N2803" s="18">
        <f t="shared" ca="1" si="305"/>
        <v>2.0010067048705658</v>
      </c>
      <c r="O2803" s="18"/>
      <c r="P2803" s="30">
        <f t="shared" ca="1" si="301"/>
        <v>13.675364749675978</v>
      </c>
      <c r="Q2803" s="19"/>
      <c r="R2803" s="20">
        <f t="shared" ca="1" si="306"/>
        <v>1</v>
      </c>
      <c r="S2803" s="21">
        <f t="shared" ca="1" si="307"/>
        <v>1</v>
      </c>
    </row>
    <row r="2804" spans="9:19" ht="15" x14ac:dyDescent="0.25">
      <c r="I2804" s="14">
        <v>2800</v>
      </c>
      <c r="J2804" s="15">
        <f t="shared" ca="1" si="302"/>
        <v>0.72890081019549924</v>
      </c>
      <c r="K2804" s="16">
        <f t="shared" ca="1" si="304"/>
        <v>12.529375855722167</v>
      </c>
      <c r="L2804" s="16"/>
      <c r="M2804" s="17">
        <f t="shared" ca="1" si="303"/>
        <v>0.60517668084048759</v>
      </c>
      <c r="N2804" s="18">
        <f t="shared" ca="1" si="305"/>
        <v>6.0119537761597073</v>
      </c>
      <c r="O2804" s="18"/>
      <c r="P2804" s="30">
        <f t="shared" ca="1" si="301"/>
        <v>8.7174220795624606</v>
      </c>
      <c r="Q2804" s="19"/>
      <c r="R2804" s="20">
        <f t="shared" ca="1" si="306"/>
        <v>1</v>
      </c>
      <c r="S2804" s="21">
        <f t="shared" ca="1" si="307"/>
        <v>1</v>
      </c>
    </row>
    <row r="2805" spans="9:19" ht="15" x14ac:dyDescent="0.25">
      <c r="I2805" s="14">
        <v>2801</v>
      </c>
      <c r="J2805" s="15">
        <f t="shared" ca="1" si="302"/>
        <v>0.35223393407785575</v>
      </c>
      <c r="K2805" s="16">
        <f t="shared" ca="1" si="304"/>
        <v>4.2565797149953406</v>
      </c>
      <c r="L2805" s="16"/>
      <c r="M2805" s="17">
        <f t="shared" ca="1" si="303"/>
        <v>6.7239103100635411E-2</v>
      </c>
      <c r="N2805" s="18">
        <f t="shared" ca="1" si="305"/>
        <v>-8.7420698236611738</v>
      </c>
      <c r="O2805" s="18"/>
      <c r="P2805" s="30">
        <f t="shared" ca="1" si="301"/>
        <v>15.198649538656515</v>
      </c>
      <c r="Q2805" s="19"/>
      <c r="R2805" s="20">
        <f t="shared" ca="1" si="306"/>
        <v>1</v>
      </c>
      <c r="S2805" s="21">
        <f t="shared" ca="1" si="307"/>
        <v>1</v>
      </c>
    </row>
    <row r="2806" spans="9:19" ht="15" x14ac:dyDescent="0.25">
      <c r="I2806" s="14">
        <v>2802</v>
      </c>
      <c r="J2806" s="15">
        <f t="shared" ca="1" si="302"/>
        <v>0.19395597374976026</v>
      </c>
      <c r="K2806" s="16">
        <f t="shared" ca="1" si="304"/>
        <v>0.20619159875665005</v>
      </c>
      <c r="L2806" s="16"/>
      <c r="M2806" s="17">
        <f t="shared" ca="1" si="303"/>
        <v>0.3532903009115721</v>
      </c>
      <c r="N2806" s="18">
        <f t="shared" ca="1" si="305"/>
        <v>0.63037331063987034</v>
      </c>
      <c r="O2806" s="18"/>
      <c r="P2806" s="30">
        <f t="shared" ca="1" si="301"/>
        <v>1.7758182881167799</v>
      </c>
      <c r="Q2806" s="19"/>
      <c r="R2806" s="20">
        <f t="shared" ca="1" si="306"/>
        <v>1</v>
      </c>
      <c r="S2806" s="21">
        <f t="shared" ca="1" si="307"/>
        <v>0</v>
      </c>
    </row>
    <row r="2807" spans="9:19" ht="15" x14ac:dyDescent="0.25">
      <c r="I2807" s="14">
        <v>2803</v>
      </c>
      <c r="J2807" s="15">
        <f t="shared" ca="1" si="302"/>
        <v>0.10611225653334733</v>
      </c>
      <c r="K2807" s="16">
        <f t="shared" ca="1" si="304"/>
        <v>-3.0070988283771332</v>
      </c>
      <c r="L2807" s="16"/>
      <c r="M2807" s="17">
        <f t="shared" ca="1" si="303"/>
        <v>0.56172472530704665</v>
      </c>
      <c r="N2807" s="18">
        <f t="shared" ca="1" si="305"/>
        <v>5.0796966965962156</v>
      </c>
      <c r="O2807" s="18"/>
      <c r="P2807" s="30">
        <f t="shared" ca="1" si="301"/>
        <v>-5.8867955249733486</v>
      </c>
      <c r="Q2807" s="19"/>
      <c r="R2807" s="20">
        <f t="shared" ca="1" si="306"/>
        <v>0</v>
      </c>
      <c r="S2807" s="21">
        <f t="shared" ca="1" si="307"/>
        <v>0</v>
      </c>
    </row>
    <row r="2808" spans="9:19" ht="15" x14ac:dyDescent="0.25">
      <c r="I2808" s="14">
        <v>2804</v>
      </c>
      <c r="J2808" s="15">
        <f t="shared" ca="1" si="302"/>
        <v>0.35315391064503276</v>
      </c>
      <c r="K2808" s="16">
        <f t="shared" ca="1" si="304"/>
        <v>4.2773026935041756</v>
      </c>
      <c r="L2808" s="16"/>
      <c r="M2808" s="17">
        <f t="shared" ca="1" si="303"/>
        <v>0.66814844279419683</v>
      </c>
      <c r="N2808" s="18">
        <f t="shared" ca="1" si="305"/>
        <v>7.4178495509249309</v>
      </c>
      <c r="O2808" s="18"/>
      <c r="P2808" s="30">
        <f t="shared" ca="1" si="301"/>
        <v>-0.94054685742075517</v>
      </c>
      <c r="Q2808" s="19"/>
      <c r="R2808" s="20">
        <f t="shared" ca="1" si="306"/>
        <v>0</v>
      </c>
      <c r="S2808" s="21">
        <f t="shared" ca="1" si="307"/>
        <v>0</v>
      </c>
    </row>
    <row r="2809" spans="9:19" ht="15" x14ac:dyDescent="0.25">
      <c r="I2809" s="14">
        <v>2805</v>
      </c>
      <c r="J2809" s="15">
        <f t="shared" ca="1" si="302"/>
        <v>0.26023504574349043</v>
      </c>
      <c r="K2809" s="16">
        <f t="shared" ca="1" si="304"/>
        <v>2.0534474630702952</v>
      </c>
      <c r="L2809" s="16"/>
      <c r="M2809" s="17">
        <f t="shared" ca="1" si="303"/>
        <v>0.10067332430015941</v>
      </c>
      <c r="N2809" s="18">
        <f t="shared" ca="1" si="305"/>
        <v>-6.9102085958387409</v>
      </c>
      <c r="O2809" s="18"/>
      <c r="P2809" s="30">
        <f t="shared" ca="1" si="301"/>
        <v>11.163656058909037</v>
      </c>
      <c r="Q2809" s="19"/>
      <c r="R2809" s="20">
        <f t="shared" ca="1" si="306"/>
        <v>1</v>
      </c>
      <c r="S2809" s="21">
        <f t="shared" ca="1" si="307"/>
        <v>1</v>
      </c>
    </row>
    <row r="2810" spans="9:19" ht="15" x14ac:dyDescent="0.25">
      <c r="I2810" s="14">
        <v>2806</v>
      </c>
      <c r="J2810" s="15">
        <f t="shared" ca="1" si="302"/>
        <v>0.20183759045948169</v>
      </c>
      <c r="K2810" s="16">
        <f t="shared" ca="1" si="304"/>
        <v>0.44325681403438733</v>
      </c>
      <c r="L2810" s="16"/>
      <c r="M2810" s="17">
        <f t="shared" ca="1" si="303"/>
        <v>0.29163148091754498</v>
      </c>
      <c r="N2810" s="18">
        <f t="shared" ca="1" si="305"/>
        <v>-0.81012440974258215</v>
      </c>
      <c r="O2810" s="18"/>
      <c r="P2810" s="30">
        <f t="shared" ca="1" si="301"/>
        <v>3.4533812237769697</v>
      </c>
      <c r="Q2810" s="19"/>
      <c r="R2810" s="20">
        <f t="shared" ca="1" si="306"/>
        <v>1</v>
      </c>
      <c r="S2810" s="21">
        <f t="shared" ca="1" si="307"/>
        <v>0</v>
      </c>
    </row>
    <row r="2811" spans="9:19" ht="15" x14ac:dyDescent="0.25">
      <c r="I2811" s="14">
        <v>2807</v>
      </c>
      <c r="J2811" s="15">
        <f t="shared" ca="1" si="302"/>
        <v>0.98031299158328888</v>
      </c>
      <c r="K2811" s="16">
        <f t="shared" ca="1" si="304"/>
        <v>24.667343392242369</v>
      </c>
      <c r="L2811" s="16"/>
      <c r="M2811" s="17">
        <f t="shared" ca="1" si="303"/>
        <v>0.99021024718614681</v>
      </c>
      <c r="N2811" s="18">
        <f t="shared" ca="1" si="305"/>
        <v>23.310237044945953</v>
      </c>
      <c r="O2811" s="18"/>
      <c r="P2811" s="30">
        <f t="shared" ca="1" si="301"/>
        <v>3.5571063472964157</v>
      </c>
      <c r="Q2811" s="19"/>
      <c r="R2811" s="20">
        <f t="shared" ca="1" si="306"/>
        <v>1</v>
      </c>
      <c r="S2811" s="21">
        <f t="shared" ca="1" si="307"/>
        <v>0</v>
      </c>
    </row>
    <row r="2812" spans="9:19" ht="15" x14ac:dyDescent="0.25">
      <c r="I2812" s="14">
        <v>2808</v>
      </c>
      <c r="J2812" s="15">
        <f t="shared" ca="1" si="302"/>
        <v>0.75811443571355042</v>
      </c>
      <c r="K2812" s="16">
        <f t="shared" ca="1" si="304"/>
        <v>13.288712674188702</v>
      </c>
      <c r="L2812" s="16"/>
      <c r="M2812" s="17">
        <f t="shared" ca="1" si="303"/>
        <v>0.74551399843982824</v>
      </c>
      <c r="N2812" s="18">
        <f t="shared" ca="1" si="305"/>
        <v>9.3056310508577305</v>
      </c>
      <c r="O2812" s="18"/>
      <c r="P2812" s="30">
        <f t="shared" ca="1" si="301"/>
        <v>6.1830816233309713</v>
      </c>
      <c r="Q2812" s="19"/>
      <c r="R2812" s="20">
        <f t="shared" ca="1" si="306"/>
        <v>1</v>
      </c>
      <c r="S2812" s="21">
        <f t="shared" ca="1" si="307"/>
        <v>0</v>
      </c>
    </row>
    <row r="2813" spans="9:19" ht="15" x14ac:dyDescent="0.25">
      <c r="I2813" s="14">
        <v>2809</v>
      </c>
      <c r="J2813" s="15">
        <f t="shared" ca="1" si="302"/>
        <v>7.6212721720979593E-2</v>
      </c>
      <c r="K2813" s="16">
        <f t="shared" ca="1" si="304"/>
        <v>-4.5427442800443991</v>
      </c>
      <c r="L2813" s="16"/>
      <c r="M2813" s="17">
        <f t="shared" ca="1" si="303"/>
        <v>0.56184404302483548</v>
      </c>
      <c r="N2813" s="18">
        <f t="shared" ca="1" si="305"/>
        <v>5.0822294576481175</v>
      </c>
      <c r="O2813" s="18"/>
      <c r="P2813" s="30">
        <f t="shared" ca="1" si="301"/>
        <v>-7.4249737376925173</v>
      </c>
      <c r="Q2813" s="19"/>
      <c r="R2813" s="20">
        <f t="shared" ca="1" si="306"/>
        <v>0</v>
      </c>
      <c r="S2813" s="21">
        <f t="shared" ca="1" si="307"/>
        <v>0</v>
      </c>
    </row>
    <row r="2814" spans="9:19" ht="15" x14ac:dyDescent="0.25">
      <c r="I2814" s="14">
        <v>2810</v>
      </c>
      <c r="J2814" s="15">
        <f t="shared" ca="1" si="302"/>
        <v>0.6371368170396563</v>
      </c>
      <c r="K2814" s="16">
        <f t="shared" ca="1" si="304"/>
        <v>10.365137539677754</v>
      </c>
      <c r="L2814" s="16"/>
      <c r="M2814" s="17">
        <f t="shared" ca="1" si="303"/>
        <v>0.57000183206841315</v>
      </c>
      <c r="N2814" s="18">
        <f t="shared" ca="1" si="305"/>
        <v>5.2556911582160204</v>
      </c>
      <c r="O2814" s="18"/>
      <c r="P2814" s="30">
        <f t="shared" ca="1" si="301"/>
        <v>7.3094463814617336</v>
      </c>
      <c r="Q2814" s="19"/>
      <c r="R2814" s="20">
        <f t="shared" ca="1" si="306"/>
        <v>1</v>
      </c>
      <c r="S2814" s="21">
        <f t="shared" ca="1" si="307"/>
        <v>1</v>
      </c>
    </row>
    <row r="2815" spans="9:19" ht="15" x14ac:dyDescent="0.25">
      <c r="I2815" s="14">
        <v>2811</v>
      </c>
      <c r="J2815" s="15">
        <f t="shared" ca="1" si="302"/>
        <v>0.86177476568701716</v>
      </c>
      <c r="K2815" s="16">
        <f t="shared" ca="1" si="304"/>
        <v>16.535602778147663</v>
      </c>
      <c r="L2815" s="16"/>
      <c r="M2815" s="17">
        <f t="shared" ca="1" si="303"/>
        <v>0.59793793092605596</v>
      </c>
      <c r="N2815" s="18">
        <f t="shared" ca="1" si="305"/>
        <v>5.8550279055968257</v>
      </c>
      <c r="O2815" s="18"/>
      <c r="P2815" s="30">
        <f t="shared" ca="1" si="301"/>
        <v>12.880574872550838</v>
      </c>
      <c r="Q2815" s="19"/>
      <c r="R2815" s="20">
        <f t="shared" ca="1" si="306"/>
        <v>1</v>
      </c>
      <c r="S2815" s="21">
        <f t="shared" ca="1" si="307"/>
        <v>1</v>
      </c>
    </row>
    <row r="2816" spans="9:19" ht="15" x14ac:dyDescent="0.25">
      <c r="I2816" s="14">
        <v>2812</v>
      </c>
      <c r="J2816" s="15">
        <f t="shared" ca="1" si="302"/>
        <v>0.35546083533746398</v>
      </c>
      <c r="K2816" s="16">
        <f t="shared" ca="1" si="304"/>
        <v>4.3291828202686098</v>
      </c>
      <c r="L2816" s="16"/>
      <c r="M2816" s="17">
        <f t="shared" ca="1" si="303"/>
        <v>0.56268897729027267</v>
      </c>
      <c r="N2816" s="18">
        <f t="shared" ca="1" si="305"/>
        <v>5.1001683335861756</v>
      </c>
      <c r="O2816" s="18"/>
      <c r="P2816" s="30">
        <f t="shared" ca="1" si="301"/>
        <v>1.4290144866824344</v>
      </c>
      <c r="Q2816" s="19"/>
      <c r="R2816" s="20">
        <f t="shared" ca="1" si="306"/>
        <v>1</v>
      </c>
      <c r="S2816" s="21">
        <f t="shared" ca="1" si="307"/>
        <v>0</v>
      </c>
    </row>
    <row r="2817" spans="9:19" ht="15" x14ac:dyDescent="0.25">
      <c r="I2817" s="14">
        <v>2813</v>
      </c>
      <c r="J2817" s="15">
        <f t="shared" ca="1" si="302"/>
        <v>0.21903197858304402</v>
      </c>
      <c r="K2817" s="16">
        <f t="shared" ca="1" si="304"/>
        <v>0.94198041375366692</v>
      </c>
      <c r="L2817" s="16"/>
      <c r="M2817" s="17">
        <f t="shared" ca="1" si="303"/>
        <v>0.20868097356118542</v>
      </c>
      <c r="N2817" s="18">
        <f t="shared" ca="1" si="305"/>
        <v>-3.0053670650676301</v>
      </c>
      <c r="O2817" s="18"/>
      <c r="P2817" s="30">
        <f t="shared" ca="1" si="301"/>
        <v>6.1473474788212972</v>
      </c>
      <c r="Q2817" s="19"/>
      <c r="R2817" s="20">
        <f t="shared" ca="1" si="306"/>
        <v>1</v>
      </c>
      <c r="S2817" s="21">
        <f t="shared" ca="1" si="307"/>
        <v>0</v>
      </c>
    </row>
    <row r="2818" spans="9:19" ht="15" x14ac:dyDescent="0.25">
      <c r="I2818" s="14">
        <v>2814</v>
      </c>
      <c r="J2818" s="15">
        <f t="shared" ca="1" si="302"/>
        <v>0.9905573651953008</v>
      </c>
      <c r="K2818" s="16">
        <f t="shared" ca="1" si="304"/>
        <v>27.073003249383312</v>
      </c>
      <c r="L2818" s="16"/>
      <c r="M2818" s="17">
        <f t="shared" ca="1" si="303"/>
        <v>0.75374728382255385</v>
      </c>
      <c r="N2818" s="18">
        <f t="shared" ca="1" si="305"/>
        <v>9.5222434891942207</v>
      </c>
      <c r="O2818" s="18"/>
      <c r="P2818" s="30">
        <f t="shared" ca="1" si="301"/>
        <v>19.750759760189091</v>
      </c>
      <c r="Q2818" s="19"/>
      <c r="R2818" s="20">
        <f t="shared" ca="1" si="306"/>
        <v>1</v>
      </c>
      <c r="S2818" s="21">
        <f t="shared" ca="1" si="307"/>
        <v>1</v>
      </c>
    </row>
    <row r="2819" spans="9:19" ht="15" x14ac:dyDescent="0.25">
      <c r="I2819" s="14">
        <v>2815</v>
      </c>
      <c r="J2819" s="15">
        <f t="shared" ca="1" si="302"/>
        <v>0.27783535094320244</v>
      </c>
      <c r="K2819" s="16">
        <f t="shared" ca="1" si="304"/>
        <v>2.4996954025717084</v>
      </c>
      <c r="L2819" s="16"/>
      <c r="M2819" s="17">
        <f t="shared" ca="1" si="303"/>
        <v>0.80516399724631171</v>
      </c>
      <c r="N2819" s="18">
        <f t="shared" ca="1" si="305"/>
        <v>10.977052763654232</v>
      </c>
      <c r="O2819" s="18"/>
      <c r="P2819" s="30">
        <f t="shared" ca="1" si="301"/>
        <v>-6.2773573610825233</v>
      </c>
      <c r="Q2819" s="19"/>
      <c r="R2819" s="20">
        <f t="shared" ca="1" si="306"/>
        <v>0</v>
      </c>
      <c r="S2819" s="21">
        <f t="shared" ca="1" si="307"/>
        <v>0</v>
      </c>
    </row>
    <row r="2820" spans="9:19" ht="15" x14ac:dyDescent="0.25">
      <c r="I2820" s="14">
        <v>2816</v>
      </c>
      <c r="J2820" s="15">
        <f t="shared" ca="1" si="302"/>
        <v>0.32136833118159258</v>
      </c>
      <c r="K2820" s="16">
        <f t="shared" ca="1" si="304"/>
        <v>3.5489357960687635</v>
      </c>
      <c r="L2820" s="16"/>
      <c r="M2820" s="17">
        <f t="shared" ca="1" si="303"/>
        <v>0.3979543732292592</v>
      </c>
      <c r="N2820" s="18">
        <f t="shared" ca="1" si="305"/>
        <v>1.6160161976295524</v>
      </c>
      <c r="O2820" s="18"/>
      <c r="P2820" s="30">
        <f t="shared" ca="1" si="301"/>
        <v>4.1329195984392113</v>
      </c>
      <c r="Q2820" s="19"/>
      <c r="R2820" s="20">
        <f t="shared" ca="1" si="306"/>
        <v>1</v>
      </c>
      <c r="S2820" s="21">
        <f t="shared" ca="1" si="307"/>
        <v>0</v>
      </c>
    </row>
    <row r="2821" spans="9:19" ht="15" x14ac:dyDescent="0.25">
      <c r="I2821" s="14">
        <v>2817</v>
      </c>
      <c r="J2821" s="15">
        <f t="shared" ca="1" si="302"/>
        <v>0.143238376579789</v>
      </c>
      <c r="K2821" s="16">
        <f t="shared" ca="1" si="304"/>
        <v>-1.4878129476639135</v>
      </c>
      <c r="L2821" s="16"/>
      <c r="M2821" s="17">
        <f t="shared" ca="1" si="303"/>
        <v>0.86465621690483885</v>
      </c>
      <c r="N2821" s="18">
        <f t="shared" ca="1" si="305"/>
        <v>12.995647440035031</v>
      </c>
      <c r="O2821" s="18"/>
      <c r="P2821" s="30">
        <f t="shared" ref="P2821:P2884" ca="1" si="308">K2821-N2821+homefield_adv_simulation</f>
        <v>-12.283460387698945</v>
      </c>
      <c r="Q2821" s="19"/>
      <c r="R2821" s="20">
        <f t="shared" ca="1" si="306"/>
        <v>0</v>
      </c>
      <c r="S2821" s="21">
        <f t="shared" ca="1" si="307"/>
        <v>0</v>
      </c>
    </row>
    <row r="2822" spans="9:19" ht="15" x14ac:dyDescent="0.25">
      <c r="I2822" s="14">
        <v>2818</v>
      </c>
      <c r="J2822" s="15">
        <f t="shared" ca="1" si="302"/>
        <v>0.80919233829806103</v>
      </c>
      <c r="K2822" s="16">
        <f t="shared" ca="1" si="304"/>
        <v>14.750138387062826</v>
      </c>
      <c r="L2822" s="16"/>
      <c r="M2822" s="17">
        <f t="shared" ca="1" si="303"/>
        <v>0.28711500129253009</v>
      </c>
      <c r="N2822" s="18">
        <f t="shared" ca="1" si="305"/>
        <v>-0.92062971315885456</v>
      </c>
      <c r="O2822" s="18"/>
      <c r="P2822" s="30">
        <f t="shared" ca="1" si="308"/>
        <v>17.870768100221682</v>
      </c>
      <c r="Q2822" s="19"/>
      <c r="R2822" s="20">
        <f t="shared" ca="1" si="306"/>
        <v>1</v>
      </c>
      <c r="S2822" s="21">
        <f t="shared" ca="1" si="307"/>
        <v>1</v>
      </c>
    </row>
    <row r="2823" spans="9:19" ht="15" x14ac:dyDescent="0.25">
      <c r="I2823" s="14">
        <v>2819</v>
      </c>
      <c r="J2823" s="15">
        <f t="shared" ca="1" si="302"/>
        <v>2.3301636953474869E-2</v>
      </c>
      <c r="K2823" s="16">
        <f t="shared" ca="1" si="304"/>
        <v>-9.218597517593043</v>
      </c>
      <c r="L2823" s="16"/>
      <c r="M2823" s="17">
        <f t="shared" ca="1" si="303"/>
        <v>1.6449566659605397E-3</v>
      </c>
      <c r="N2823" s="18">
        <f t="shared" ca="1" si="305"/>
        <v>-20.811657834580352</v>
      </c>
      <c r="O2823" s="18"/>
      <c r="P2823" s="30">
        <f t="shared" ca="1" si="308"/>
        <v>13.793060316987308</v>
      </c>
      <c r="Q2823" s="19"/>
      <c r="R2823" s="20">
        <f t="shared" ca="1" si="306"/>
        <v>1</v>
      </c>
      <c r="S2823" s="21">
        <f t="shared" ca="1" si="307"/>
        <v>1</v>
      </c>
    </row>
    <row r="2824" spans="9:19" ht="15" x14ac:dyDescent="0.25">
      <c r="I2824" s="14">
        <v>2820</v>
      </c>
      <c r="J2824" s="15">
        <f t="shared" ca="1" si="302"/>
        <v>0.40070885105578113</v>
      </c>
      <c r="K2824" s="16">
        <f t="shared" ca="1" si="304"/>
        <v>5.3256933183387858</v>
      </c>
      <c r="L2824" s="16"/>
      <c r="M2824" s="17">
        <f t="shared" ca="1" si="303"/>
        <v>0.11335863036924287</v>
      </c>
      <c r="N2824" s="18">
        <f t="shared" ca="1" si="305"/>
        <v>-6.334034789183443</v>
      </c>
      <c r="O2824" s="18"/>
      <c r="P2824" s="30">
        <f t="shared" ca="1" si="308"/>
        <v>13.85972810752223</v>
      </c>
      <c r="Q2824" s="19"/>
      <c r="R2824" s="20">
        <f t="shared" ca="1" si="306"/>
        <v>1</v>
      </c>
      <c r="S2824" s="21">
        <f t="shared" ca="1" si="307"/>
        <v>1</v>
      </c>
    </row>
    <row r="2825" spans="9:19" ht="15" x14ac:dyDescent="0.25">
      <c r="I2825" s="14">
        <v>2821</v>
      </c>
      <c r="J2825" s="15">
        <f t="shared" ca="1" si="302"/>
        <v>4.5731404441459622E-2</v>
      </c>
      <c r="K2825" s="16">
        <f t="shared" ca="1" si="304"/>
        <v>-6.6905736504612889</v>
      </c>
      <c r="L2825" s="16"/>
      <c r="M2825" s="17">
        <f t="shared" ca="1" si="303"/>
        <v>0.6315915071446484</v>
      </c>
      <c r="N2825" s="18">
        <f t="shared" ca="1" si="305"/>
        <v>6.5917754988524422</v>
      </c>
      <c r="O2825" s="18"/>
      <c r="P2825" s="30">
        <f t="shared" ca="1" si="308"/>
        <v>-11.082349149313732</v>
      </c>
      <c r="Q2825" s="19"/>
      <c r="R2825" s="20">
        <f t="shared" ca="1" si="306"/>
        <v>0</v>
      </c>
      <c r="S2825" s="21">
        <f t="shared" ca="1" si="307"/>
        <v>0</v>
      </c>
    </row>
    <row r="2826" spans="9:19" ht="15" x14ac:dyDescent="0.25">
      <c r="I2826" s="14">
        <v>2822</v>
      </c>
      <c r="J2826" s="15">
        <f t="shared" ref="J2826:J2889" ca="1" si="309">RAND()</f>
        <v>0.42928897823316603</v>
      </c>
      <c r="K2826" s="16">
        <f t="shared" ca="1" si="304"/>
        <v>5.9392001761268469</v>
      </c>
      <c r="L2826" s="16"/>
      <c r="M2826" s="17">
        <f t="shared" ref="M2826:M2889" ca="1" si="310">RAND()</f>
        <v>0.82132191044818759</v>
      </c>
      <c r="N2826" s="18">
        <f t="shared" ca="1" si="305"/>
        <v>11.480740441495229</v>
      </c>
      <c r="O2826" s="18"/>
      <c r="P2826" s="30">
        <f t="shared" ca="1" si="308"/>
        <v>-3.3415402653683817</v>
      </c>
      <c r="Q2826" s="19"/>
      <c r="R2826" s="20">
        <f t="shared" ca="1" si="306"/>
        <v>0</v>
      </c>
      <c r="S2826" s="21">
        <f t="shared" ca="1" si="307"/>
        <v>0</v>
      </c>
    </row>
    <row r="2827" spans="9:19" ht="15" x14ac:dyDescent="0.25">
      <c r="I2827" s="14">
        <v>2823</v>
      </c>
      <c r="J2827" s="15">
        <f t="shared" ca="1" si="309"/>
        <v>0.83656838422139879</v>
      </c>
      <c r="K2827" s="16">
        <f t="shared" ref="K2827:K2890" ca="1" si="311">NORMINV(J2827,mean_HomeTeam_Sim,sd_HomeTeam_Sim)</f>
        <v>15.6330469235486</v>
      </c>
      <c r="L2827" s="16"/>
      <c r="M2827" s="17">
        <f t="shared" ca="1" si="310"/>
        <v>0.68314488920852279</v>
      </c>
      <c r="N2827" s="18">
        <f t="shared" ref="N2827:N2890" ca="1" si="312">NORMINV(M2827,mean_AwayTeam_Sim,sd_AwayTeam_Sim)</f>
        <v>7.7667788323785008</v>
      </c>
      <c r="O2827" s="18"/>
      <c r="P2827" s="30">
        <f t="shared" ca="1" si="308"/>
        <v>10.066268091170098</v>
      </c>
      <c r="Q2827" s="19"/>
      <c r="R2827" s="20">
        <f t="shared" ref="R2827:R2890" ca="1" si="313">IF(P2827&gt;0,1,0)</f>
        <v>1</v>
      </c>
      <c r="S2827" s="21">
        <f t="shared" ref="S2827:S2890" ca="1" si="314">IF(P2827&gt;game_spread,1,0)</f>
        <v>1</v>
      </c>
    </row>
    <row r="2828" spans="9:19" ht="15" x14ac:dyDescent="0.25">
      <c r="I2828" s="14">
        <v>2824</v>
      </c>
      <c r="J2828" s="15">
        <f t="shared" ca="1" si="309"/>
        <v>0.53538578956765104</v>
      </c>
      <c r="K2828" s="16">
        <f t="shared" ca="1" si="311"/>
        <v>8.1730850311536027</v>
      </c>
      <c r="L2828" s="16"/>
      <c r="M2828" s="17">
        <f t="shared" ca="1" si="310"/>
        <v>0.39487842310343468</v>
      </c>
      <c r="N2828" s="18">
        <f t="shared" ca="1" si="312"/>
        <v>1.5492436999048023</v>
      </c>
      <c r="O2828" s="18"/>
      <c r="P2828" s="30">
        <f t="shared" ca="1" si="308"/>
        <v>8.8238413312488007</v>
      </c>
      <c r="Q2828" s="19"/>
      <c r="R2828" s="20">
        <f t="shared" ca="1" si="313"/>
        <v>1</v>
      </c>
      <c r="S2828" s="21">
        <f t="shared" ca="1" si="314"/>
        <v>1</v>
      </c>
    </row>
    <row r="2829" spans="9:19" ht="15" x14ac:dyDescent="0.25">
      <c r="I2829" s="14">
        <v>2825</v>
      </c>
      <c r="J2829" s="15">
        <f t="shared" ca="1" si="309"/>
        <v>2.5608626823207858E-2</v>
      </c>
      <c r="K2829" s="16">
        <f t="shared" ca="1" si="311"/>
        <v>-8.8819840107336745</v>
      </c>
      <c r="L2829" s="16"/>
      <c r="M2829" s="17">
        <f t="shared" ca="1" si="310"/>
        <v>0.90631144727618729</v>
      </c>
      <c r="N2829" s="18">
        <f t="shared" ca="1" si="312"/>
        <v>14.810342630128915</v>
      </c>
      <c r="O2829" s="18"/>
      <c r="P2829" s="30">
        <f t="shared" ca="1" si="308"/>
        <v>-21.49232664086259</v>
      </c>
      <c r="Q2829" s="19"/>
      <c r="R2829" s="20">
        <f t="shared" ca="1" si="313"/>
        <v>0</v>
      </c>
      <c r="S2829" s="21">
        <f t="shared" ca="1" si="314"/>
        <v>0</v>
      </c>
    </row>
    <row r="2830" spans="9:19" ht="15" x14ac:dyDescent="0.25">
      <c r="I2830" s="14">
        <v>2826</v>
      </c>
      <c r="J2830" s="15">
        <f t="shared" ca="1" si="309"/>
        <v>0.39251294010165549</v>
      </c>
      <c r="K2830" s="16">
        <f t="shared" ca="1" si="311"/>
        <v>5.147797369926332</v>
      </c>
      <c r="L2830" s="16"/>
      <c r="M2830" s="17">
        <f t="shared" ca="1" si="310"/>
        <v>0.74794501618376852</v>
      </c>
      <c r="N2830" s="18">
        <f t="shared" ca="1" si="312"/>
        <v>9.3691986334994901</v>
      </c>
      <c r="O2830" s="18"/>
      <c r="P2830" s="30">
        <f t="shared" ca="1" si="308"/>
        <v>-2.021401263573158</v>
      </c>
      <c r="Q2830" s="19"/>
      <c r="R2830" s="20">
        <f t="shared" ca="1" si="313"/>
        <v>0</v>
      </c>
      <c r="S2830" s="21">
        <f t="shared" ca="1" si="314"/>
        <v>0</v>
      </c>
    </row>
    <row r="2831" spans="9:19" ht="15" x14ac:dyDescent="0.25">
      <c r="I2831" s="14">
        <v>2827</v>
      </c>
      <c r="J2831" s="15">
        <f t="shared" ca="1" si="309"/>
        <v>0.71575367938982271</v>
      </c>
      <c r="K2831" s="16">
        <f t="shared" ca="1" si="311"/>
        <v>12.201245115403935</v>
      </c>
      <c r="L2831" s="16"/>
      <c r="M2831" s="17">
        <f t="shared" ca="1" si="310"/>
        <v>0.53449455552222047</v>
      </c>
      <c r="N2831" s="18">
        <f t="shared" ca="1" si="312"/>
        <v>4.5043220976243763</v>
      </c>
      <c r="O2831" s="18"/>
      <c r="P2831" s="30">
        <f t="shared" ca="1" si="308"/>
        <v>9.8969230177795602</v>
      </c>
      <c r="Q2831" s="19"/>
      <c r="R2831" s="20">
        <f t="shared" ca="1" si="313"/>
        <v>1</v>
      </c>
      <c r="S2831" s="21">
        <f t="shared" ca="1" si="314"/>
        <v>1</v>
      </c>
    </row>
    <row r="2832" spans="9:19" ht="15" x14ac:dyDescent="0.25">
      <c r="I2832" s="14">
        <v>2828</v>
      </c>
      <c r="J2832" s="15">
        <f t="shared" ca="1" si="309"/>
        <v>0.84735813471814014</v>
      </c>
      <c r="K2832" s="16">
        <f t="shared" ca="1" si="311"/>
        <v>16.007174299535635</v>
      </c>
      <c r="L2832" s="16"/>
      <c r="M2832" s="17">
        <f t="shared" ca="1" si="310"/>
        <v>0.60575726529170759</v>
      </c>
      <c r="N2832" s="18">
        <f t="shared" ca="1" si="312"/>
        <v>6.0245733702151316</v>
      </c>
      <c r="O2832" s="18"/>
      <c r="P2832" s="30">
        <f t="shared" ca="1" si="308"/>
        <v>12.182600929320504</v>
      </c>
      <c r="Q2832" s="19"/>
      <c r="R2832" s="20">
        <f t="shared" ca="1" si="313"/>
        <v>1</v>
      </c>
      <c r="S2832" s="21">
        <f t="shared" ca="1" si="314"/>
        <v>1</v>
      </c>
    </row>
    <row r="2833" spans="9:19" ht="15" x14ac:dyDescent="0.25">
      <c r="I2833" s="14">
        <v>2829</v>
      </c>
      <c r="J2833" s="15">
        <f t="shared" ca="1" si="309"/>
        <v>0.612746498322852</v>
      </c>
      <c r="K2833" s="16">
        <f t="shared" ca="1" si="311"/>
        <v>9.8269019499058281</v>
      </c>
      <c r="L2833" s="16"/>
      <c r="M2833" s="17">
        <f t="shared" ca="1" si="310"/>
        <v>0.44231217580731108</v>
      </c>
      <c r="N2833" s="18">
        <f t="shared" ca="1" si="312"/>
        <v>2.5659261177891581</v>
      </c>
      <c r="O2833" s="18"/>
      <c r="P2833" s="30">
        <f t="shared" ca="1" si="308"/>
        <v>9.4609758321166701</v>
      </c>
      <c r="Q2833" s="19"/>
      <c r="R2833" s="20">
        <f t="shared" ca="1" si="313"/>
        <v>1</v>
      </c>
      <c r="S2833" s="21">
        <f t="shared" ca="1" si="314"/>
        <v>1</v>
      </c>
    </row>
    <row r="2834" spans="9:19" ht="15" x14ac:dyDescent="0.25">
      <c r="I2834" s="14">
        <v>2830</v>
      </c>
      <c r="J2834" s="15">
        <f t="shared" ca="1" si="309"/>
        <v>2.2597912832645783E-2</v>
      </c>
      <c r="K2834" s="16">
        <f t="shared" ca="1" si="311"/>
        <v>-9.32685564241104</v>
      </c>
      <c r="L2834" s="16"/>
      <c r="M2834" s="17">
        <f t="shared" ca="1" si="310"/>
        <v>0.93498398893189161</v>
      </c>
      <c r="N2834" s="18">
        <f t="shared" ca="1" si="312"/>
        <v>16.44682885376875</v>
      </c>
      <c r="O2834" s="18"/>
      <c r="P2834" s="30">
        <f t="shared" ca="1" si="308"/>
        <v>-23.573684496179791</v>
      </c>
      <c r="Q2834" s="19"/>
      <c r="R2834" s="20">
        <f t="shared" ca="1" si="313"/>
        <v>0</v>
      </c>
      <c r="S2834" s="21">
        <f t="shared" ca="1" si="314"/>
        <v>0</v>
      </c>
    </row>
    <row r="2835" spans="9:19" ht="15" x14ac:dyDescent="0.25">
      <c r="I2835" s="14">
        <v>2831</v>
      </c>
      <c r="J2835" s="15">
        <f t="shared" ca="1" si="309"/>
        <v>0.38215716274017686</v>
      </c>
      <c r="K2835" s="16">
        <f t="shared" ca="1" si="311"/>
        <v>4.9215244446328716</v>
      </c>
      <c r="L2835" s="16"/>
      <c r="M2835" s="17">
        <f t="shared" ca="1" si="310"/>
        <v>0.40210801795217532</v>
      </c>
      <c r="N2835" s="18">
        <f t="shared" ca="1" si="312"/>
        <v>1.7059658150772536</v>
      </c>
      <c r="O2835" s="18"/>
      <c r="P2835" s="30">
        <f t="shared" ca="1" si="308"/>
        <v>5.4155586295556182</v>
      </c>
      <c r="Q2835" s="19"/>
      <c r="R2835" s="20">
        <f t="shared" ca="1" si="313"/>
        <v>1</v>
      </c>
      <c r="S2835" s="21">
        <f t="shared" ca="1" si="314"/>
        <v>0</v>
      </c>
    </row>
    <row r="2836" spans="9:19" ht="15" x14ac:dyDescent="0.25">
      <c r="I2836" s="14">
        <v>2832</v>
      </c>
      <c r="J2836" s="15">
        <f t="shared" ca="1" si="309"/>
        <v>0.56255468729637959</v>
      </c>
      <c r="K2836" s="16">
        <f t="shared" ca="1" si="311"/>
        <v>8.7473168070171461</v>
      </c>
      <c r="L2836" s="16"/>
      <c r="M2836" s="17">
        <f t="shared" ca="1" si="310"/>
        <v>0.68710116251516951</v>
      </c>
      <c r="N2836" s="18">
        <f t="shared" ca="1" si="312"/>
        <v>7.8599737799225959</v>
      </c>
      <c r="O2836" s="18"/>
      <c r="P2836" s="30">
        <f t="shared" ca="1" si="308"/>
        <v>3.0873430270945503</v>
      </c>
      <c r="Q2836" s="19"/>
      <c r="R2836" s="20">
        <f t="shared" ca="1" si="313"/>
        <v>1</v>
      </c>
      <c r="S2836" s="21">
        <f t="shared" ca="1" si="314"/>
        <v>0</v>
      </c>
    </row>
    <row r="2837" spans="9:19" ht="15" x14ac:dyDescent="0.25">
      <c r="I2837" s="14">
        <v>2833</v>
      </c>
      <c r="J2837" s="15">
        <f t="shared" ca="1" si="309"/>
        <v>0.86752119751469625</v>
      </c>
      <c r="K2837" s="16">
        <f t="shared" ca="1" si="311"/>
        <v>16.75666692727971</v>
      </c>
      <c r="L2837" s="16"/>
      <c r="M2837" s="17">
        <f t="shared" ca="1" si="310"/>
        <v>2.3374982871846584E-2</v>
      </c>
      <c r="N2837" s="18">
        <f t="shared" ca="1" si="312"/>
        <v>-12.857473327766211</v>
      </c>
      <c r="O2837" s="18"/>
      <c r="P2837" s="30">
        <f t="shared" ca="1" si="308"/>
        <v>31.81414025504592</v>
      </c>
      <c r="Q2837" s="19"/>
      <c r="R2837" s="20">
        <f t="shared" ca="1" si="313"/>
        <v>1</v>
      </c>
      <c r="S2837" s="21">
        <f t="shared" ca="1" si="314"/>
        <v>1</v>
      </c>
    </row>
    <row r="2838" spans="9:19" ht="15" x14ac:dyDescent="0.25">
      <c r="I2838" s="14">
        <v>2834</v>
      </c>
      <c r="J2838" s="15">
        <f t="shared" ca="1" si="309"/>
        <v>0.54539398088761903</v>
      </c>
      <c r="K2838" s="16">
        <f t="shared" ca="1" si="311"/>
        <v>8.3840642600511313</v>
      </c>
      <c r="L2838" s="16"/>
      <c r="M2838" s="17">
        <f t="shared" ca="1" si="310"/>
        <v>0.84988260602397037</v>
      </c>
      <c r="N2838" s="18">
        <f t="shared" ca="1" si="312"/>
        <v>12.447212439534241</v>
      </c>
      <c r="O2838" s="18"/>
      <c r="P2838" s="30">
        <f t="shared" ca="1" si="308"/>
        <v>-1.8631481794831091</v>
      </c>
      <c r="Q2838" s="19"/>
      <c r="R2838" s="20">
        <f t="shared" ca="1" si="313"/>
        <v>0</v>
      </c>
      <c r="S2838" s="21">
        <f t="shared" ca="1" si="314"/>
        <v>0</v>
      </c>
    </row>
    <row r="2839" spans="9:19" ht="15" x14ac:dyDescent="0.25">
      <c r="I2839" s="14">
        <v>2835</v>
      </c>
      <c r="J2839" s="15">
        <f t="shared" ca="1" si="309"/>
        <v>0.98919278560449397</v>
      </c>
      <c r="K2839" s="16">
        <f t="shared" ca="1" si="311"/>
        <v>26.648717524728966</v>
      </c>
      <c r="L2839" s="16"/>
      <c r="M2839" s="17">
        <f t="shared" ca="1" si="310"/>
        <v>0.58361064006307051</v>
      </c>
      <c r="N2839" s="18">
        <f t="shared" ca="1" si="312"/>
        <v>5.546516564112431</v>
      </c>
      <c r="O2839" s="18"/>
      <c r="P2839" s="30">
        <f t="shared" ca="1" si="308"/>
        <v>23.302200960616535</v>
      </c>
      <c r="Q2839" s="19"/>
      <c r="R2839" s="20">
        <f t="shared" ca="1" si="313"/>
        <v>1</v>
      </c>
      <c r="S2839" s="21">
        <f t="shared" ca="1" si="314"/>
        <v>1</v>
      </c>
    </row>
    <row r="2840" spans="9:19" ht="15" x14ac:dyDescent="0.25">
      <c r="I2840" s="14">
        <v>2836</v>
      </c>
      <c r="J2840" s="15">
        <f t="shared" ca="1" si="309"/>
        <v>0.99849797104518057</v>
      </c>
      <c r="K2840" s="16">
        <f t="shared" ca="1" si="311"/>
        <v>32.256400263492651</v>
      </c>
      <c r="L2840" s="16"/>
      <c r="M2840" s="17">
        <f t="shared" ca="1" si="310"/>
        <v>0.13140168802541452</v>
      </c>
      <c r="N2840" s="18">
        <f t="shared" ca="1" si="312"/>
        <v>-5.5888330655852503</v>
      </c>
      <c r="O2840" s="18"/>
      <c r="P2840" s="30">
        <f t="shared" ca="1" si="308"/>
        <v>40.045233329077902</v>
      </c>
      <c r="Q2840" s="19"/>
      <c r="R2840" s="20">
        <f t="shared" ca="1" si="313"/>
        <v>1</v>
      </c>
      <c r="S2840" s="21">
        <f t="shared" ca="1" si="314"/>
        <v>1</v>
      </c>
    </row>
    <row r="2841" spans="9:19" ht="15" x14ac:dyDescent="0.25">
      <c r="I2841" s="14">
        <v>2837</v>
      </c>
      <c r="J2841" s="15">
        <f t="shared" ca="1" si="309"/>
        <v>0.20758535027728131</v>
      </c>
      <c r="K2841" s="16">
        <f t="shared" ca="1" si="311"/>
        <v>0.61265880800316275</v>
      </c>
      <c r="L2841" s="16"/>
      <c r="M2841" s="17">
        <f t="shared" ca="1" si="310"/>
        <v>0.47604215972258657</v>
      </c>
      <c r="N2841" s="18">
        <f t="shared" ca="1" si="312"/>
        <v>3.2772548246605702</v>
      </c>
      <c r="O2841" s="18"/>
      <c r="P2841" s="30">
        <f t="shared" ca="1" si="308"/>
        <v>-0.46459601665740724</v>
      </c>
      <c r="Q2841" s="19"/>
      <c r="R2841" s="20">
        <f t="shared" ca="1" si="313"/>
        <v>0</v>
      </c>
      <c r="S2841" s="21">
        <f t="shared" ca="1" si="314"/>
        <v>0</v>
      </c>
    </row>
    <row r="2842" spans="9:19" ht="15" x14ac:dyDescent="0.25">
      <c r="I2842" s="14">
        <v>2838</v>
      </c>
      <c r="J2842" s="15">
        <f t="shared" ca="1" si="309"/>
        <v>0.6725169342291839</v>
      </c>
      <c r="K2842" s="16">
        <f t="shared" ca="1" si="311"/>
        <v>11.168815038179719</v>
      </c>
      <c r="L2842" s="16"/>
      <c r="M2842" s="17">
        <f t="shared" ca="1" si="310"/>
        <v>0.63779144628357587</v>
      </c>
      <c r="N2842" s="18">
        <f t="shared" ca="1" si="312"/>
        <v>6.7297422271903171</v>
      </c>
      <c r="O2842" s="18"/>
      <c r="P2842" s="30">
        <f t="shared" ca="1" si="308"/>
        <v>6.6390728109894024</v>
      </c>
      <c r="Q2842" s="19"/>
      <c r="R2842" s="20">
        <f t="shared" ca="1" si="313"/>
        <v>1</v>
      </c>
      <c r="S2842" s="21">
        <f t="shared" ca="1" si="314"/>
        <v>0</v>
      </c>
    </row>
    <row r="2843" spans="9:19" ht="15" x14ac:dyDescent="0.25">
      <c r="I2843" s="14">
        <v>2839</v>
      </c>
      <c r="J2843" s="15">
        <f t="shared" ca="1" si="309"/>
        <v>0.76373050529969022</v>
      </c>
      <c r="K2843" s="16">
        <f t="shared" ca="1" si="311"/>
        <v>13.440181483838749</v>
      </c>
      <c r="L2843" s="16"/>
      <c r="M2843" s="17">
        <f t="shared" ca="1" si="310"/>
        <v>0.4573800065246767</v>
      </c>
      <c r="N2843" s="18">
        <f t="shared" ca="1" si="312"/>
        <v>2.8844682829841592</v>
      </c>
      <c r="O2843" s="18"/>
      <c r="P2843" s="30">
        <f t="shared" ca="1" si="308"/>
        <v>12.75571320085459</v>
      </c>
      <c r="Q2843" s="19"/>
      <c r="R2843" s="20">
        <f t="shared" ca="1" si="313"/>
        <v>1</v>
      </c>
      <c r="S2843" s="21">
        <f t="shared" ca="1" si="314"/>
        <v>1</v>
      </c>
    </row>
    <row r="2844" spans="9:19" ht="15" x14ac:dyDescent="0.25">
      <c r="I2844" s="14">
        <v>2840</v>
      </c>
      <c r="J2844" s="15">
        <f t="shared" ca="1" si="309"/>
        <v>0.28311910990335198</v>
      </c>
      <c r="K2844" s="16">
        <f t="shared" ca="1" si="311"/>
        <v>2.6309144788380525</v>
      </c>
      <c r="L2844" s="16"/>
      <c r="M2844" s="17">
        <f t="shared" ca="1" si="310"/>
        <v>0.98575016389058123</v>
      </c>
      <c r="N2844" s="18">
        <f t="shared" ca="1" si="312"/>
        <v>22.105689493961133</v>
      </c>
      <c r="O2844" s="18"/>
      <c r="P2844" s="30">
        <f t="shared" ca="1" si="308"/>
        <v>-17.27477501512308</v>
      </c>
      <c r="Q2844" s="19"/>
      <c r="R2844" s="20">
        <f t="shared" ca="1" si="313"/>
        <v>0</v>
      </c>
      <c r="S2844" s="21">
        <f t="shared" ca="1" si="314"/>
        <v>0</v>
      </c>
    </row>
    <row r="2845" spans="9:19" ht="15" x14ac:dyDescent="0.25">
      <c r="I2845" s="14">
        <v>2841</v>
      </c>
      <c r="J2845" s="15">
        <f t="shared" ca="1" si="309"/>
        <v>0.66613227229703953</v>
      </c>
      <c r="K2845" s="16">
        <f t="shared" ca="1" si="311"/>
        <v>11.021430359244693</v>
      </c>
      <c r="L2845" s="16"/>
      <c r="M2845" s="17">
        <f t="shared" ca="1" si="310"/>
        <v>0.33905075065900425</v>
      </c>
      <c r="N2845" s="18">
        <f t="shared" ca="1" si="312"/>
        <v>0.30739913351810522</v>
      </c>
      <c r="O2845" s="18"/>
      <c r="P2845" s="30">
        <f t="shared" ca="1" si="308"/>
        <v>12.914031225726589</v>
      </c>
      <c r="Q2845" s="19"/>
      <c r="R2845" s="20">
        <f t="shared" ca="1" si="313"/>
        <v>1</v>
      </c>
      <c r="S2845" s="21">
        <f t="shared" ca="1" si="314"/>
        <v>1</v>
      </c>
    </row>
    <row r="2846" spans="9:19" ht="15" x14ac:dyDescent="0.25">
      <c r="I2846" s="14">
        <v>2842</v>
      </c>
      <c r="J2846" s="15">
        <f t="shared" ca="1" si="309"/>
        <v>0.70659772489324668</v>
      </c>
      <c r="K2846" s="16">
        <f t="shared" ca="1" si="311"/>
        <v>11.977016796473158</v>
      </c>
      <c r="L2846" s="16"/>
      <c r="M2846" s="17">
        <f t="shared" ca="1" si="310"/>
        <v>0.24502656130037259</v>
      </c>
      <c r="N2846" s="18">
        <f t="shared" ca="1" si="312"/>
        <v>-1.9948310992406366</v>
      </c>
      <c r="O2846" s="18"/>
      <c r="P2846" s="30">
        <f t="shared" ca="1" si="308"/>
        <v>16.171847895713796</v>
      </c>
      <c r="Q2846" s="19"/>
      <c r="R2846" s="20">
        <f t="shared" ca="1" si="313"/>
        <v>1</v>
      </c>
      <c r="S2846" s="21">
        <f t="shared" ca="1" si="314"/>
        <v>1</v>
      </c>
    </row>
    <row r="2847" spans="9:19" ht="15" x14ac:dyDescent="0.25">
      <c r="I2847" s="14">
        <v>2843</v>
      </c>
      <c r="J2847" s="15">
        <f t="shared" ca="1" si="309"/>
        <v>0.99109209625065109</v>
      </c>
      <c r="K2847" s="16">
        <f t="shared" ca="1" si="311"/>
        <v>27.254024978968079</v>
      </c>
      <c r="L2847" s="16"/>
      <c r="M2847" s="17">
        <f t="shared" ca="1" si="310"/>
        <v>0.28527270591600395</v>
      </c>
      <c r="N2847" s="18">
        <f t="shared" ca="1" si="312"/>
        <v>-0.96594082490800659</v>
      </c>
      <c r="O2847" s="18"/>
      <c r="P2847" s="30">
        <f t="shared" ca="1" si="308"/>
        <v>30.419965803876085</v>
      </c>
      <c r="Q2847" s="19"/>
      <c r="R2847" s="20">
        <f t="shared" ca="1" si="313"/>
        <v>1</v>
      </c>
      <c r="S2847" s="21">
        <f t="shared" ca="1" si="314"/>
        <v>1</v>
      </c>
    </row>
    <row r="2848" spans="9:19" ht="15" x14ac:dyDescent="0.25">
      <c r="I2848" s="14">
        <v>2844</v>
      </c>
      <c r="J2848" s="15">
        <f t="shared" ca="1" si="309"/>
        <v>0.29764756187733254</v>
      </c>
      <c r="K2848" s="16">
        <f t="shared" ca="1" si="311"/>
        <v>2.985842225062707</v>
      </c>
      <c r="L2848" s="16"/>
      <c r="M2848" s="17">
        <f t="shared" ca="1" si="310"/>
        <v>0.90965921025380192</v>
      </c>
      <c r="N2848" s="18">
        <f t="shared" ca="1" si="312"/>
        <v>14.980028081712573</v>
      </c>
      <c r="O2848" s="18"/>
      <c r="P2848" s="30">
        <f t="shared" ca="1" si="308"/>
        <v>-9.7941858566498681</v>
      </c>
      <c r="Q2848" s="19"/>
      <c r="R2848" s="20">
        <f t="shared" ca="1" si="313"/>
        <v>0</v>
      </c>
      <c r="S2848" s="21">
        <f t="shared" ca="1" si="314"/>
        <v>0</v>
      </c>
    </row>
    <row r="2849" spans="9:19" ht="15" x14ac:dyDescent="0.25">
      <c r="I2849" s="14">
        <v>2845</v>
      </c>
      <c r="J2849" s="15">
        <f t="shared" ca="1" si="309"/>
        <v>0.53325625859145265</v>
      </c>
      <c r="K2849" s="16">
        <f t="shared" ca="1" si="311"/>
        <v>8.128258558686202</v>
      </c>
      <c r="L2849" s="16"/>
      <c r="M2849" s="17">
        <f t="shared" ca="1" si="310"/>
        <v>0.93347464220226195</v>
      </c>
      <c r="N2849" s="18">
        <f t="shared" ca="1" si="312"/>
        <v>16.348136765573635</v>
      </c>
      <c r="O2849" s="18"/>
      <c r="P2849" s="30">
        <f t="shared" ca="1" si="308"/>
        <v>-6.0198782068874328</v>
      </c>
      <c r="Q2849" s="19"/>
      <c r="R2849" s="20">
        <f t="shared" ca="1" si="313"/>
        <v>0</v>
      </c>
      <c r="S2849" s="21">
        <f t="shared" ca="1" si="314"/>
        <v>0</v>
      </c>
    </row>
    <row r="2850" spans="9:19" ht="15" x14ac:dyDescent="0.25">
      <c r="I2850" s="14">
        <v>2846</v>
      </c>
      <c r="J2850" s="15">
        <f t="shared" ca="1" si="309"/>
        <v>0.32027604183659819</v>
      </c>
      <c r="K2850" s="16">
        <f t="shared" ca="1" si="311"/>
        <v>3.5234081626197438</v>
      </c>
      <c r="L2850" s="16"/>
      <c r="M2850" s="17">
        <f t="shared" ca="1" si="310"/>
        <v>8.0185648736751047E-2</v>
      </c>
      <c r="N2850" s="18">
        <f t="shared" ca="1" si="312"/>
        <v>-7.9652333491976268</v>
      </c>
      <c r="O2850" s="18"/>
      <c r="P2850" s="30">
        <f t="shared" ca="1" si="308"/>
        <v>13.688641511817369</v>
      </c>
      <c r="Q2850" s="19"/>
      <c r="R2850" s="20">
        <f t="shared" ca="1" si="313"/>
        <v>1</v>
      </c>
      <c r="S2850" s="21">
        <f t="shared" ca="1" si="314"/>
        <v>1</v>
      </c>
    </row>
    <row r="2851" spans="9:19" ht="15" x14ac:dyDescent="0.25">
      <c r="I2851" s="14">
        <v>2847</v>
      </c>
      <c r="J2851" s="15">
        <f t="shared" ca="1" si="309"/>
        <v>6.3535382014631492E-2</v>
      </c>
      <c r="K2851" s="16">
        <f t="shared" ca="1" si="311"/>
        <v>-5.335386467221829</v>
      </c>
      <c r="L2851" s="16"/>
      <c r="M2851" s="17">
        <f t="shared" ca="1" si="310"/>
        <v>0.21323996130152811</v>
      </c>
      <c r="N2851" s="18">
        <f t="shared" ca="1" si="312"/>
        <v>-2.8733686696914038</v>
      </c>
      <c r="O2851" s="18"/>
      <c r="P2851" s="30">
        <f t="shared" ca="1" si="308"/>
        <v>-0.26201779753042498</v>
      </c>
      <c r="Q2851" s="19"/>
      <c r="R2851" s="20">
        <f t="shared" ca="1" si="313"/>
        <v>0</v>
      </c>
      <c r="S2851" s="21">
        <f t="shared" ca="1" si="314"/>
        <v>0</v>
      </c>
    </row>
    <row r="2852" spans="9:19" ht="15" x14ac:dyDescent="0.25">
      <c r="I2852" s="14">
        <v>2848</v>
      </c>
      <c r="J2852" s="15">
        <f t="shared" ca="1" si="309"/>
        <v>0.27007899283527881</v>
      </c>
      <c r="K2852" s="16">
        <f t="shared" ca="1" si="311"/>
        <v>2.3048373422813953</v>
      </c>
      <c r="L2852" s="16"/>
      <c r="M2852" s="17">
        <f t="shared" ca="1" si="310"/>
        <v>0.88347442610996352</v>
      </c>
      <c r="N2852" s="18">
        <f t="shared" ca="1" si="312"/>
        <v>13.757471925827732</v>
      </c>
      <c r="O2852" s="18"/>
      <c r="P2852" s="30">
        <f t="shared" ca="1" si="308"/>
        <v>-9.2526345835463353</v>
      </c>
      <c r="Q2852" s="19"/>
      <c r="R2852" s="20">
        <f t="shared" ca="1" si="313"/>
        <v>0</v>
      </c>
      <c r="S2852" s="21">
        <f t="shared" ca="1" si="314"/>
        <v>0</v>
      </c>
    </row>
    <row r="2853" spans="9:19" ht="15" x14ac:dyDescent="0.25">
      <c r="I2853" s="14">
        <v>2849</v>
      </c>
      <c r="J2853" s="15">
        <f t="shared" ca="1" si="309"/>
        <v>0.94829852757976185</v>
      </c>
      <c r="K2853" s="16">
        <f t="shared" ca="1" si="311"/>
        <v>21.055639003118866</v>
      </c>
      <c r="L2853" s="16"/>
      <c r="M2853" s="17">
        <f t="shared" ca="1" si="310"/>
        <v>0.1143450461737523</v>
      </c>
      <c r="N2853" s="18">
        <f t="shared" ca="1" si="312"/>
        <v>-6.2912112810288843</v>
      </c>
      <c r="O2853" s="18"/>
      <c r="P2853" s="30">
        <f t="shared" ca="1" si="308"/>
        <v>29.546850284147748</v>
      </c>
      <c r="Q2853" s="19"/>
      <c r="R2853" s="20">
        <f t="shared" ca="1" si="313"/>
        <v>1</v>
      </c>
      <c r="S2853" s="21">
        <f t="shared" ca="1" si="314"/>
        <v>1</v>
      </c>
    </row>
    <row r="2854" spans="9:19" ht="15" x14ac:dyDescent="0.25">
      <c r="I2854" s="14">
        <v>2850</v>
      </c>
      <c r="J2854" s="15">
        <f t="shared" ca="1" si="309"/>
        <v>0.12594476762081086</v>
      </c>
      <c r="K2854" s="16">
        <f t="shared" ca="1" si="311"/>
        <v>-2.1562156782770519</v>
      </c>
      <c r="L2854" s="16"/>
      <c r="M2854" s="17">
        <f t="shared" ca="1" si="310"/>
        <v>0.33424779892765166</v>
      </c>
      <c r="N2854" s="18">
        <f t="shared" ca="1" si="312"/>
        <v>0.19730777580601622</v>
      </c>
      <c r="O2854" s="18"/>
      <c r="P2854" s="30">
        <f t="shared" ca="1" si="308"/>
        <v>-0.15352345408306789</v>
      </c>
      <c r="Q2854" s="19"/>
      <c r="R2854" s="20">
        <f t="shared" ca="1" si="313"/>
        <v>0</v>
      </c>
      <c r="S2854" s="21">
        <f t="shared" ca="1" si="314"/>
        <v>0</v>
      </c>
    </row>
    <row r="2855" spans="9:19" ht="15" x14ac:dyDescent="0.25">
      <c r="I2855" s="14">
        <v>2851</v>
      </c>
      <c r="J2855" s="15">
        <f t="shared" ca="1" si="309"/>
        <v>9.4527068101238232E-2</v>
      </c>
      <c r="K2855" s="16">
        <f t="shared" ca="1" si="311"/>
        <v>-3.5585452594706641</v>
      </c>
      <c r="L2855" s="16"/>
      <c r="M2855" s="17">
        <f t="shared" ca="1" si="310"/>
        <v>1.3855845710751935E-2</v>
      </c>
      <c r="N2855" s="18">
        <f t="shared" ca="1" si="312"/>
        <v>-14.63776396554227</v>
      </c>
      <c r="O2855" s="18"/>
      <c r="P2855" s="30">
        <f t="shared" ca="1" si="308"/>
        <v>13.279218706071607</v>
      </c>
      <c r="Q2855" s="19"/>
      <c r="R2855" s="20">
        <f t="shared" ca="1" si="313"/>
        <v>1</v>
      </c>
      <c r="S2855" s="21">
        <f t="shared" ca="1" si="314"/>
        <v>1</v>
      </c>
    </row>
    <row r="2856" spans="9:19" ht="15" x14ac:dyDescent="0.25">
      <c r="I2856" s="14">
        <v>2852</v>
      </c>
      <c r="J2856" s="15">
        <f t="shared" ca="1" si="309"/>
        <v>0.93367390980237697</v>
      </c>
      <c r="K2856" s="16">
        <f t="shared" ca="1" si="311"/>
        <v>20.01106627533165</v>
      </c>
      <c r="L2856" s="16"/>
      <c r="M2856" s="17">
        <f t="shared" ca="1" si="310"/>
        <v>0.99166912220300751</v>
      </c>
      <c r="N2856" s="18">
        <f t="shared" ca="1" si="312"/>
        <v>23.810376390981396</v>
      </c>
      <c r="O2856" s="18"/>
      <c r="P2856" s="30">
        <f t="shared" ca="1" si="308"/>
        <v>-1.5993101156497458</v>
      </c>
      <c r="Q2856" s="19"/>
      <c r="R2856" s="20">
        <f t="shared" ca="1" si="313"/>
        <v>0</v>
      </c>
      <c r="S2856" s="21">
        <f t="shared" ca="1" si="314"/>
        <v>0</v>
      </c>
    </row>
    <row r="2857" spans="9:19" ht="15" x14ac:dyDescent="0.25">
      <c r="I2857" s="14">
        <v>2853</v>
      </c>
      <c r="J2857" s="15">
        <f t="shared" ca="1" si="309"/>
        <v>0.58930685424143958</v>
      </c>
      <c r="K2857" s="16">
        <f t="shared" ca="1" si="311"/>
        <v>9.3188630136732087</v>
      </c>
      <c r="L2857" s="16"/>
      <c r="M2857" s="17">
        <f t="shared" ca="1" si="310"/>
        <v>0.81716677512017954</v>
      </c>
      <c r="N2857" s="18">
        <f t="shared" ca="1" si="312"/>
        <v>11.348598452794036</v>
      </c>
      <c r="O2857" s="18"/>
      <c r="P2857" s="30">
        <f t="shared" ca="1" si="308"/>
        <v>0.17026456087917285</v>
      </c>
      <c r="Q2857" s="19"/>
      <c r="R2857" s="20">
        <f t="shared" ca="1" si="313"/>
        <v>1</v>
      </c>
      <c r="S2857" s="21">
        <f t="shared" ca="1" si="314"/>
        <v>0</v>
      </c>
    </row>
    <row r="2858" spans="9:19" ht="15" x14ac:dyDescent="0.25">
      <c r="I2858" s="14">
        <v>2854</v>
      </c>
      <c r="J2858" s="15">
        <f t="shared" ca="1" si="309"/>
        <v>0.78245697640548639</v>
      </c>
      <c r="K2858" s="16">
        <f t="shared" ca="1" si="311"/>
        <v>13.960281957629594</v>
      </c>
      <c r="L2858" s="16"/>
      <c r="M2858" s="17">
        <f t="shared" ca="1" si="310"/>
        <v>0.75732751256264308</v>
      </c>
      <c r="N2858" s="18">
        <f t="shared" ca="1" si="312"/>
        <v>9.6176425576475086</v>
      </c>
      <c r="O2858" s="18"/>
      <c r="P2858" s="30">
        <f t="shared" ca="1" si="308"/>
        <v>6.5426393999820851</v>
      </c>
      <c r="Q2858" s="19"/>
      <c r="R2858" s="20">
        <f t="shared" ca="1" si="313"/>
        <v>1</v>
      </c>
      <c r="S2858" s="21">
        <f t="shared" ca="1" si="314"/>
        <v>0</v>
      </c>
    </row>
    <row r="2859" spans="9:19" ht="15" x14ac:dyDescent="0.25">
      <c r="I2859" s="14">
        <v>2855</v>
      </c>
      <c r="J2859" s="15">
        <f t="shared" ca="1" si="309"/>
        <v>3.1119874023271099E-2</v>
      </c>
      <c r="K2859" s="16">
        <f t="shared" ca="1" si="311"/>
        <v>-8.170228347455831</v>
      </c>
      <c r="L2859" s="16"/>
      <c r="M2859" s="17">
        <f t="shared" ca="1" si="310"/>
        <v>0.50725751790172025</v>
      </c>
      <c r="N2859" s="18">
        <f t="shared" ca="1" si="312"/>
        <v>3.9322127480098215</v>
      </c>
      <c r="O2859" s="18"/>
      <c r="P2859" s="30">
        <f t="shared" ca="1" si="308"/>
        <v>-9.902441095465651</v>
      </c>
      <c r="Q2859" s="19"/>
      <c r="R2859" s="20">
        <f t="shared" ca="1" si="313"/>
        <v>0</v>
      </c>
      <c r="S2859" s="21">
        <f t="shared" ca="1" si="314"/>
        <v>0</v>
      </c>
    </row>
    <row r="2860" spans="9:19" ht="15" x14ac:dyDescent="0.25">
      <c r="I2860" s="14">
        <v>2856</v>
      </c>
      <c r="J2860" s="15">
        <f t="shared" ca="1" si="309"/>
        <v>0.45421978997252432</v>
      </c>
      <c r="K2860" s="16">
        <f t="shared" ca="1" si="311"/>
        <v>6.467782469574086</v>
      </c>
      <c r="L2860" s="16"/>
      <c r="M2860" s="17">
        <f t="shared" ca="1" si="310"/>
        <v>0.69018347592413432</v>
      </c>
      <c r="N2860" s="18">
        <f t="shared" ca="1" si="312"/>
        <v>7.9329333935407993</v>
      </c>
      <c r="O2860" s="18"/>
      <c r="P2860" s="30">
        <f t="shared" ca="1" si="308"/>
        <v>0.73484907603328686</v>
      </c>
      <c r="Q2860" s="19"/>
      <c r="R2860" s="20">
        <f t="shared" ca="1" si="313"/>
        <v>1</v>
      </c>
      <c r="S2860" s="21">
        <f t="shared" ca="1" si="314"/>
        <v>0</v>
      </c>
    </row>
    <row r="2861" spans="9:19" ht="15" x14ac:dyDescent="0.25">
      <c r="I2861" s="14">
        <v>2857</v>
      </c>
      <c r="J2861" s="15">
        <f t="shared" ca="1" si="309"/>
        <v>0.15455759330858043</v>
      </c>
      <c r="K2861" s="16">
        <f t="shared" ca="1" si="311"/>
        <v>-1.0795050891726081</v>
      </c>
      <c r="L2861" s="16"/>
      <c r="M2861" s="17">
        <f t="shared" ca="1" si="310"/>
        <v>0.75023626669334298</v>
      </c>
      <c r="N2861" s="18">
        <f t="shared" ca="1" si="312"/>
        <v>9.4294082461434456</v>
      </c>
      <c r="O2861" s="18"/>
      <c r="P2861" s="30">
        <f t="shared" ca="1" si="308"/>
        <v>-8.3089133353160527</v>
      </c>
      <c r="Q2861" s="19"/>
      <c r="R2861" s="20">
        <f t="shared" ca="1" si="313"/>
        <v>0</v>
      </c>
      <c r="S2861" s="21">
        <f t="shared" ca="1" si="314"/>
        <v>0</v>
      </c>
    </row>
    <row r="2862" spans="9:19" ht="15" x14ac:dyDescent="0.25">
      <c r="I2862" s="14">
        <v>2858</v>
      </c>
      <c r="J2862" s="15">
        <f t="shared" ca="1" si="309"/>
        <v>0.11575478076169776</v>
      </c>
      <c r="K2862" s="16">
        <f t="shared" ca="1" si="311"/>
        <v>-2.5804642486470506</v>
      </c>
      <c r="L2862" s="16"/>
      <c r="M2862" s="17">
        <f t="shared" ca="1" si="310"/>
        <v>0.58023335594040248</v>
      </c>
      <c r="N2862" s="18">
        <f t="shared" ca="1" si="312"/>
        <v>5.4741570321945794</v>
      </c>
      <c r="O2862" s="18"/>
      <c r="P2862" s="30">
        <f t="shared" ca="1" si="308"/>
        <v>-5.8546212808416298</v>
      </c>
      <c r="Q2862" s="19"/>
      <c r="R2862" s="20">
        <f t="shared" ca="1" si="313"/>
        <v>0</v>
      </c>
      <c r="S2862" s="21">
        <f t="shared" ca="1" si="314"/>
        <v>0</v>
      </c>
    </row>
    <row r="2863" spans="9:19" ht="15" x14ac:dyDescent="0.25">
      <c r="I2863" s="14">
        <v>2859</v>
      </c>
      <c r="J2863" s="15">
        <f t="shared" ca="1" si="309"/>
        <v>0.67716507457721242</v>
      </c>
      <c r="K2863" s="16">
        <f t="shared" ca="1" si="311"/>
        <v>11.276845462829831</v>
      </c>
      <c r="L2863" s="16"/>
      <c r="M2863" s="17">
        <f t="shared" ca="1" si="310"/>
        <v>0.35242958664392077</v>
      </c>
      <c r="N2863" s="18">
        <f t="shared" ca="1" si="312"/>
        <v>0.6109885226467231</v>
      </c>
      <c r="O2863" s="18"/>
      <c r="P2863" s="30">
        <f t="shared" ca="1" si="308"/>
        <v>12.865856940183107</v>
      </c>
      <c r="Q2863" s="19"/>
      <c r="R2863" s="20">
        <f t="shared" ca="1" si="313"/>
        <v>1</v>
      </c>
      <c r="S2863" s="21">
        <f t="shared" ca="1" si="314"/>
        <v>1</v>
      </c>
    </row>
    <row r="2864" spans="9:19" ht="15" x14ac:dyDescent="0.25">
      <c r="I2864" s="14">
        <v>2860</v>
      </c>
      <c r="J2864" s="15">
        <f t="shared" ca="1" si="309"/>
        <v>0.71105873442751</v>
      </c>
      <c r="K2864" s="16">
        <f t="shared" ca="1" si="311"/>
        <v>12.085848554380975</v>
      </c>
      <c r="L2864" s="16"/>
      <c r="M2864" s="17">
        <f t="shared" ca="1" si="310"/>
        <v>0.11406655187177783</v>
      </c>
      <c r="N2864" s="18">
        <f t="shared" ca="1" si="312"/>
        <v>-6.3032748670157801</v>
      </c>
      <c r="O2864" s="18"/>
      <c r="P2864" s="30">
        <f t="shared" ca="1" si="308"/>
        <v>20.589123421396753</v>
      </c>
      <c r="Q2864" s="19"/>
      <c r="R2864" s="20">
        <f t="shared" ca="1" si="313"/>
        <v>1</v>
      </c>
      <c r="S2864" s="21">
        <f t="shared" ca="1" si="314"/>
        <v>1</v>
      </c>
    </row>
    <row r="2865" spans="9:19" ht="15" x14ac:dyDescent="0.25">
      <c r="I2865" s="14">
        <v>2861</v>
      </c>
      <c r="J2865" s="15">
        <f t="shared" ca="1" si="309"/>
        <v>0.38487339857232772</v>
      </c>
      <c r="K2865" s="16">
        <f t="shared" ca="1" si="311"/>
        <v>4.9810449594341737</v>
      </c>
      <c r="L2865" s="16"/>
      <c r="M2865" s="17">
        <f t="shared" ca="1" si="310"/>
        <v>0.68055115941736433</v>
      </c>
      <c r="N2865" s="18">
        <f t="shared" ca="1" si="312"/>
        <v>7.7059483763651624</v>
      </c>
      <c r="O2865" s="18"/>
      <c r="P2865" s="30">
        <f t="shared" ca="1" si="308"/>
        <v>-0.52490341693098852</v>
      </c>
      <c r="Q2865" s="19"/>
      <c r="R2865" s="20">
        <f t="shared" ca="1" si="313"/>
        <v>0</v>
      </c>
      <c r="S2865" s="21">
        <f t="shared" ca="1" si="314"/>
        <v>0</v>
      </c>
    </row>
    <row r="2866" spans="9:19" ht="15" x14ac:dyDescent="0.25">
      <c r="I2866" s="14">
        <v>2862</v>
      </c>
      <c r="J2866" s="15">
        <f t="shared" ca="1" si="309"/>
        <v>0.40452695692368446</v>
      </c>
      <c r="K2866" s="16">
        <f t="shared" ca="1" si="311"/>
        <v>5.4082384505578922</v>
      </c>
      <c r="L2866" s="16"/>
      <c r="M2866" s="17">
        <f t="shared" ca="1" si="310"/>
        <v>0.35736116170366938</v>
      </c>
      <c r="N2866" s="18">
        <f t="shared" ca="1" si="312"/>
        <v>0.72182954441074765</v>
      </c>
      <c r="O2866" s="18"/>
      <c r="P2866" s="30">
        <f t="shared" ca="1" si="308"/>
        <v>6.8864089061471452</v>
      </c>
      <c r="Q2866" s="19"/>
      <c r="R2866" s="20">
        <f t="shared" ca="1" si="313"/>
        <v>1</v>
      </c>
      <c r="S2866" s="21">
        <f t="shared" ca="1" si="314"/>
        <v>0</v>
      </c>
    </row>
    <row r="2867" spans="9:19" ht="15" x14ac:dyDescent="0.25">
      <c r="I2867" s="14">
        <v>2863</v>
      </c>
      <c r="J2867" s="15">
        <f t="shared" ca="1" si="309"/>
        <v>0.58778009303150969</v>
      </c>
      <c r="K2867" s="16">
        <f t="shared" ca="1" si="311"/>
        <v>9.2860318334554659</v>
      </c>
      <c r="L2867" s="16"/>
      <c r="M2867" s="17">
        <f t="shared" ca="1" si="310"/>
        <v>0.51888351595040405</v>
      </c>
      <c r="N2867" s="18">
        <f t="shared" ca="1" si="312"/>
        <v>4.1761722788730005</v>
      </c>
      <c r="O2867" s="18"/>
      <c r="P2867" s="30">
        <f t="shared" ca="1" si="308"/>
        <v>7.3098595545824656</v>
      </c>
      <c r="Q2867" s="19"/>
      <c r="R2867" s="20">
        <f t="shared" ca="1" si="313"/>
        <v>1</v>
      </c>
      <c r="S2867" s="21">
        <f t="shared" ca="1" si="314"/>
        <v>1</v>
      </c>
    </row>
    <row r="2868" spans="9:19" ht="15" x14ac:dyDescent="0.25">
      <c r="I2868" s="14">
        <v>2864</v>
      </c>
      <c r="J2868" s="15">
        <f t="shared" ca="1" si="309"/>
        <v>0.17418811523636046</v>
      </c>
      <c r="K2868" s="16">
        <f t="shared" ca="1" si="311"/>
        <v>-0.41572522076858132</v>
      </c>
      <c r="L2868" s="16"/>
      <c r="M2868" s="17">
        <f t="shared" ca="1" si="310"/>
        <v>0.61618433698925401</v>
      </c>
      <c r="N2868" s="18">
        <f t="shared" ca="1" si="312"/>
        <v>6.2521181610694656</v>
      </c>
      <c r="O2868" s="18"/>
      <c r="P2868" s="30">
        <f t="shared" ca="1" si="308"/>
        <v>-4.4678433818380467</v>
      </c>
      <c r="Q2868" s="19"/>
      <c r="R2868" s="20">
        <f t="shared" ca="1" si="313"/>
        <v>0</v>
      </c>
      <c r="S2868" s="21">
        <f t="shared" ca="1" si="314"/>
        <v>0</v>
      </c>
    </row>
    <row r="2869" spans="9:19" ht="15" x14ac:dyDescent="0.25">
      <c r="I2869" s="14">
        <v>2865</v>
      </c>
      <c r="J2869" s="15">
        <f t="shared" ca="1" si="309"/>
        <v>0.53839001548205434</v>
      </c>
      <c r="K2869" s="16">
        <f t="shared" ca="1" si="311"/>
        <v>8.2363603636737412</v>
      </c>
      <c r="L2869" s="16"/>
      <c r="M2869" s="17">
        <f t="shared" ca="1" si="310"/>
        <v>0.76253873762649282</v>
      </c>
      <c r="N2869" s="18">
        <f t="shared" ca="1" si="312"/>
        <v>9.7578754064972646</v>
      </c>
      <c r="O2869" s="18"/>
      <c r="P2869" s="30">
        <f t="shared" ca="1" si="308"/>
        <v>0.67848495717647683</v>
      </c>
      <c r="Q2869" s="19"/>
      <c r="R2869" s="20">
        <f t="shared" ca="1" si="313"/>
        <v>1</v>
      </c>
      <c r="S2869" s="21">
        <f t="shared" ca="1" si="314"/>
        <v>0</v>
      </c>
    </row>
    <row r="2870" spans="9:19" ht="15" x14ac:dyDescent="0.25">
      <c r="I2870" s="14">
        <v>2866</v>
      </c>
      <c r="J2870" s="15">
        <f t="shared" ca="1" si="309"/>
        <v>0.74377482502082437</v>
      </c>
      <c r="K2870" s="16">
        <f t="shared" ca="1" si="311"/>
        <v>12.910349339107174</v>
      </c>
      <c r="L2870" s="16"/>
      <c r="M2870" s="17">
        <f t="shared" ca="1" si="310"/>
        <v>0.6693055049654989</v>
      </c>
      <c r="N2870" s="18">
        <f t="shared" ca="1" si="312"/>
        <v>7.4445396771913872</v>
      </c>
      <c r="O2870" s="18"/>
      <c r="P2870" s="30">
        <f t="shared" ca="1" si="308"/>
        <v>7.6658096619157874</v>
      </c>
      <c r="Q2870" s="19"/>
      <c r="R2870" s="20">
        <f t="shared" ca="1" si="313"/>
        <v>1</v>
      </c>
      <c r="S2870" s="21">
        <f t="shared" ca="1" si="314"/>
        <v>1</v>
      </c>
    </row>
    <row r="2871" spans="9:19" ht="15" x14ac:dyDescent="0.25">
      <c r="I2871" s="14">
        <v>2867</v>
      </c>
      <c r="J2871" s="15">
        <f t="shared" ca="1" si="309"/>
        <v>0.69615076088292738</v>
      </c>
      <c r="K2871" s="16">
        <f t="shared" ca="1" si="311"/>
        <v>11.72509038092147</v>
      </c>
      <c r="L2871" s="16"/>
      <c r="M2871" s="17">
        <f t="shared" ca="1" si="310"/>
        <v>0.13520435458696944</v>
      </c>
      <c r="N2871" s="18">
        <f t="shared" ca="1" si="312"/>
        <v>-5.4410128124333657</v>
      </c>
      <c r="O2871" s="18"/>
      <c r="P2871" s="30">
        <f t="shared" ca="1" si="308"/>
        <v>19.366103193354835</v>
      </c>
      <c r="Q2871" s="19"/>
      <c r="R2871" s="20">
        <f t="shared" ca="1" si="313"/>
        <v>1</v>
      </c>
      <c r="S2871" s="21">
        <f t="shared" ca="1" si="314"/>
        <v>1</v>
      </c>
    </row>
    <row r="2872" spans="9:19" ht="15" x14ac:dyDescent="0.25">
      <c r="I2872" s="14">
        <v>2868</v>
      </c>
      <c r="J2872" s="15">
        <f t="shared" ca="1" si="309"/>
        <v>0.65169468013268927</v>
      </c>
      <c r="K2872" s="16">
        <f t="shared" ca="1" si="311"/>
        <v>10.692135793544235</v>
      </c>
      <c r="L2872" s="16"/>
      <c r="M2872" s="17">
        <f t="shared" ca="1" si="310"/>
        <v>0.22161223709502309</v>
      </c>
      <c r="N2872" s="18">
        <f t="shared" ca="1" si="312"/>
        <v>-2.6351708817706507</v>
      </c>
      <c r="O2872" s="18"/>
      <c r="P2872" s="30">
        <f t="shared" ca="1" si="308"/>
        <v>15.527306675314886</v>
      </c>
      <c r="Q2872" s="19"/>
      <c r="R2872" s="20">
        <f t="shared" ca="1" si="313"/>
        <v>1</v>
      </c>
      <c r="S2872" s="21">
        <f t="shared" ca="1" si="314"/>
        <v>1</v>
      </c>
    </row>
    <row r="2873" spans="9:19" ht="15" x14ac:dyDescent="0.25">
      <c r="I2873" s="14">
        <v>2869</v>
      </c>
      <c r="J2873" s="15">
        <f t="shared" ca="1" si="309"/>
        <v>0.87548054580694512</v>
      </c>
      <c r="K2873" s="16">
        <f t="shared" ca="1" si="311"/>
        <v>17.074070765679924</v>
      </c>
      <c r="L2873" s="16"/>
      <c r="M2873" s="17">
        <f t="shared" ca="1" si="310"/>
        <v>0.53038936939565984</v>
      </c>
      <c r="N2873" s="18">
        <f t="shared" ca="1" si="312"/>
        <v>4.4179421541155852</v>
      </c>
      <c r="O2873" s="18"/>
      <c r="P2873" s="30">
        <f t="shared" ca="1" si="308"/>
        <v>14.856128611564337</v>
      </c>
      <c r="Q2873" s="19"/>
      <c r="R2873" s="20">
        <f t="shared" ca="1" si="313"/>
        <v>1</v>
      </c>
      <c r="S2873" s="21">
        <f t="shared" ca="1" si="314"/>
        <v>1</v>
      </c>
    </row>
    <row r="2874" spans="9:19" ht="15" x14ac:dyDescent="0.25">
      <c r="I2874" s="14">
        <v>2870</v>
      </c>
      <c r="J2874" s="15">
        <f t="shared" ca="1" si="309"/>
        <v>0.8452046385477</v>
      </c>
      <c r="K2874" s="16">
        <f t="shared" ca="1" si="311"/>
        <v>15.931145200231263</v>
      </c>
      <c r="L2874" s="16"/>
      <c r="M2874" s="17">
        <f t="shared" ca="1" si="310"/>
        <v>0.17327110018164049</v>
      </c>
      <c r="N2874" s="18">
        <f t="shared" ca="1" si="312"/>
        <v>-4.0956268688222357</v>
      </c>
      <c r="O2874" s="18"/>
      <c r="P2874" s="30">
        <f t="shared" ca="1" si="308"/>
        <v>22.226772069053499</v>
      </c>
      <c r="Q2874" s="19"/>
      <c r="R2874" s="20">
        <f t="shared" ca="1" si="313"/>
        <v>1</v>
      </c>
      <c r="S2874" s="21">
        <f t="shared" ca="1" si="314"/>
        <v>1</v>
      </c>
    </row>
    <row r="2875" spans="9:19" ht="15" x14ac:dyDescent="0.25">
      <c r="I2875" s="14">
        <v>2871</v>
      </c>
      <c r="J2875" s="15">
        <f t="shared" ca="1" si="309"/>
        <v>0.21611321336370126</v>
      </c>
      <c r="K2875" s="16">
        <f t="shared" ca="1" si="311"/>
        <v>0.85897701000453619</v>
      </c>
      <c r="L2875" s="16"/>
      <c r="M2875" s="17">
        <f t="shared" ca="1" si="310"/>
        <v>0.96335110000132174</v>
      </c>
      <c r="N2875" s="18">
        <f t="shared" ca="1" si="312"/>
        <v>18.764346203036805</v>
      </c>
      <c r="O2875" s="18"/>
      <c r="P2875" s="30">
        <f t="shared" ca="1" si="308"/>
        <v>-15.705369193032269</v>
      </c>
      <c r="Q2875" s="19"/>
      <c r="R2875" s="20">
        <f t="shared" ca="1" si="313"/>
        <v>0</v>
      </c>
      <c r="S2875" s="21">
        <f t="shared" ca="1" si="314"/>
        <v>0</v>
      </c>
    </row>
    <row r="2876" spans="9:19" ht="15" x14ac:dyDescent="0.25">
      <c r="I2876" s="14">
        <v>2872</v>
      </c>
      <c r="J2876" s="15">
        <f t="shared" ca="1" si="309"/>
        <v>0.3084728765957806</v>
      </c>
      <c r="K2876" s="16">
        <f t="shared" ca="1" si="311"/>
        <v>3.2451631438865913</v>
      </c>
      <c r="L2876" s="16"/>
      <c r="M2876" s="17">
        <f t="shared" ca="1" si="310"/>
        <v>0.56393883334615647</v>
      </c>
      <c r="N2876" s="18">
        <f t="shared" ca="1" si="312"/>
        <v>5.126715298666837</v>
      </c>
      <c r="O2876" s="18"/>
      <c r="P2876" s="30">
        <f t="shared" ca="1" si="308"/>
        <v>0.31844784521975456</v>
      </c>
      <c r="Q2876" s="19"/>
      <c r="R2876" s="20">
        <f t="shared" ca="1" si="313"/>
        <v>1</v>
      </c>
      <c r="S2876" s="21">
        <f t="shared" ca="1" si="314"/>
        <v>0</v>
      </c>
    </row>
    <row r="2877" spans="9:19" ht="15" x14ac:dyDescent="0.25">
      <c r="I2877" s="14">
        <v>2873</v>
      </c>
      <c r="J2877" s="15">
        <f t="shared" ca="1" si="309"/>
        <v>0.78657318273861532</v>
      </c>
      <c r="K2877" s="16">
        <f t="shared" ca="1" si="311"/>
        <v>14.077993937969001</v>
      </c>
      <c r="L2877" s="16"/>
      <c r="M2877" s="17">
        <f t="shared" ca="1" si="310"/>
        <v>0.19464383730744705</v>
      </c>
      <c r="N2877" s="18">
        <f t="shared" ca="1" si="312"/>
        <v>-3.4228889075981836</v>
      </c>
      <c r="O2877" s="18"/>
      <c r="P2877" s="30">
        <f t="shared" ca="1" si="308"/>
        <v>19.700882845567182</v>
      </c>
      <c r="Q2877" s="19"/>
      <c r="R2877" s="20">
        <f t="shared" ca="1" si="313"/>
        <v>1</v>
      </c>
      <c r="S2877" s="21">
        <f t="shared" ca="1" si="314"/>
        <v>1</v>
      </c>
    </row>
    <row r="2878" spans="9:19" ht="15" x14ac:dyDescent="0.25">
      <c r="I2878" s="14">
        <v>2874</v>
      </c>
      <c r="J2878" s="15">
        <f t="shared" ca="1" si="309"/>
        <v>0.95629037477529322</v>
      </c>
      <c r="K2878" s="16">
        <f t="shared" ca="1" si="311"/>
        <v>21.729951831207476</v>
      </c>
      <c r="L2878" s="16"/>
      <c r="M2878" s="17">
        <f t="shared" ca="1" si="310"/>
        <v>0.55084054865118115</v>
      </c>
      <c r="N2878" s="18">
        <f t="shared" ca="1" si="312"/>
        <v>4.8491283228304205</v>
      </c>
      <c r="O2878" s="18"/>
      <c r="P2878" s="30">
        <f t="shared" ca="1" si="308"/>
        <v>19.080823508377055</v>
      </c>
      <c r="Q2878" s="19"/>
      <c r="R2878" s="20">
        <f t="shared" ca="1" si="313"/>
        <v>1</v>
      </c>
      <c r="S2878" s="21">
        <f t="shared" ca="1" si="314"/>
        <v>1</v>
      </c>
    </row>
    <row r="2879" spans="9:19" ht="15" x14ac:dyDescent="0.25">
      <c r="I2879" s="14">
        <v>2875</v>
      </c>
      <c r="J2879" s="15">
        <f t="shared" ca="1" si="309"/>
        <v>0.28590510799011259</v>
      </c>
      <c r="K2879" s="16">
        <f t="shared" ca="1" si="311"/>
        <v>2.6996286829877949</v>
      </c>
      <c r="L2879" s="16"/>
      <c r="M2879" s="17">
        <f t="shared" ca="1" si="310"/>
        <v>0.98073528913214969</v>
      </c>
      <c r="N2879" s="18">
        <f t="shared" ca="1" si="312"/>
        <v>21.091982050862004</v>
      </c>
      <c r="O2879" s="18"/>
      <c r="P2879" s="30">
        <f t="shared" ca="1" si="308"/>
        <v>-16.192353367874208</v>
      </c>
      <c r="Q2879" s="19"/>
      <c r="R2879" s="20">
        <f t="shared" ca="1" si="313"/>
        <v>0</v>
      </c>
      <c r="S2879" s="21">
        <f t="shared" ca="1" si="314"/>
        <v>0</v>
      </c>
    </row>
    <row r="2880" spans="9:19" ht="15" x14ac:dyDescent="0.25">
      <c r="I2880" s="14">
        <v>2876</v>
      </c>
      <c r="J2880" s="15">
        <f t="shared" ca="1" si="309"/>
        <v>0.30635484020636106</v>
      </c>
      <c r="K2880" s="16">
        <f t="shared" ca="1" si="311"/>
        <v>3.1947485809268343</v>
      </c>
      <c r="L2880" s="16"/>
      <c r="M2880" s="17">
        <f t="shared" ca="1" si="310"/>
        <v>5.9162394528267104E-3</v>
      </c>
      <c r="N2880" s="18">
        <f t="shared" ca="1" si="312"/>
        <v>-17.279580770344943</v>
      </c>
      <c r="O2880" s="18"/>
      <c r="P2880" s="30">
        <f t="shared" ca="1" si="308"/>
        <v>22.674329351271776</v>
      </c>
      <c r="Q2880" s="19"/>
      <c r="R2880" s="20">
        <f t="shared" ca="1" si="313"/>
        <v>1</v>
      </c>
      <c r="S2880" s="21">
        <f t="shared" ca="1" si="314"/>
        <v>1</v>
      </c>
    </row>
    <row r="2881" spans="9:19" ht="15" x14ac:dyDescent="0.25">
      <c r="I2881" s="14">
        <v>2877</v>
      </c>
      <c r="J2881" s="15">
        <f t="shared" ca="1" si="309"/>
        <v>0.9640401129757592</v>
      </c>
      <c r="K2881" s="16">
        <f t="shared" ca="1" si="311"/>
        <v>22.486748127282908</v>
      </c>
      <c r="L2881" s="16"/>
      <c r="M2881" s="17">
        <f t="shared" ca="1" si="310"/>
        <v>0.21473530688928</v>
      </c>
      <c r="N2881" s="18">
        <f t="shared" ca="1" si="312"/>
        <v>-2.8304330479067374</v>
      </c>
      <c r="O2881" s="18"/>
      <c r="P2881" s="30">
        <f t="shared" ca="1" si="308"/>
        <v>27.517181175189645</v>
      </c>
      <c r="Q2881" s="19"/>
      <c r="R2881" s="20">
        <f t="shared" ca="1" si="313"/>
        <v>1</v>
      </c>
      <c r="S2881" s="21">
        <f t="shared" ca="1" si="314"/>
        <v>1</v>
      </c>
    </row>
    <row r="2882" spans="9:19" ht="15" x14ac:dyDescent="0.25">
      <c r="I2882" s="14">
        <v>2878</v>
      </c>
      <c r="J2882" s="15">
        <f t="shared" ca="1" si="309"/>
        <v>0.22079407045906785</v>
      </c>
      <c r="K2882" s="16">
        <f t="shared" ca="1" si="311"/>
        <v>0.99178261262782197</v>
      </c>
      <c r="L2882" s="16"/>
      <c r="M2882" s="17">
        <f t="shared" ca="1" si="310"/>
        <v>0.12268705614914066</v>
      </c>
      <c r="N2882" s="18">
        <f t="shared" ca="1" si="312"/>
        <v>-5.9391343102865566</v>
      </c>
      <c r="O2882" s="18"/>
      <c r="P2882" s="30">
        <f t="shared" ca="1" si="308"/>
        <v>9.1309169229143787</v>
      </c>
      <c r="Q2882" s="19"/>
      <c r="R2882" s="20">
        <f t="shared" ca="1" si="313"/>
        <v>1</v>
      </c>
      <c r="S2882" s="21">
        <f t="shared" ca="1" si="314"/>
        <v>1</v>
      </c>
    </row>
    <row r="2883" spans="9:19" ht="15" x14ac:dyDescent="0.25">
      <c r="I2883" s="14">
        <v>2879</v>
      </c>
      <c r="J2883" s="15">
        <f t="shared" ca="1" si="309"/>
        <v>0.95128949989669531</v>
      </c>
      <c r="K2883" s="16">
        <f t="shared" ca="1" si="311"/>
        <v>21.297533444168359</v>
      </c>
      <c r="L2883" s="16"/>
      <c r="M2883" s="17">
        <f t="shared" ca="1" si="310"/>
        <v>0.39979660500936343</v>
      </c>
      <c r="N2883" s="18">
        <f t="shared" ca="1" si="312"/>
        <v>1.6559410614991257</v>
      </c>
      <c r="O2883" s="18"/>
      <c r="P2883" s="30">
        <f t="shared" ca="1" si="308"/>
        <v>21.841592382669234</v>
      </c>
      <c r="Q2883" s="19"/>
      <c r="R2883" s="20">
        <f t="shared" ca="1" si="313"/>
        <v>1</v>
      </c>
      <c r="S2883" s="21">
        <f t="shared" ca="1" si="314"/>
        <v>1</v>
      </c>
    </row>
    <row r="2884" spans="9:19" ht="15" x14ac:dyDescent="0.25">
      <c r="I2884" s="14">
        <v>2880</v>
      </c>
      <c r="J2884" s="15">
        <f t="shared" ca="1" si="309"/>
        <v>0.59014792974793095</v>
      </c>
      <c r="K2884" s="16">
        <f t="shared" ca="1" si="311"/>
        <v>9.3369617402205023</v>
      </c>
      <c r="L2884" s="16"/>
      <c r="M2884" s="17">
        <f t="shared" ca="1" si="310"/>
        <v>0.96364035339514997</v>
      </c>
      <c r="N2884" s="18">
        <f t="shared" ca="1" si="312"/>
        <v>18.794604280693164</v>
      </c>
      <c r="O2884" s="18"/>
      <c r="P2884" s="30">
        <f t="shared" ca="1" si="308"/>
        <v>-7.2576425404726619</v>
      </c>
      <c r="Q2884" s="19"/>
      <c r="R2884" s="20">
        <f t="shared" ca="1" si="313"/>
        <v>0</v>
      </c>
      <c r="S2884" s="21">
        <f t="shared" ca="1" si="314"/>
        <v>0</v>
      </c>
    </row>
    <row r="2885" spans="9:19" ht="15" x14ac:dyDescent="0.25">
      <c r="I2885" s="14">
        <v>2881</v>
      </c>
      <c r="J2885" s="15">
        <f t="shared" ca="1" si="309"/>
        <v>0.32892757439725873</v>
      </c>
      <c r="K2885" s="16">
        <f t="shared" ca="1" si="311"/>
        <v>3.7246303144055366</v>
      </c>
      <c r="L2885" s="16"/>
      <c r="M2885" s="17">
        <f t="shared" ca="1" si="310"/>
        <v>0.95952487103415485</v>
      </c>
      <c r="N2885" s="18">
        <f t="shared" ca="1" si="312"/>
        <v>18.381381326307526</v>
      </c>
      <c r="O2885" s="18"/>
      <c r="P2885" s="30">
        <f t="shared" ref="P2885:P2948" ca="1" si="315">K2885-N2885+homefield_adv_simulation</f>
        <v>-12.456751011901989</v>
      </c>
      <c r="Q2885" s="19"/>
      <c r="R2885" s="20">
        <f t="shared" ca="1" si="313"/>
        <v>0</v>
      </c>
      <c r="S2885" s="21">
        <f t="shared" ca="1" si="314"/>
        <v>0</v>
      </c>
    </row>
    <row r="2886" spans="9:19" ht="15" x14ac:dyDescent="0.25">
      <c r="I2886" s="14">
        <v>2882</v>
      </c>
      <c r="J2886" s="15">
        <f t="shared" ca="1" si="309"/>
        <v>0.55735517223686426</v>
      </c>
      <c r="K2886" s="16">
        <f t="shared" ca="1" si="311"/>
        <v>8.6370241120216775</v>
      </c>
      <c r="L2886" s="16"/>
      <c r="M2886" s="17">
        <f t="shared" ca="1" si="310"/>
        <v>0.59641860580611228</v>
      </c>
      <c r="N2886" s="18">
        <f t="shared" ca="1" si="312"/>
        <v>5.822185404823208</v>
      </c>
      <c r="O2886" s="18"/>
      <c r="P2886" s="30">
        <f t="shared" ca="1" si="315"/>
        <v>5.0148387071984697</v>
      </c>
      <c r="Q2886" s="19"/>
      <c r="R2886" s="20">
        <f t="shared" ca="1" si="313"/>
        <v>1</v>
      </c>
      <c r="S2886" s="21">
        <f t="shared" ca="1" si="314"/>
        <v>0</v>
      </c>
    </row>
    <row r="2887" spans="9:19" ht="15" x14ac:dyDescent="0.25">
      <c r="I2887" s="14">
        <v>2883</v>
      </c>
      <c r="J2887" s="15">
        <f t="shared" ca="1" si="309"/>
        <v>0.24188170514970575</v>
      </c>
      <c r="K2887" s="16">
        <f t="shared" ca="1" si="311"/>
        <v>1.5711839047012184</v>
      </c>
      <c r="L2887" s="16"/>
      <c r="M2887" s="17">
        <f t="shared" ca="1" si="310"/>
        <v>0.32153327907505191</v>
      </c>
      <c r="N2887" s="18">
        <f t="shared" ca="1" si="312"/>
        <v>-9.7212390032412888E-2</v>
      </c>
      <c r="O2887" s="18"/>
      <c r="P2887" s="30">
        <f t="shared" ca="1" si="315"/>
        <v>3.8683962947336314</v>
      </c>
      <c r="Q2887" s="19"/>
      <c r="R2887" s="20">
        <f t="shared" ca="1" si="313"/>
        <v>1</v>
      </c>
      <c r="S2887" s="21">
        <f t="shared" ca="1" si="314"/>
        <v>0</v>
      </c>
    </row>
    <row r="2888" spans="9:19" ht="15" x14ac:dyDescent="0.25">
      <c r="I2888" s="14">
        <v>2884</v>
      </c>
      <c r="J2888" s="15">
        <f t="shared" ca="1" si="309"/>
        <v>0.73483809209935969</v>
      </c>
      <c r="K2888" s="16">
        <f t="shared" ca="1" si="311"/>
        <v>12.680140238115973</v>
      </c>
      <c r="L2888" s="16"/>
      <c r="M2888" s="17">
        <f t="shared" ca="1" si="310"/>
        <v>0.67428412814545924</v>
      </c>
      <c r="N2888" s="18">
        <f t="shared" ca="1" si="312"/>
        <v>7.5598131454177304</v>
      </c>
      <c r="O2888" s="18"/>
      <c r="P2888" s="30">
        <f t="shared" ca="1" si="315"/>
        <v>7.3203270926982427</v>
      </c>
      <c r="Q2888" s="19"/>
      <c r="R2888" s="20">
        <f t="shared" ca="1" si="313"/>
        <v>1</v>
      </c>
      <c r="S2888" s="21">
        <f t="shared" ca="1" si="314"/>
        <v>1</v>
      </c>
    </row>
    <row r="2889" spans="9:19" ht="15" x14ac:dyDescent="0.25">
      <c r="I2889" s="14">
        <v>2885</v>
      </c>
      <c r="J2889" s="15">
        <f t="shared" ca="1" si="309"/>
        <v>0.95404996470466363</v>
      </c>
      <c r="K2889" s="16">
        <f t="shared" ca="1" si="311"/>
        <v>21.531560768586267</v>
      </c>
      <c r="L2889" s="16"/>
      <c r="M2889" s="17">
        <f t="shared" ca="1" si="310"/>
        <v>0.59897631656190142</v>
      </c>
      <c r="N2889" s="18">
        <f t="shared" ca="1" si="312"/>
        <v>5.8774925525090023</v>
      </c>
      <c r="O2889" s="18"/>
      <c r="P2889" s="30">
        <f t="shared" ca="1" si="315"/>
        <v>17.854068216077266</v>
      </c>
      <c r="Q2889" s="19"/>
      <c r="R2889" s="20">
        <f t="shared" ca="1" si="313"/>
        <v>1</v>
      </c>
      <c r="S2889" s="21">
        <f t="shared" ca="1" si="314"/>
        <v>1</v>
      </c>
    </row>
    <row r="2890" spans="9:19" ht="15" x14ac:dyDescent="0.25">
      <c r="I2890" s="14">
        <v>2886</v>
      </c>
      <c r="J2890" s="15">
        <f t="shared" ref="J2890:J2953" ca="1" si="316">RAND()</f>
        <v>0.83961011860388635</v>
      </c>
      <c r="K2890" s="16">
        <f t="shared" ca="1" si="311"/>
        <v>15.736835659994615</v>
      </c>
      <c r="L2890" s="16"/>
      <c r="M2890" s="17">
        <f t="shared" ref="M2890:M2953" ca="1" si="317">RAND()</f>
        <v>0.41739860059786382</v>
      </c>
      <c r="N2890" s="18">
        <f t="shared" ca="1" si="312"/>
        <v>2.0351203822245174</v>
      </c>
      <c r="O2890" s="18"/>
      <c r="P2890" s="30">
        <f t="shared" ca="1" si="315"/>
        <v>15.901715277770098</v>
      </c>
      <c r="Q2890" s="19"/>
      <c r="R2890" s="20">
        <f t="shared" ca="1" si="313"/>
        <v>1</v>
      </c>
      <c r="S2890" s="21">
        <f t="shared" ca="1" si="314"/>
        <v>1</v>
      </c>
    </row>
    <row r="2891" spans="9:19" ht="15" x14ac:dyDescent="0.25">
      <c r="I2891" s="14">
        <v>2887</v>
      </c>
      <c r="J2891" s="15">
        <f t="shared" ca="1" si="316"/>
        <v>0.97692004789820375</v>
      </c>
      <c r="K2891" s="16">
        <f t="shared" ref="K2891:K2954" ca="1" si="318">NORMINV(J2891,mean_HomeTeam_Sim,sd_HomeTeam_Sim)</f>
        <v>24.112400010857115</v>
      </c>
      <c r="L2891" s="16"/>
      <c r="M2891" s="17">
        <f t="shared" ca="1" si="317"/>
        <v>0.27914052808416401</v>
      </c>
      <c r="N2891" s="18">
        <f t="shared" ref="N2891:N2954" ca="1" si="319">NORMINV(M2891,mean_AwayTeam_Sim,sd_AwayTeam_Sim)</f>
        <v>-1.1177795756837376</v>
      </c>
      <c r="O2891" s="18"/>
      <c r="P2891" s="30">
        <f t="shared" ca="1" si="315"/>
        <v>27.430179586540852</v>
      </c>
      <c r="Q2891" s="19"/>
      <c r="R2891" s="20">
        <f t="shared" ref="R2891:R2954" ca="1" si="320">IF(P2891&gt;0,1,0)</f>
        <v>1</v>
      </c>
      <c r="S2891" s="21">
        <f t="shared" ref="S2891:S2954" ca="1" si="321">IF(P2891&gt;game_spread,1,0)</f>
        <v>1</v>
      </c>
    </row>
    <row r="2892" spans="9:19" ht="15" x14ac:dyDescent="0.25">
      <c r="I2892" s="14">
        <v>2888</v>
      </c>
      <c r="J2892" s="15">
        <f t="shared" ca="1" si="316"/>
        <v>0.50344984825484618</v>
      </c>
      <c r="K2892" s="16">
        <f t="shared" ca="1" si="318"/>
        <v>7.5023509702595224</v>
      </c>
      <c r="L2892" s="16"/>
      <c r="M2892" s="17">
        <f t="shared" ca="1" si="317"/>
        <v>0.10348513625390987</v>
      </c>
      <c r="N2892" s="18">
        <f t="shared" ca="1" si="319"/>
        <v>-6.7781499732506436</v>
      </c>
      <c r="O2892" s="18"/>
      <c r="P2892" s="30">
        <f t="shared" ca="1" si="315"/>
        <v>16.480500943510165</v>
      </c>
      <c r="Q2892" s="19"/>
      <c r="R2892" s="20">
        <f t="shared" ca="1" si="320"/>
        <v>1</v>
      </c>
      <c r="S2892" s="21">
        <f t="shared" ca="1" si="321"/>
        <v>1</v>
      </c>
    </row>
    <row r="2893" spans="9:19" ht="15" x14ac:dyDescent="0.25">
      <c r="I2893" s="14">
        <v>2889</v>
      </c>
      <c r="J2893" s="15">
        <f t="shared" ca="1" si="316"/>
        <v>0.11322715214568135</v>
      </c>
      <c r="K2893" s="16">
        <f t="shared" ca="1" si="318"/>
        <v>-2.6897627251466965</v>
      </c>
      <c r="L2893" s="16"/>
      <c r="M2893" s="17">
        <f t="shared" ca="1" si="317"/>
        <v>0.97805358239224538</v>
      </c>
      <c r="N2893" s="18">
        <f t="shared" ca="1" si="319"/>
        <v>20.639642980053413</v>
      </c>
      <c r="O2893" s="18"/>
      <c r="P2893" s="30">
        <f t="shared" ca="1" si="315"/>
        <v>-21.12940570520011</v>
      </c>
      <c r="Q2893" s="19"/>
      <c r="R2893" s="20">
        <f t="shared" ca="1" si="320"/>
        <v>0</v>
      </c>
      <c r="S2893" s="21">
        <f t="shared" ca="1" si="321"/>
        <v>0</v>
      </c>
    </row>
    <row r="2894" spans="9:19" ht="15" x14ac:dyDescent="0.25">
      <c r="I2894" s="14">
        <v>2890</v>
      </c>
      <c r="J2894" s="15">
        <f t="shared" ca="1" si="316"/>
        <v>0.12973748556587184</v>
      </c>
      <c r="K2894" s="16">
        <f t="shared" ca="1" si="318"/>
        <v>-2.0044540196689056</v>
      </c>
      <c r="L2894" s="16"/>
      <c r="M2894" s="17">
        <f t="shared" ca="1" si="317"/>
        <v>0.73033452158203249</v>
      </c>
      <c r="N2894" s="18">
        <f t="shared" ca="1" si="319"/>
        <v>8.9156286393195536</v>
      </c>
      <c r="O2894" s="18"/>
      <c r="P2894" s="30">
        <f t="shared" ca="1" si="315"/>
        <v>-8.7200826589884599</v>
      </c>
      <c r="Q2894" s="19"/>
      <c r="R2894" s="20">
        <f t="shared" ca="1" si="320"/>
        <v>0</v>
      </c>
      <c r="S2894" s="21">
        <f t="shared" ca="1" si="321"/>
        <v>0</v>
      </c>
    </row>
    <row r="2895" spans="9:19" ht="15" x14ac:dyDescent="0.25">
      <c r="I2895" s="14">
        <v>2891</v>
      </c>
      <c r="J2895" s="15">
        <f t="shared" ca="1" si="316"/>
        <v>0.23954066327449164</v>
      </c>
      <c r="K2895" s="16">
        <f t="shared" ca="1" si="318"/>
        <v>1.5082800979099771</v>
      </c>
      <c r="L2895" s="16"/>
      <c r="M2895" s="17">
        <f t="shared" ca="1" si="317"/>
        <v>2.7315017605223146E-2</v>
      </c>
      <c r="N2895" s="18">
        <f t="shared" ca="1" si="319"/>
        <v>-12.298991753517452</v>
      </c>
      <c r="O2895" s="18"/>
      <c r="P2895" s="30">
        <f t="shared" ca="1" si="315"/>
        <v>16.007271851427429</v>
      </c>
      <c r="Q2895" s="19"/>
      <c r="R2895" s="20">
        <f t="shared" ca="1" si="320"/>
        <v>1</v>
      </c>
      <c r="S2895" s="21">
        <f t="shared" ca="1" si="321"/>
        <v>1</v>
      </c>
    </row>
    <row r="2896" spans="9:19" ht="15" x14ac:dyDescent="0.25">
      <c r="I2896" s="14">
        <v>2892</v>
      </c>
      <c r="J2896" s="15">
        <f t="shared" ca="1" si="316"/>
        <v>0.68139281305812471</v>
      </c>
      <c r="K2896" s="16">
        <f t="shared" ca="1" si="318"/>
        <v>11.375664693672377</v>
      </c>
      <c r="L2896" s="16"/>
      <c r="M2896" s="17">
        <f t="shared" ca="1" si="317"/>
        <v>0.55535500982372754</v>
      </c>
      <c r="N2896" s="18">
        <f t="shared" ca="1" si="319"/>
        <v>4.9446532899432247</v>
      </c>
      <c r="O2896" s="18"/>
      <c r="P2896" s="30">
        <f t="shared" ca="1" si="315"/>
        <v>8.6310114037291523</v>
      </c>
      <c r="Q2896" s="19"/>
      <c r="R2896" s="20">
        <f t="shared" ca="1" si="320"/>
        <v>1</v>
      </c>
      <c r="S2896" s="21">
        <f t="shared" ca="1" si="321"/>
        <v>1</v>
      </c>
    </row>
    <row r="2897" spans="9:19" ht="15" x14ac:dyDescent="0.25">
      <c r="I2897" s="14">
        <v>2893</v>
      </c>
      <c r="J2897" s="15">
        <f t="shared" ca="1" si="316"/>
        <v>0.30223604538090287</v>
      </c>
      <c r="K2897" s="16">
        <f t="shared" ca="1" si="318"/>
        <v>3.096266801876145</v>
      </c>
      <c r="L2897" s="16"/>
      <c r="M2897" s="17">
        <f t="shared" ca="1" si="317"/>
        <v>0.80231914247426106</v>
      </c>
      <c r="N2897" s="18">
        <f t="shared" ca="1" si="319"/>
        <v>10.891059026510998</v>
      </c>
      <c r="O2897" s="18"/>
      <c r="P2897" s="30">
        <f t="shared" ca="1" si="315"/>
        <v>-5.5947922246348529</v>
      </c>
      <c r="Q2897" s="19"/>
      <c r="R2897" s="20">
        <f t="shared" ca="1" si="320"/>
        <v>0</v>
      </c>
      <c r="S2897" s="21">
        <f t="shared" ca="1" si="321"/>
        <v>0</v>
      </c>
    </row>
    <row r="2898" spans="9:19" ht="15" x14ac:dyDescent="0.25">
      <c r="I2898" s="14">
        <v>2894</v>
      </c>
      <c r="J2898" s="15">
        <f t="shared" ca="1" si="316"/>
        <v>0.25494906876068979</v>
      </c>
      <c r="K2898" s="16">
        <f t="shared" ca="1" si="318"/>
        <v>1.9164412890554772</v>
      </c>
      <c r="L2898" s="16"/>
      <c r="M2898" s="17">
        <f t="shared" ca="1" si="317"/>
        <v>0.78711216715293419</v>
      </c>
      <c r="N2898" s="18">
        <f t="shared" ca="1" si="319"/>
        <v>10.443504776000507</v>
      </c>
      <c r="O2898" s="18"/>
      <c r="P2898" s="30">
        <f t="shared" ca="1" si="315"/>
        <v>-6.32706348694503</v>
      </c>
      <c r="Q2898" s="19"/>
      <c r="R2898" s="20">
        <f t="shared" ca="1" si="320"/>
        <v>0</v>
      </c>
      <c r="S2898" s="21">
        <f t="shared" ca="1" si="321"/>
        <v>0</v>
      </c>
    </row>
    <row r="2899" spans="9:19" ht="15" x14ac:dyDescent="0.25">
      <c r="I2899" s="14">
        <v>2895</v>
      </c>
      <c r="J2899" s="15">
        <f t="shared" ca="1" si="316"/>
        <v>0.54244044276096903</v>
      </c>
      <c r="K2899" s="16">
        <f t="shared" ca="1" si="318"/>
        <v>8.3217446464157234</v>
      </c>
      <c r="L2899" s="16"/>
      <c r="M2899" s="17">
        <f t="shared" ca="1" si="317"/>
        <v>0.61671916304608787</v>
      </c>
      <c r="N2899" s="18">
        <f t="shared" ca="1" si="319"/>
        <v>6.2638374056909392</v>
      </c>
      <c r="O2899" s="18"/>
      <c r="P2899" s="30">
        <f t="shared" ca="1" si="315"/>
        <v>4.2579072407247844</v>
      </c>
      <c r="Q2899" s="19"/>
      <c r="R2899" s="20">
        <f t="shared" ca="1" si="320"/>
        <v>1</v>
      </c>
      <c r="S2899" s="21">
        <f t="shared" ca="1" si="321"/>
        <v>0</v>
      </c>
    </row>
    <row r="2900" spans="9:19" ht="15" x14ac:dyDescent="0.25">
      <c r="I2900" s="14">
        <v>2896</v>
      </c>
      <c r="J2900" s="15">
        <f t="shared" ca="1" si="316"/>
        <v>0.87857128252078687</v>
      </c>
      <c r="K2900" s="16">
        <f t="shared" ca="1" si="318"/>
        <v>17.201138198593803</v>
      </c>
      <c r="L2900" s="16"/>
      <c r="M2900" s="17">
        <f t="shared" ca="1" si="317"/>
        <v>0.18639641599474055</v>
      </c>
      <c r="N2900" s="18">
        <f t="shared" ca="1" si="319"/>
        <v>-3.6767673340575824</v>
      </c>
      <c r="O2900" s="18"/>
      <c r="P2900" s="30">
        <f t="shared" ca="1" si="315"/>
        <v>23.077905532651386</v>
      </c>
      <c r="Q2900" s="19"/>
      <c r="R2900" s="20">
        <f t="shared" ca="1" si="320"/>
        <v>1</v>
      </c>
      <c r="S2900" s="21">
        <f t="shared" ca="1" si="321"/>
        <v>1</v>
      </c>
    </row>
    <row r="2901" spans="9:19" ht="15" x14ac:dyDescent="0.25">
      <c r="I2901" s="14">
        <v>2897</v>
      </c>
      <c r="J2901" s="15">
        <f t="shared" ca="1" si="316"/>
        <v>0.60634658448453405</v>
      </c>
      <c r="K2901" s="16">
        <f t="shared" ca="1" si="318"/>
        <v>9.6873880474120515</v>
      </c>
      <c r="L2901" s="16"/>
      <c r="M2901" s="17">
        <f t="shared" ca="1" si="317"/>
        <v>0.72020111129773567</v>
      </c>
      <c r="N2901" s="18">
        <f t="shared" ca="1" si="319"/>
        <v>8.6614012981211985</v>
      </c>
      <c r="O2901" s="18"/>
      <c r="P2901" s="30">
        <f t="shared" ca="1" si="315"/>
        <v>3.2259867492908532</v>
      </c>
      <c r="Q2901" s="19"/>
      <c r="R2901" s="20">
        <f t="shared" ca="1" si="320"/>
        <v>1</v>
      </c>
      <c r="S2901" s="21">
        <f t="shared" ca="1" si="321"/>
        <v>0</v>
      </c>
    </row>
    <row r="2902" spans="9:19" ht="15" x14ac:dyDescent="0.25">
      <c r="I2902" s="14">
        <v>2898</v>
      </c>
      <c r="J2902" s="15">
        <f t="shared" ca="1" si="316"/>
        <v>0.53264257602333298</v>
      </c>
      <c r="K2902" s="16">
        <f t="shared" ca="1" si="318"/>
        <v>8.1153443613745342</v>
      </c>
      <c r="L2902" s="16"/>
      <c r="M2902" s="17">
        <f t="shared" ca="1" si="317"/>
        <v>4.5263644417656179E-2</v>
      </c>
      <c r="N2902" s="18">
        <f t="shared" ca="1" si="319"/>
        <v>-10.381498346599733</v>
      </c>
      <c r="O2902" s="18"/>
      <c r="P2902" s="30">
        <f t="shared" ca="1" si="315"/>
        <v>20.696842707974266</v>
      </c>
      <c r="Q2902" s="19"/>
      <c r="R2902" s="20">
        <f t="shared" ca="1" si="320"/>
        <v>1</v>
      </c>
      <c r="S2902" s="21">
        <f t="shared" ca="1" si="321"/>
        <v>1</v>
      </c>
    </row>
    <row r="2903" spans="9:19" ht="15" x14ac:dyDescent="0.25">
      <c r="I2903" s="14">
        <v>2899</v>
      </c>
      <c r="J2903" s="15">
        <f t="shared" ca="1" si="316"/>
        <v>0.56841279307676762</v>
      </c>
      <c r="K2903" s="16">
        <f t="shared" ca="1" si="318"/>
        <v>8.8718554608424469</v>
      </c>
      <c r="L2903" s="16"/>
      <c r="M2903" s="17">
        <f t="shared" ca="1" si="317"/>
        <v>0.94975344865739919</v>
      </c>
      <c r="N2903" s="18">
        <f t="shared" ca="1" si="319"/>
        <v>17.521871180960176</v>
      </c>
      <c r="O2903" s="18"/>
      <c r="P2903" s="30">
        <f t="shared" ca="1" si="315"/>
        <v>-6.4500157201177286</v>
      </c>
      <c r="Q2903" s="19"/>
      <c r="R2903" s="20">
        <f t="shared" ca="1" si="320"/>
        <v>0</v>
      </c>
      <c r="S2903" s="21">
        <f t="shared" ca="1" si="321"/>
        <v>0</v>
      </c>
    </row>
    <row r="2904" spans="9:19" ht="15" x14ac:dyDescent="0.25">
      <c r="I2904" s="14">
        <v>2900</v>
      </c>
      <c r="J2904" s="15">
        <f t="shared" ca="1" si="316"/>
        <v>0.44175182707139726</v>
      </c>
      <c r="K2904" s="16">
        <f t="shared" ca="1" si="318"/>
        <v>6.2040489018692027</v>
      </c>
      <c r="L2904" s="16"/>
      <c r="M2904" s="17">
        <f t="shared" ca="1" si="317"/>
        <v>0.61489194040766315</v>
      </c>
      <c r="N2904" s="18">
        <f t="shared" ca="1" si="319"/>
        <v>6.2238187993561231</v>
      </c>
      <c r="O2904" s="18"/>
      <c r="P2904" s="30">
        <f t="shared" ca="1" si="315"/>
        <v>2.1802301025130797</v>
      </c>
      <c r="Q2904" s="19"/>
      <c r="R2904" s="20">
        <f t="shared" ca="1" si="320"/>
        <v>1</v>
      </c>
      <c r="S2904" s="21">
        <f t="shared" ca="1" si="321"/>
        <v>0</v>
      </c>
    </row>
    <row r="2905" spans="9:19" ht="15" x14ac:dyDescent="0.25">
      <c r="I2905" s="14">
        <v>2901</v>
      </c>
      <c r="J2905" s="15">
        <f t="shared" ca="1" si="316"/>
        <v>0.38863711588035921</v>
      </c>
      <c r="K2905" s="16">
        <f t="shared" ca="1" si="318"/>
        <v>5.0633151116287971</v>
      </c>
      <c r="L2905" s="16"/>
      <c r="M2905" s="17">
        <f t="shared" ca="1" si="317"/>
        <v>0.18809801471610565</v>
      </c>
      <c r="N2905" s="18">
        <f t="shared" ca="1" si="319"/>
        <v>-3.6238300887525083</v>
      </c>
      <c r="O2905" s="18"/>
      <c r="P2905" s="30">
        <f t="shared" ca="1" si="315"/>
        <v>10.887145200381305</v>
      </c>
      <c r="Q2905" s="19"/>
      <c r="R2905" s="20">
        <f t="shared" ca="1" si="320"/>
        <v>1</v>
      </c>
      <c r="S2905" s="21">
        <f t="shared" ca="1" si="321"/>
        <v>1</v>
      </c>
    </row>
    <row r="2906" spans="9:19" ht="15" x14ac:dyDescent="0.25">
      <c r="I2906" s="14">
        <v>2902</v>
      </c>
      <c r="J2906" s="15">
        <f t="shared" ca="1" si="316"/>
        <v>0.55372715296197983</v>
      </c>
      <c r="K2906" s="16">
        <f t="shared" ca="1" si="318"/>
        <v>8.5601913571586259</v>
      </c>
      <c r="L2906" s="16"/>
      <c r="M2906" s="17">
        <f t="shared" ca="1" si="317"/>
        <v>0.84902851615415043</v>
      </c>
      <c r="N2906" s="18">
        <f t="shared" ca="1" si="319"/>
        <v>12.416638388612494</v>
      </c>
      <c r="O2906" s="18"/>
      <c r="P2906" s="30">
        <f t="shared" ca="1" si="315"/>
        <v>-1.656447031453868</v>
      </c>
      <c r="Q2906" s="19"/>
      <c r="R2906" s="20">
        <f t="shared" ca="1" si="320"/>
        <v>0</v>
      </c>
      <c r="S2906" s="21">
        <f t="shared" ca="1" si="321"/>
        <v>0</v>
      </c>
    </row>
    <row r="2907" spans="9:19" ht="15" x14ac:dyDescent="0.25">
      <c r="I2907" s="14">
        <v>2903</v>
      </c>
      <c r="J2907" s="15">
        <f t="shared" ca="1" si="316"/>
        <v>0.48162358531486305</v>
      </c>
      <c r="K2907" s="16">
        <f t="shared" ca="1" si="318"/>
        <v>7.0444742384254715</v>
      </c>
      <c r="L2907" s="16"/>
      <c r="M2907" s="17">
        <f t="shared" ca="1" si="317"/>
        <v>0.96939030167251605</v>
      </c>
      <c r="N2907" s="18">
        <f t="shared" ca="1" si="319"/>
        <v>19.441502097623143</v>
      </c>
      <c r="O2907" s="18"/>
      <c r="P2907" s="30">
        <f t="shared" ca="1" si="315"/>
        <v>-10.197027859197672</v>
      </c>
      <c r="Q2907" s="19"/>
      <c r="R2907" s="20">
        <f t="shared" ca="1" si="320"/>
        <v>0</v>
      </c>
      <c r="S2907" s="21">
        <f t="shared" ca="1" si="321"/>
        <v>0</v>
      </c>
    </row>
    <row r="2908" spans="9:19" ht="15" x14ac:dyDescent="0.25">
      <c r="I2908" s="14">
        <v>2904</v>
      </c>
      <c r="J2908" s="15">
        <f t="shared" ca="1" si="316"/>
        <v>0.71085990531655507</v>
      </c>
      <c r="K2908" s="16">
        <f t="shared" ca="1" si="318"/>
        <v>12.080981202832721</v>
      </c>
      <c r="L2908" s="16"/>
      <c r="M2908" s="17">
        <f t="shared" ca="1" si="317"/>
        <v>0.64913874042061359</v>
      </c>
      <c r="N2908" s="18">
        <f t="shared" ca="1" si="319"/>
        <v>6.9843768133781063</v>
      </c>
      <c r="O2908" s="18"/>
      <c r="P2908" s="30">
        <f t="shared" ca="1" si="315"/>
        <v>7.2966043894546146</v>
      </c>
      <c r="Q2908" s="19"/>
      <c r="R2908" s="20">
        <f t="shared" ca="1" si="320"/>
        <v>1</v>
      </c>
      <c r="S2908" s="21">
        <f t="shared" ca="1" si="321"/>
        <v>1</v>
      </c>
    </row>
    <row r="2909" spans="9:19" ht="15" x14ac:dyDescent="0.25">
      <c r="I2909" s="14">
        <v>2905</v>
      </c>
      <c r="J2909" s="15">
        <f t="shared" ca="1" si="316"/>
        <v>0.20244780746739133</v>
      </c>
      <c r="K2909" s="16">
        <f t="shared" ca="1" si="318"/>
        <v>0.46137683493932169</v>
      </c>
      <c r="L2909" s="16"/>
      <c r="M2909" s="17">
        <f t="shared" ca="1" si="317"/>
        <v>0.72467868723020479</v>
      </c>
      <c r="N2909" s="18">
        <f t="shared" ca="1" si="319"/>
        <v>8.7731656423926125</v>
      </c>
      <c r="O2909" s="18"/>
      <c r="P2909" s="30">
        <f t="shared" ca="1" si="315"/>
        <v>-6.1117888074532898</v>
      </c>
      <c r="Q2909" s="19"/>
      <c r="R2909" s="20">
        <f t="shared" ca="1" si="320"/>
        <v>0</v>
      </c>
      <c r="S2909" s="21">
        <f t="shared" ca="1" si="321"/>
        <v>0</v>
      </c>
    </row>
    <row r="2910" spans="9:19" ht="15" x14ac:dyDescent="0.25">
      <c r="I2910" s="14">
        <v>2906</v>
      </c>
      <c r="J2910" s="15">
        <f t="shared" ca="1" si="316"/>
        <v>0.62634442765606813</v>
      </c>
      <c r="K2910" s="16">
        <f t="shared" ca="1" si="318"/>
        <v>10.125608598883215</v>
      </c>
      <c r="L2910" s="16"/>
      <c r="M2910" s="17">
        <f t="shared" ca="1" si="317"/>
        <v>0.77906052904186762</v>
      </c>
      <c r="N2910" s="18">
        <f t="shared" ca="1" si="319"/>
        <v>10.214118111200566</v>
      </c>
      <c r="O2910" s="18"/>
      <c r="P2910" s="30">
        <f t="shared" ca="1" si="315"/>
        <v>2.1114904876826488</v>
      </c>
      <c r="Q2910" s="19"/>
      <c r="R2910" s="20">
        <f t="shared" ca="1" si="320"/>
        <v>1</v>
      </c>
      <c r="S2910" s="21">
        <f t="shared" ca="1" si="321"/>
        <v>0</v>
      </c>
    </row>
    <row r="2911" spans="9:19" ht="15" x14ac:dyDescent="0.25">
      <c r="I2911" s="14">
        <v>2907</v>
      </c>
      <c r="J2911" s="15">
        <f t="shared" ca="1" si="316"/>
        <v>2.6173570525890533E-2</v>
      </c>
      <c r="K2911" s="16">
        <f t="shared" ca="1" si="318"/>
        <v>-8.8034458795235295</v>
      </c>
      <c r="L2911" s="16"/>
      <c r="M2911" s="17">
        <f t="shared" ca="1" si="317"/>
        <v>0.47892763830020846</v>
      </c>
      <c r="N2911" s="18">
        <f t="shared" ca="1" si="319"/>
        <v>3.3378656422916189</v>
      </c>
      <c r="O2911" s="18"/>
      <c r="P2911" s="30">
        <f t="shared" ca="1" si="315"/>
        <v>-9.9413115218151482</v>
      </c>
      <c r="Q2911" s="19"/>
      <c r="R2911" s="20">
        <f t="shared" ca="1" si="320"/>
        <v>0</v>
      </c>
      <c r="S2911" s="21">
        <f t="shared" ca="1" si="321"/>
        <v>0</v>
      </c>
    </row>
    <row r="2912" spans="9:19" ht="15" x14ac:dyDescent="0.25">
      <c r="I2912" s="14">
        <v>2908</v>
      </c>
      <c r="J2912" s="15">
        <f t="shared" ca="1" si="316"/>
        <v>0.85036031525362665</v>
      </c>
      <c r="K2912" s="16">
        <f t="shared" ca="1" si="318"/>
        <v>16.114363687693192</v>
      </c>
      <c r="L2912" s="16"/>
      <c r="M2912" s="17">
        <f t="shared" ca="1" si="317"/>
        <v>0.44760703605182062</v>
      </c>
      <c r="N2912" s="18">
        <f t="shared" ca="1" si="319"/>
        <v>2.6780392732673155</v>
      </c>
      <c r="O2912" s="18"/>
      <c r="P2912" s="30">
        <f t="shared" ca="1" si="315"/>
        <v>15.636324414425875</v>
      </c>
      <c r="Q2912" s="19"/>
      <c r="R2912" s="20">
        <f t="shared" ca="1" si="320"/>
        <v>1</v>
      </c>
      <c r="S2912" s="21">
        <f t="shared" ca="1" si="321"/>
        <v>1</v>
      </c>
    </row>
    <row r="2913" spans="9:19" ht="15" x14ac:dyDescent="0.25">
      <c r="I2913" s="14">
        <v>2909</v>
      </c>
      <c r="J2913" s="15">
        <f t="shared" ca="1" si="316"/>
        <v>9.4628244537003248E-2</v>
      </c>
      <c r="K2913" s="16">
        <f t="shared" ca="1" si="318"/>
        <v>-3.5535204425682139</v>
      </c>
      <c r="L2913" s="16"/>
      <c r="M2913" s="17">
        <f t="shared" ca="1" si="317"/>
        <v>0.75593853937525712</v>
      </c>
      <c r="N2913" s="18">
        <f t="shared" ca="1" si="319"/>
        <v>9.5805423857513876</v>
      </c>
      <c r="O2913" s="18"/>
      <c r="P2913" s="30">
        <f t="shared" ca="1" si="315"/>
        <v>-10.9340628283196</v>
      </c>
      <c r="Q2913" s="19"/>
      <c r="R2913" s="20">
        <f t="shared" ca="1" si="320"/>
        <v>0</v>
      </c>
      <c r="S2913" s="21">
        <f t="shared" ca="1" si="321"/>
        <v>0</v>
      </c>
    </row>
    <row r="2914" spans="9:19" ht="15" x14ac:dyDescent="0.25">
      <c r="I2914" s="14">
        <v>2910</v>
      </c>
      <c r="J2914" s="15">
        <f t="shared" ca="1" si="316"/>
        <v>2.5772147858071137E-2</v>
      </c>
      <c r="K2914" s="16">
        <f t="shared" ca="1" si="318"/>
        <v>-8.859103534574988</v>
      </c>
      <c r="L2914" s="16"/>
      <c r="M2914" s="17">
        <f t="shared" ca="1" si="317"/>
        <v>0.29007889161260347</v>
      </c>
      <c r="N2914" s="18">
        <f t="shared" ca="1" si="319"/>
        <v>-0.84802059462148183</v>
      </c>
      <c r="O2914" s="18"/>
      <c r="P2914" s="30">
        <f t="shared" ca="1" si="315"/>
        <v>-5.8110829399535069</v>
      </c>
      <c r="Q2914" s="19"/>
      <c r="R2914" s="20">
        <f t="shared" ca="1" si="320"/>
        <v>0</v>
      </c>
      <c r="S2914" s="21">
        <f t="shared" ca="1" si="321"/>
        <v>0</v>
      </c>
    </row>
    <row r="2915" spans="9:19" ht="15" x14ac:dyDescent="0.25">
      <c r="I2915" s="14">
        <v>2911</v>
      </c>
      <c r="J2915" s="15">
        <f t="shared" ca="1" si="316"/>
        <v>0.89269510690613907</v>
      </c>
      <c r="K2915" s="16">
        <f t="shared" ca="1" si="318"/>
        <v>17.812859492154303</v>
      </c>
      <c r="L2915" s="16"/>
      <c r="M2915" s="17">
        <f t="shared" ca="1" si="317"/>
        <v>0.48872957588637922</v>
      </c>
      <c r="N2915" s="18">
        <f t="shared" ca="1" si="319"/>
        <v>3.5436057033045181</v>
      </c>
      <c r="O2915" s="18"/>
      <c r="P2915" s="30">
        <f t="shared" ca="1" si="315"/>
        <v>16.469253788849784</v>
      </c>
      <c r="Q2915" s="19"/>
      <c r="R2915" s="20">
        <f t="shared" ca="1" si="320"/>
        <v>1</v>
      </c>
      <c r="S2915" s="21">
        <f t="shared" ca="1" si="321"/>
        <v>1</v>
      </c>
    </row>
    <row r="2916" spans="9:19" ht="15" x14ac:dyDescent="0.25">
      <c r="I2916" s="14">
        <v>2912</v>
      </c>
      <c r="J2916" s="15">
        <f t="shared" ca="1" si="316"/>
        <v>0.33821993904200298</v>
      </c>
      <c r="K2916" s="16">
        <f t="shared" ca="1" si="318"/>
        <v>3.9383990863700418</v>
      </c>
      <c r="L2916" s="16"/>
      <c r="M2916" s="17">
        <f t="shared" ca="1" si="317"/>
        <v>0.99450859931005053</v>
      </c>
      <c r="N2916" s="18">
        <f t="shared" ca="1" si="319"/>
        <v>25.058318975971986</v>
      </c>
      <c r="O2916" s="18"/>
      <c r="P2916" s="30">
        <f t="shared" ca="1" si="315"/>
        <v>-18.919919889601946</v>
      </c>
      <c r="Q2916" s="19"/>
      <c r="R2916" s="20">
        <f t="shared" ca="1" si="320"/>
        <v>0</v>
      </c>
      <c r="S2916" s="21">
        <f t="shared" ca="1" si="321"/>
        <v>0</v>
      </c>
    </row>
    <row r="2917" spans="9:19" ht="15" x14ac:dyDescent="0.25">
      <c r="I2917" s="14">
        <v>2913</v>
      </c>
      <c r="J2917" s="15">
        <f t="shared" ca="1" si="316"/>
        <v>0.67088848139534119</v>
      </c>
      <c r="K2917" s="16">
        <f t="shared" ca="1" si="318"/>
        <v>11.131115001375004</v>
      </c>
      <c r="L2917" s="16"/>
      <c r="M2917" s="17">
        <f t="shared" ca="1" si="317"/>
        <v>0.65997723818313869</v>
      </c>
      <c r="N2917" s="18">
        <f t="shared" ca="1" si="319"/>
        <v>7.2303943923821405</v>
      </c>
      <c r="O2917" s="18"/>
      <c r="P2917" s="30">
        <f t="shared" ca="1" si="315"/>
        <v>6.1007206089928641</v>
      </c>
      <c r="Q2917" s="19"/>
      <c r="R2917" s="20">
        <f t="shared" ca="1" si="320"/>
        <v>1</v>
      </c>
      <c r="S2917" s="21">
        <f t="shared" ca="1" si="321"/>
        <v>0</v>
      </c>
    </row>
    <row r="2918" spans="9:19" ht="15" x14ac:dyDescent="0.25">
      <c r="I2918" s="14">
        <v>2914</v>
      </c>
      <c r="J2918" s="15">
        <f t="shared" ca="1" si="316"/>
        <v>0.69092779133172866</v>
      </c>
      <c r="K2918" s="16">
        <f t="shared" ca="1" si="318"/>
        <v>11.600598870921498</v>
      </c>
      <c r="L2918" s="16"/>
      <c r="M2918" s="17">
        <f t="shared" ca="1" si="317"/>
        <v>0.53435832427888119</v>
      </c>
      <c r="N2918" s="18">
        <f t="shared" ca="1" si="319"/>
        <v>4.501454377693312</v>
      </c>
      <c r="O2918" s="18"/>
      <c r="P2918" s="30">
        <f t="shared" ca="1" si="315"/>
        <v>9.2991444932281873</v>
      </c>
      <c r="Q2918" s="19"/>
      <c r="R2918" s="20">
        <f t="shared" ca="1" si="320"/>
        <v>1</v>
      </c>
      <c r="S2918" s="21">
        <f t="shared" ca="1" si="321"/>
        <v>1</v>
      </c>
    </row>
    <row r="2919" spans="9:19" ht="15" x14ac:dyDescent="0.25">
      <c r="I2919" s="14">
        <v>2915</v>
      </c>
      <c r="J2919" s="15">
        <f t="shared" ca="1" si="316"/>
        <v>0.15668103079152707</v>
      </c>
      <c r="K2919" s="16">
        <f t="shared" ca="1" si="318"/>
        <v>-1.0051435707294338</v>
      </c>
      <c r="L2919" s="16"/>
      <c r="M2919" s="17">
        <f t="shared" ca="1" si="317"/>
        <v>3.3750493731719233E-2</v>
      </c>
      <c r="N2919" s="18">
        <f t="shared" ca="1" si="319"/>
        <v>-11.51685341359323</v>
      </c>
      <c r="O2919" s="18"/>
      <c r="P2919" s="30">
        <f t="shared" ca="1" si="315"/>
        <v>12.711709842863797</v>
      </c>
      <c r="Q2919" s="19"/>
      <c r="R2919" s="20">
        <f t="shared" ca="1" si="320"/>
        <v>1</v>
      </c>
      <c r="S2919" s="21">
        <f t="shared" ca="1" si="321"/>
        <v>1</v>
      </c>
    </row>
    <row r="2920" spans="9:19" ht="15" x14ac:dyDescent="0.25">
      <c r="I2920" s="14">
        <v>2916</v>
      </c>
      <c r="J2920" s="15">
        <f t="shared" ca="1" si="316"/>
        <v>0.78474927613456691</v>
      </c>
      <c r="K2920" s="16">
        <f t="shared" ca="1" si="318"/>
        <v>14.025674270269764</v>
      </c>
      <c r="L2920" s="16"/>
      <c r="M2920" s="17">
        <f t="shared" ca="1" si="317"/>
        <v>0.30254933710129872</v>
      </c>
      <c r="N2920" s="18">
        <f t="shared" ca="1" si="319"/>
        <v>-0.5462213240525573</v>
      </c>
      <c r="O2920" s="18"/>
      <c r="P2920" s="30">
        <f t="shared" ca="1" si="315"/>
        <v>16.77189559432232</v>
      </c>
      <c r="Q2920" s="19"/>
      <c r="R2920" s="20">
        <f t="shared" ca="1" si="320"/>
        <v>1</v>
      </c>
      <c r="S2920" s="21">
        <f t="shared" ca="1" si="321"/>
        <v>1</v>
      </c>
    </row>
    <row r="2921" spans="9:19" ht="15" x14ac:dyDescent="0.25">
      <c r="I2921" s="14">
        <v>2917</v>
      </c>
      <c r="J2921" s="15">
        <f t="shared" ca="1" si="316"/>
        <v>0.55609867393493995</v>
      </c>
      <c r="K2921" s="16">
        <f t="shared" ca="1" si="318"/>
        <v>8.610403294441431</v>
      </c>
      <c r="L2921" s="16"/>
      <c r="M2921" s="17">
        <f t="shared" ca="1" si="317"/>
        <v>2.6359851620830765E-2</v>
      </c>
      <c r="N2921" s="18">
        <f t="shared" ca="1" si="319"/>
        <v>-12.42785999658771</v>
      </c>
      <c r="O2921" s="18"/>
      <c r="P2921" s="30">
        <f t="shared" ca="1" si="315"/>
        <v>23.238263291029138</v>
      </c>
      <c r="Q2921" s="19"/>
      <c r="R2921" s="20">
        <f t="shared" ca="1" si="320"/>
        <v>1</v>
      </c>
      <c r="S2921" s="21">
        <f t="shared" ca="1" si="321"/>
        <v>1</v>
      </c>
    </row>
    <row r="2922" spans="9:19" ht="15" x14ac:dyDescent="0.25">
      <c r="I2922" s="14">
        <v>2918</v>
      </c>
      <c r="J2922" s="15">
        <f t="shared" ca="1" si="316"/>
        <v>9.3900258962482996E-2</v>
      </c>
      <c r="K2922" s="16">
        <f t="shared" ca="1" si="318"/>
        <v>-3.5897637708458277</v>
      </c>
      <c r="L2922" s="16"/>
      <c r="M2922" s="17">
        <f t="shared" ca="1" si="317"/>
        <v>9.3532476521259067E-2</v>
      </c>
      <c r="N2922" s="18">
        <f t="shared" ca="1" si="319"/>
        <v>-7.2581529905018485</v>
      </c>
      <c r="O2922" s="18"/>
      <c r="P2922" s="30">
        <f t="shared" ca="1" si="315"/>
        <v>5.868389219656021</v>
      </c>
      <c r="Q2922" s="19"/>
      <c r="R2922" s="20">
        <f t="shared" ca="1" si="320"/>
        <v>1</v>
      </c>
      <c r="S2922" s="21">
        <f t="shared" ca="1" si="321"/>
        <v>0</v>
      </c>
    </row>
    <row r="2923" spans="9:19" ht="15" x14ac:dyDescent="0.25">
      <c r="I2923" s="14">
        <v>2919</v>
      </c>
      <c r="J2923" s="15">
        <f t="shared" ca="1" si="316"/>
        <v>0.90992582887063422</v>
      </c>
      <c r="K2923" s="16">
        <f t="shared" ca="1" si="318"/>
        <v>18.643741186126512</v>
      </c>
      <c r="L2923" s="16"/>
      <c r="M2923" s="17">
        <f t="shared" ca="1" si="317"/>
        <v>0.28880166830141907</v>
      </c>
      <c r="N2923" s="18">
        <f t="shared" ca="1" si="319"/>
        <v>-0.87926684773020369</v>
      </c>
      <c r="O2923" s="18"/>
      <c r="P2923" s="30">
        <f t="shared" ca="1" si="315"/>
        <v>21.723008033856715</v>
      </c>
      <c r="Q2923" s="19"/>
      <c r="R2923" s="20">
        <f t="shared" ca="1" si="320"/>
        <v>1</v>
      </c>
      <c r="S2923" s="21">
        <f t="shared" ca="1" si="321"/>
        <v>1</v>
      </c>
    </row>
    <row r="2924" spans="9:19" ht="15" x14ac:dyDescent="0.25">
      <c r="I2924" s="14">
        <v>2920</v>
      </c>
      <c r="J2924" s="15">
        <f t="shared" ca="1" si="316"/>
        <v>0.98341037432046208</v>
      </c>
      <c r="K2924" s="16">
        <f t="shared" ca="1" si="318"/>
        <v>25.250084601317326</v>
      </c>
      <c r="L2924" s="16"/>
      <c r="M2924" s="17">
        <f t="shared" ca="1" si="317"/>
        <v>1.0177136262530584E-2</v>
      </c>
      <c r="N2924" s="18">
        <f t="shared" ca="1" si="319"/>
        <v>-15.628441490365418</v>
      </c>
      <c r="O2924" s="18"/>
      <c r="P2924" s="30">
        <f t="shared" ca="1" si="315"/>
        <v>43.078526091682747</v>
      </c>
      <c r="Q2924" s="19"/>
      <c r="R2924" s="20">
        <f t="shared" ca="1" si="320"/>
        <v>1</v>
      </c>
      <c r="S2924" s="21">
        <f t="shared" ca="1" si="321"/>
        <v>1</v>
      </c>
    </row>
    <row r="2925" spans="9:19" ht="15" x14ac:dyDescent="0.25">
      <c r="I2925" s="14">
        <v>2921</v>
      </c>
      <c r="J2925" s="15">
        <f t="shared" ca="1" si="316"/>
        <v>0.42354115155450212</v>
      </c>
      <c r="K2925" s="16">
        <f t="shared" ca="1" si="318"/>
        <v>5.816563729677128</v>
      </c>
      <c r="L2925" s="16"/>
      <c r="M2925" s="17">
        <f t="shared" ca="1" si="317"/>
        <v>0.27065590435693254</v>
      </c>
      <c r="N2925" s="18">
        <f t="shared" ca="1" si="319"/>
        <v>-1.3305745053752451</v>
      </c>
      <c r="O2925" s="18"/>
      <c r="P2925" s="30">
        <f t="shared" ca="1" si="315"/>
        <v>9.3471382350523733</v>
      </c>
      <c r="Q2925" s="19"/>
      <c r="R2925" s="20">
        <f t="shared" ca="1" si="320"/>
        <v>1</v>
      </c>
      <c r="S2925" s="21">
        <f t="shared" ca="1" si="321"/>
        <v>1</v>
      </c>
    </row>
    <row r="2926" spans="9:19" ht="15" x14ac:dyDescent="0.25">
      <c r="I2926" s="14">
        <v>2922</v>
      </c>
      <c r="J2926" s="15">
        <f t="shared" ca="1" si="316"/>
        <v>0.8985437464537579</v>
      </c>
      <c r="K2926" s="16">
        <f t="shared" ca="1" si="318"/>
        <v>18.083170881274668</v>
      </c>
      <c r="L2926" s="16"/>
      <c r="M2926" s="17">
        <f t="shared" ca="1" si="317"/>
        <v>0.27764222593397547</v>
      </c>
      <c r="N2926" s="18">
        <f t="shared" ca="1" si="319"/>
        <v>-1.1551235963352946</v>
      </c>
      <c r="O2926" s="18"/>
      <c r="P2926" s="30">
        <f t="shared" ca="1" si="315"/>
        <v>21.438294477609961</v>
      </c>
      <c r="Q2926" s="19"/>
      <c r="R2926" s="20">
        <f t="shared" ca="1" si="320"/>
        <v>1</v>
      </c>
      <c r="S2926" s="21">
        <f t="shared" ca="1" si="321"/>
        <v>1</v>
      </c>
    </row>
    <row r="2927" spans="9:19" ht="15" x14ac:dyDescent="0.25">
      <c r="I2927" s="14">
        <v>2923</v>
      </c>
      <c r="J2927" s="15">
        <f t="shared" ca="1" si="316"/>
        <v>4.8257274279311924E-3</v>
      </c>
      <c r="K2927" s="16">
        <f t="shared" ca="1" si="318"/>
        <v>-14.22337152900845</v>
      </c>
      <c r="L2927" s="16"/>
      <c r="M2927" s="17">
        <f t="shared" ca="1" si="317"/>
        <v>2.8947675874566037E-2</v>
      </c>
      <c r="N2927" s="18">
        <f t="shared" ca="1" si="319"/>
        <v>-12.087169260952512</v>
      </c>
      <c r="O2927" s="18"/>
      <c r="P2927" s="30">
        <f t="shared" ca="1" si="315"/>
        <v>6.3797731944062797E-2</v>
      </c>
      <c r="Q2927" s="19"/>
      <c r="R2927" s="20">
        <f t="shared" ca="1" si="320"/>
        <v>1</v>
      </c>
      <c r="S2927" s="21">
        <f t="shared" ca="1" si="321"/>
        <v>0</v>
      </c>
    </row>
    <row r="2928" spans="9:19" ht="15" x14ac:dyDescent="0.25">
      <c r="I2928" s="14">
        <v>2924</v>
      </c>
      <c r="J2928" s="15">
        <f t="shared" ca="1" si="316"/>
        <v>0.8634495107777409</v>
      </c>
      <c r="K2928" s="16">
        <f t="shared" ca="1" si="318"/>
        <v>16.599369400032387</v>
      </c>
      <c r="L2928" s="16"/>
      <c r="M2928" s="17">
        <f t="shared" ca="1" si="317"/>
        <v>0.10216003089192871</v>
      </c>
      <c r="N2928" s="18">
        <f t="shared" ca="1" si="319"/>
        <v>-6.8400548416550642</v>
      </c>
      <c r="O2928" s="18"/>
      <c r="P2928" s="30">
        <f t="shared" ca="1" si="315"/>
        <v>25.63942424168745</v>
      </c>
      <c r="Q2928" s="19"/>
      <c r="R2928" s="20">
        <f t="shared" ca="1" si="320"/>
        <v>1</v>
      </c>
      <c r="S2928" s="21">
        <f t="shared" ca="1" si="321"/>
        <v>1</v>
      </c>
    </row>
    <row r="2929" spans="9:19" ht="15" x14ac:dyDescent="0.25">
      <c r="I2929" s="14">
        <v>2925</v>
      </c>
      <c r="J2929" s="15">
        <f t="shared" ca="1" si="316"/>
        <v>0.10524480612116782</v>
      </c>
      <c r="K2929" s="16">
        <f t="shared" ca="1" si="318"/>
        <v>-3.0468264347412433</v>
      </c>
      <c r="L2929" s="16"/>
      <c r="M2929" s="17">
        <f t="shared" ca="1" si="317"/>
        <v>1.6261437508993337E-2</v>
      </c>
      <c r="N2929" s="18">
        <f t="shared" ca="1" si="319"/>
        <v>-14.10715931897338</v>
      </c>
      <c r="O2929" s="18"/>
      <c r="P2929" s="30">
        <f t="shared" ca="1" si="315"/>
        <v>13.260332884232138</v>
      </c>
      <c r="Q2929" s="19"/>
      <c r="R2929" s="20">
        <f t="shared" ca="1" si="320"/>
        <v>1</v>
      </c>
      <c r="S2929" s="21">
        <f t="shared" ca="1" si="321"/>
        <v>1</v>
      </c>
    </row>
    <row r="2930" spans="9:19" ht="15" x14ac:dyDescent="0.25">
      <c r="I2930" s="14">
        <v>2926</v>
      </c>
      <c r="J2930" s="15">
        <f t="shared" ca="1" si="316"/>
        <v>0.30740309887630646</v>
      </c>
      <c r="K2930" s="16">
        <f t="shared" ca="1" si="318"/>
        <v>3.2197188651676525</v>
      </c>
      <c r="L2930" s="16"/>
      <c r="M2930" s="17">
        <f t="shared" ca="1" si="317"/>
        <v>0.30683289417293269</v>
      </c>
      <c r="N2930" s="18">
        <f t="shared" ca="1" si="319"/>
        <v>-0.44385915976844359</v>
      </c>
      <c r="O2930" s="18"/>
      <c r="P2930" s="30">
        <f t="shared" ca="1" si="315"/>
        <v>5.8635780249360963</v>
      </c>
      <c r="Q2930" s="19"/>
      <c r="R2930" s="20">
        <f t="shared" ca="1" si="320"/>
        <v>1</v>
      </c>
      <c r="S2930" s="21">
        <f t="shared" ca="1" si="321"/>
        <v>0</v>
      </c>
    </row>
    <row r="2931" spans="9:19" ht="15" x14ac:dyDescent="0.25">
      <c r="I2931" s="14">
        <v>2927</v>
      </c>
      <c r="J2931" s="15">
        <f t="shared" ca="1" si="316"/>
        <v>0.68800114291033287</v>
      </c>
      <c r="K2931" s="16">
        <f t="shared" ca="1" si="318"/>
        <v>11.531244385061502</v>
      </c>
      <c r="L2931" s="16"/>
      <c r="M2931" s="17">
        <f t="shared" ca="1" si="317"/>
        <v>0.84063338124324338</v>
      </c>
      <c r="N2931" s="18">
        <f t="shared" ca="1" si="319"/>
        <v>12.122039516772302</v>
      </c>
      <c r="O2931" s="18"/>
      <c r="P2931" s="30">
        <f t="shared" ca="1" si="315"/>
        <v>1.6092048682891997</v>
      </c>
      <c r="Q2931" s="19"/>
      <c r="R2931" s="20">
        <f t="shared" ca="1" si="320"/>
        <v>1</v>
      </c>
      <c r="S2931" s="21">
        <f t="shared" ca="1" si="321"/>
        <v>0</v>
      </c>
    </row>
    <row r="2932" spans="9:19" ht="15" x14ac:dyDescent="0.25">
      <c r="I2932" s="14">
        <v>2928</v>
      </c>
      <c r="J2932" s="15">
        <f t="shared" ca="1" si="316"/>
        <v>0.61095806387128326</v>
      </c>
      <c r="K2932" s="16">
        <f t="shared" ca="1" si="318"/>
        <v>9.7878497798324169</v>
      </c>
      <c r="L2932" s="16"/>
      <c r="M2932" s="17">
        <f t="shared" ca="1" si="317"/>
        <v>0.68995934590125019</v>
      </c>
      <c r="N2932" s="18">
        <f t="shared" ca="1" si="319"/>
        <v>7.9276175515347225</v>
      </c>
      <c r="O2932" s="18"/>
      <c r="P2932" s="30">
        <f t="shared" ca="1" si="315"/>
        <v>4.0602322282976946</v>
      </c>
      <c r="Q2932" s="19"/>
      <c r="R2932" s="20">
        <f t="shared" ca="1" si="320"/>
        <v>1</v>
      </c>
      <c r="S2932" s="21">
        <f t="shared" ca="1" si="321"/>
        <v>0</v>
      </c>
    </row>
    <row r="2933" spans="9:19" ht="15" x14ac:dyDescent="0.25">
      <c r="I2933" s="14">
        <v>2929</v>
      </c>
      <c r="J2933" s="15">
        <f t="shared" ca="1" si="316"/>
        <v>0.31998426871441676</v>
      </c>
      <c r="K2933" s="16">
        <f t="shared" ca="1" si="318"/>
        <v>3.5165830531670417</v>
      </c>
      <c r="L2933" s="16"/>
      <c r="M2933" s="17">
        <f t="shared" ca="1" si="317"/>
        <v>0.43726503398728467</v>
      </c>
      <c r="N2933" s="18">
        <f t="shared" ca="1" si="319"/>
        <v>2.458855102249939</v>
      </c>
      <c r="O2933" s="18"/>
      <c r="P2933" s="30">
        <f t="shared" ca="1" si="315"/>
        <v>3.2577279509171029</v>
      </c>
      <c r="Q2933" s="19"/>
      <c r="R2933" s="20">
        <f t="shared" ca="1" si="320"/>
        <v>1</v>
      </c>
      <c r="S2933" s="21">
        <f t="shared" ca="1" si="321"/>
        <v>0</v>
      </c>
    </row>
    <row r="2934" spans="9:19" ht="15" x14ac:dyDescent="0.25">
      <c r="I2934" s="14">
        <v>2930</v>
      </c>
      <c r="J2934" s="15">
        <f t="shared" ca="1" si="316"/>
        <v>0.53887763029989455</v>
      </c>
      <c r="K2934" s="16">
        <f t="shared" ca="1" si="318"/>
        <v>8.2466348164154972</v>
      </c>
      <c r="L2934" s="16"/>
      <c r="M2934" s="17">
        <f t="shared" ca="1" si="317"/>
        <v>0.34021864098274834</v>
      </c>
      <c r="N2934" s="18">
        <f t="shared" ca="1" si="319"/>
        <v>0.33407769809632093</v>
      </c>
      <c r="O2934" s="18"/>
      <c r="P2934" s="30">
        <f t="shared" ca="1" si="315"/>
        <v>10.112557118319177</v>
      </c>
      <c r="Q2934" s="19"/>
      <c r="R2934" s="20">
        <f t="shared" ca="1" si="320"/>
        <v>1</v>
      </c>
      <c r="S2934" s="21">
        <f t="shared" ca="1" si="321"/>
        <v>1</v>
      </c>
    </row>
    <row r="2935" spans="9:19" ht="15" x14ac:dyDescent="0.25">
      <c r="I2935" s="14">
        <v>2931</v>
      </c>
      <c r="J2935" s="15">
        <f t="shared" ca="1" si="316"/>
        <v>0.75978744322017988</v>
      </c>
      <c r="K2935" s="16">
        <f t="shared" ca="1" si="318"/>
        <v>13.333632001609585</v>
      </c>
      <c r="L2935" s="16"/>
      <c r="M2935" s="17">
        <f t="shared" ca="1" si="317"/>
        <v>0.58861938464576458</v>
      </c>
      <c r="N2935" s="18">
        <f t="shared" ca="1" si="319"/>
        <v>5.6540762297678766</v>
      </c>
      <c r="O2935" s="18"/>
      <c r="P2935" s="30">
        <f t="shared" ca="1" si="315"/>
        <v>9.8795557718417086</v>
      </c>
      <c r="Q2935" s="19"/>
      <c r="R2935" s="20">
        <f t="shared" ca="1" si="320"/>
        <v>1</v>
      </c>
      <c r="S2935" s="21">
        <f t="shared" ca="1" si="321"/>
        <v>1</v>
      </c>
    </row>
    <row r="2936" spans="9:19" ht="15" x14ac:dyDescent="0.25">
      <c r="I2936" s="14">
        <v>2932</v>
      </c>
      <c r="J2936" s="15">
        <f t="shared" ca="1" si="316"/>
        <v>0.92794659155191783</v>
      </c>
      <c r="K2936" s="16">
        <f t="shared" ca="1" si="318"/>
        <v>19.650817903595961</v>
      </c>
      <c r="L2936" s="16"/>
      <c r="M2936" s="17">
        <f t="shared" ca="1" si="317"/>
        <v>0.20577135719676465</v>
      </c>
      <c r="N2936" s="18">
        <f t="shared" ca="1" si="319"/>
        <v>-3.0904999734771401</v>
      </c>
      <c r="O2936" s="18"/>
      <c r="P2936" s="30">
        <f t="shared" ca="1" si="315"/>
        <v>24.9413178770731</v>
      </c>
      <c r="Q2936" s="19"/>
      <c r="R2936" s="20">
        <f t="shared" ca="1" si="320"/>
        <v>1</v>
      </c>
      <c r="S2936" s="21">
        <f t="shared" ca="1" si="321"/>
        <v>1</v>
      </c>
    </row>
    <row r="2937" spans="9:19" ht="15" x14ac:dyDescent="0.25">
      <c r="I2937" s="14">
        <v>2933</v>
      </c>
      <c r="J2937" s="15">
        <f t="shared" ca="1" si="316"/>
        <v>0.52984393578732603</v>
      </c>
      <c r="K2937" s="16">
        <f t="shared" ca="1" si="318"/>
        <v>8.0564706399264487</v>
      </c>
      <c r="L2937" s="16"/>
      <c r="M2937" s="17">
        <f t="shared" ca="1" si="317"/>
        <v>0.99427007371989495</v>
      </c>
      <c r="N2937" s="18">
        <f t="shared" ca="1" si="319"/>
        <v>24.93373270748706</v>
      </c>
      <c r="O2937" s="18"/>
      <c r="P2937" s="30">
        <f t="shared" ca="1" si="315"/>
        <v>-14.677262067560612</v>
      </c>
      <c r="Q2937" s="19"/>
      <c r="R2937" s="20">
        <f t="shared" ca="1" si="320"/>
        <v>0</v>
      </c>
      <c r="S2937" s="21">
        <f t="shared" ca="1" si="321"/>
        <v>0</v>
      </c>
    </row>
    <row r="2938" spans="9:19" ht="15" x14ac:dyDescent="0.25">
      <c r="I2938" s="14">
        <v>2934</v>
      </c>
      <c r="J2938" s="15">
        <f t="shared" ca="1" si="316"/>
        <v>1.8556535922505613E-2</v>
      </c>
      <c r="K2938" s="16">
        <f t="shared" ca="1" si="318"/>
        <v>-10.010329110397407</v>
      </c>
      <c r="L2938" s="16"/>
      <c r="M2938" s="17">
        <f t="shared" ca="1" si="317"/>
        <v>0.23618717904790787</v>
      </c>
      <c r="N2938" s="18">
        <f t="shared" ca="1" si="319"/>
        <v>-2.2324161780348142</v>
      </c>
      <c r="O2938" s="18"/>
      <c r="P2938" s="30">
        <f t="shared" ca="1" si="315"/>
        <v>-5.5779129323625929</v>
      </c>
      <c r="Q2938" s="19"/>
      <c r="R2938" s="20">
        <f t="shared" ca="1" si="320"/>
        <v>0</v>
      </c>
      <c r="S2938" s="21">
        <f t="shared" ca="1" si="321"/>
        <v>0</v>
      </c>
    </row>
    <row r="2939" spans="9:19" ht="15" x14ac:dyDescent="0.25">
      <c r="I2939" s="14">
        <v>2935</v>
      </c>
      <c r="J2939" s="15">
        <f t="shared" ca="1" si="316"/>
        <v>0.38293864481390882</v>
      </c>
      <c r="K2939" s="16">
        <f t="shared" ca="1" si="318"/>
        <v>4.938661837208949</v>
      </c>
      <c r="L2939" s="16"/>
      <c r="M2939" s="17">
        <f t="shared" ca="1" si="317"/>
        <v>8.5315410532356029E-2</v>
      </c>
      <c r="N2939" s="18">
        <f t="shared" ca="1" si="319"/>
        <v>-7.6837456389455543</v>
      </c>
      <c r="O2939" s="18"/>
      <c r="P2939" s="30">
        <f t="shared" ca="1" si="315"/>
        <v>14.822407476154503</v>
      </c>
      <c r="Q2939" s="19"/>
      <c r="R2939" s="20">
        <f t="shared" ca="1" si="320"/>
        <v>1</v>
      </c>
      <c r="S2939" s="21">
        <f t="shared" ca="1" si="321"/>
        <v>1</v>
      </c>
    </row>
    <row r="2940" spans="9:19" ht="15" x14ac:dyDescent="0.25">
      <c r="I2940" s="14">
        <v>2936</v>
      </c>
      <c r="J2940" s="15">
        <f t="shared" ca="1" si="316"/>
        <v>0.3671921524734536</v>
      </c>
      <c r="K2940" s="16">
        <f t="shared" ca="1" si="318"/>
        <v>4.5912187755887581</v>
      </c>
      <c r="L2940" s="16"/>
      <c r="M2940" s="17">
        <f t="shared" ca="1" si="317"/>
        <v>0.92286594095022711</v>
      </c>
      <c r="N2940" s="18">
        <f t="shared" ca="1" si="319"/>
        <v>15.699195910657844</v>
      </c>
      <c r="O2940" s="18"/>
      <c r="P2940" s="30">
        <f t="shared" ca="1" si="315"/>
        <v>-8.9079771350690855</v>
      </c>
      <c r="Q2940" s="19"/>
      <c r="R2940" s="20">
        <f t="shared" ca="1" si="320"/>
        <v>0</v>
      </c>
      <c r="S2940" s="21">
        <f t="shared" ca="1" si="321"/>
        <v>0</v>
      </c>
    </row>
    <row r="2941" spans="9:19" ht="15" x14ac:dyDescent="0.25">
      <c r="I2941" s="14">
        <v>2937</v>
      </c>
      <c r="J2941" s="15">
        <f t="shared" ca="1" si="316"/>
        <v>0.66618596606916758</v>
      </c>
      <c r="K2941" s="16">
        <f t="shared" ca="1" si="318"/>
        <v>11.022665136758171</v>
      </c>
      <c r="L2941" s="16"/>
      <c r="M2941" s="17">
        <f t="shared" ca="1" si="317"/>
        <v>0.22910529241473376</v>
      </c>
      <c r="N2941" s="18">
        <f t="shared" ca="1" si="319"/>
        <v>-2.4263155758697144</v>
      </c>
      <c r="O2941" s="18"/>
      <c r="P2941" s="30">
        <f t="shared" ca="1" si="315"/>
        <v>15.648980712627885</v>
      </c>
      <c r="Q2941" s="19"/>
      <c r="R2941" s="20">
        <f t="shared" ca="1" si="320"/>
        <v>1</v>
      </c>
      <c r="S2941" s="21">
        <f t="shared" ca="1" si="321"/>
        <v>1</v>
      </c>
    </row>
    <row r="2942" spans="9:19" ht="15" x14ac:dyDescent="0.25">
      <c r="I2942" s="14">
        <v>2938</v>
      </c>
      <c r="J2942" s="15">
        <f t="shared" ca="1" si="316"/>
        <v>0.28347574369951656</v>
      </c>
      <c r="K2942" s="16">
        <f t="shared" ca="1" si="318"/>
        <v>2.6397285294467991</v>
      </c>
      <c r="L2942" s="16"/>
      <c r="M2942" s="17">
        <f t="shared" ca="1" si="317"/>
        <v>0.34369116558644686</v>
      </c>
      <c r="N2942" s="18">
        <f t="shared" ca="1" si="319"/>
        <v>0.41319660835063754</v>
      </c>
      <c r="O2942" s="18"/>
      <c r="P2942" s="30">
        <f t="shared" ca="1" si="315"/>
        <v>4.4265319210961618</v>
      </c>
      <c r="Q2942" s="19"/>
      <c r="R2942" s="20">
        <f t="shared" ca="1" si="320"/>
        <v>1</v>
      </c>
      <c r="S2942" s="21">
        <f t="shared" ca="1" si="321"/>
        <v>0</v>
      </c>
    </row>
    <row r="2943" spans="9:19" ht="15" x14ac:dyDescent="0.25">
      <c r="I2943" s="14">
        <v>2939</v>
      </c>
      <c r="J2943" s="15">
        <f t="shared" ca="1" si="316"/>
        <v>0.37713818371609542</v>
      </c>
      <c r="K2943" s="16">
        <f t="shared" ca="1" si="318"/>
        <v>4.8112068216838439</v>
      </c>
      <c r="L2943" s="16"/>
      <c r="M2943" s="17">
        <f t="shared" ca="1" si="317"/>
        <v>0.6733540434662173</v>
      </c>
      <c r="N2943" s="18">
        <f t="shared" ca="1" si="319"/>
        <v>7.5382243466427212</v>
      </c>
      <c r="O2943" s="18"/>
      <c r="P2943" s="30">
        <f t="shared" ca="1" si="315"/>
        <v>-0.5270175249588771</v>
      </c>
      <c r="Q2943" s="19"/>
      <c r="R2943" s="20">
        <f t="shared" ca="1" si="320"/>
        <v>0</v>
      </c>
      <c r="S2943" s="21">
        <f t="shared" ca="1" si="321"/>
        <v>0</v>
      </c>
    </row>
    <row r="2944" spans="9:19" ht="15" x14ac:dyDescent="0.25">
      <c r="I2944" s="14">
        <v>2940</v>
      </c>
      <c r="J2944" s="15">
        <f t="shared" ca="1" si="316"/>
        <v>0.23929966903629751</v>
      </c>
      <c r="K2944" s="16">
        <f t="shared" ca="1" si="318"/>
        <v>1.5017855983507697</v>
      </c>
      <c r="L2944" s="16"/>
      <c r="M2944" s="17">
        <f t="shared" ca="1" si="317"/>
        <v>0.98840769490472191</v>
      </c>
      <c r="N2944" s="18">
        <f t="shared" ca="1" si="319"/>
        <v>22.775351794878492</v>
      </c>
      <c r="O2944" s="18"/>
      <c r="P2944" s="30">
        <f t="shared" ca="1" si="315"/>
        <v>-19.073566196527725</v>
      </c>
      <c r="Q2944" s="19"/>
      <c r="R2944" s="20">
        <f t="shared" ca="1" si="320"/>
        <v>0</v>
      </c>
      <c r="S2944" s="21">
        <f t="shared" ca="1" si="321"/>
        <v>0</v>
      </c>
    </row>
    <row r="2945" spans="9:19" ht="15" x14ac:dyDescent="0.25">
      <c r="I2945" s="14">
        <v>2941</v>
      </c>
      <c r="J2945" s="15">
        <f t="shared" ca="1" si="316"/>
        <v>0.70744590845899036</v>
      </c>
      <c r="K2945" s="16">
        <f t="shared" ca="1" si="318"/>
        <v>11.997649557950691</v>
      </c>
      <c r="L2945" s="16"/>
      <c r="M2945" s="17">
        <f t="shared" ca="1" si="317"/>
        <v>0.7167772340581271</v>
      </c>
      <c r="N2945" s="18">
        <f t="shared" ca="1" si="319"/>
        <v>8.5765231581679977</v>
      </c>
      <c r="O2945" s="18"/>
      <c r="P2945" s="30">
        <f t="shared" ca="1" si="315"/>
        <v>5.6211263997826935</v>
      </c>
      <c r="Q2945" s="19"/>
      <c r="R2945" s="20">
        <f t="shared" ca="1" si="320"/>
        <v>1</v>
      </c>
      <c r="S2945" s="21">
        <f t="shared" ca="1" si="321"/>
        <v>0</v>
      </c>
    </row>
    <row r="2946" spans="9:19" ht="15" x14ac:dyDescent="0.25">
      <c r="I2946" s="14">
        <v>2942</v>
      </c>
      <c r="J2946" s="15">
        <f t="shared" ca="1" si="316"/>
        <v>0.68754870293574755</v>
      </c>
      <c r="K2946" s="16">
        <f t="shared" ca="1" si="318"/>
        <v>11.520547878399633</v>
      </c>
      <c r="L2946" s="16"/>
      <c r="M2946" s="17">
        <f t="shared" ca="1" si="317"/>
        <v>0.31635986136886207</v>
      </c>
      <c r="N2946" s="18">
        <f t="shared" ca="1" si="319"/>
        <v>-0.21841776348159492</v>
      </c>
      <c r="O2946" s="18"/>
      <c r="P2946" s="30">
        <f t="shared" ca="1" si="315"/>
        <v>13.938965641881229</v>
      </c>
      <c r="Q2946" s="19"/>
      <c r="R2946" s="20">
        <f t="shared" ca="1" si="320"/>
        <v>1</v>
      </c>
      <c r="S2946" s="21">
        <f t="shared" ca="1" si="321"/>
        <v>1</v>
      </c>
    </row>
    <row r="2947" spans="9:19" ht="15" x14ac:dyDescent="0.25">
      <c r="I2947" s="14">
        <v>2943</v>
      </c>
      <c r="J2947" s="15">
        <f t="shared" ca="1" si="316"/>
        <v>0.99941729166969573</v>
      </c>
      <c r="K2947" s="16">
        <f t="shared" ca="1" si="318"/>
        <v>34.598122317843007</v>
      </c>
      <c r="L2947" s="16"/>
      <c r="M2947" s="17">
        <f t="shared" ca="1" si="317"/>
        <v>0.69474082356545974</v>
      </c>
      <c r="N2947" s="18">
        <f t="shared" ca="1" si="319"/>
        <v>8.0413913163987232</v>
      </c>
      <c r="O2947" s="18"/>
      <c r="P2947" s="30">
        <f t="shared" ca="1" si="315"/>
        <v>28.756731001444283</v>
      </c>
      <c r="Q2947" s="19"/>
      <c r="R2947" s="20">
        <f t="shared" ca="1" si="320"/>
        <v>1</v>
      </c>
      <c r="S2947" s="21">
        <f t="shared" ca="1" si="321"/>
        <v>1</v>
      </c>
    </row>
    <row r="2948" spans="9:19" ht="15" x14ac:dyDescent="0.25">
      <c r="I2948" s="14">
        <v>2944</v>
      </c>
      <c r="J2948" s="15">
        <f t="shared" ca="1" si="316"/>
        <v>0.60913039609521802</v>
      </c>
      <c r="K2948" s="16">
        <f t="shared" ca="1" si="318"/>
        <v>9.7479939084952072</v>
      </c>
      <c r="L2948" s="16"/>
      <c r="M2948" s="17">
        <f t="shared" ca="1" si="317"/>
        <v>0.11104859986315829</v>
      </c>
      <c r="N2948" s="18">
        <f t="shared" ca="1" si="319"/>
        <v>-6.4353718810560832</v>
      </c>
      <c r="O2948" s="18"/>
      <c r="P2948" s="30">
        <f t="shared" ca="1" si="315"/>
        <v>18.383365789551288</v>
      </c>
      <c r="Q2948" s="19"/>
      <c r="R2948" s="20">
        <f t="shared" ca="1" si="320"/>
        <v>1</v>
      </c>
      <c r="S2948" s="21">
        <f t="shared" ca="1" si="321"/>
        <v>1</v>
      </c>
    </row>
    <row r="2949" spans="9:19" ht="15" x14ac:dyDescent="0.25">
      <c r="I2949" s="14">
        <v>2945</v>
      </c>
      <c r="J2949" s="15">
        <f t="shared" ca="1" si="316"/>
        <v>0.62533244144232725</v>
      </c>
      <c r="K2949" s="16">
        <f t="shared" ca="1" si="318"/>
        <v>10.103264232679074</v>
      </c>
      <c r="L2949" s="16"/>
      <c r="M2949" s="17">
        <f t="shared" ca="1" si="317"/>
        <v>0.78415828890201678</v>
      </c>
      <c r="N2949" s="18">
        <f t="shared" ca="1" si="319"/>
        <v>10.358776783038817</v>
      </c>
      <c r="O2949" s="18"/>
      <c r="P2949" s="30">
        <f t="shared" ref="P2949:P3012" ca="1" si="322">K2949-N2949+homefield_adv_simulation</f>
        <v>1.9444874496402571</v>
      </c>
      <c r="Q2949" s="19"/>
      <c r="R2949" s="20">
        <f t="shared" ca="1" si="320"/>
        <v>1</v>
      </c>
      <c r="S2949" s="21">
        <f t="shared" ca="1" si="321"/>
        <v>0</v>
      </c>
    </row>
    <row r="2950" spans="9:19" ht="15" x14ac:dyDescent="0.25">
      <c r="I2950" s="14">
        <v>2946</v>
      </c>
      <c r="J2950" s="15">
        <f t="shared" ca="1" si="316"/>
        <v>0.45402397393043104</v>
      </c>
      <c r="K2950" s="16">
        <f t="shared" ca="1" si="318"/>
        <v>6.4636484578773139</v>
      </c>
      <c r="L2950" s="16"/>
      <c r="M2950" s="17">
        <f t="shared" ca="1" si="317"/>
        <v>0.67341753832674078</v>
      </c>
      <c r="N2950" s="18">
        <f t="shared" ca="1" si="319"/>
        <v>7.5396973698468965</v>
      </c>
      <c r="O2950" s="18"/>
      <c r="P2950" s="30">
        <f t="shared" ca="1" si="322"/>
        <v>1.1239510880304175</v>
      </c>
      <c r="Q2950" s="19"/>
      <c r="R2950" s="20">
        <f t="shared" ca="1" si="320"/>
        <v>1</v>
      </c>
      <c r="S2950" s="21">
        <f t="shared" ca="1" si="321"/>
        <v>0</v>
      </c>
    </row>
    <row r="2951" spans="9:19" ht="15" x14ac:dyDescent="0.25">
      <c r="I2951" s="14">
        <v>2947</v>
      </c>
      <c r="J2951" s="15">
        <f t="shared" ca="1" si="316"/>
        <v>6.0448319438598852E-2</v>
      </c>
      <c r="K2951" s="16">
        <f t="shared" ca="1" si="318"/>
        <v>-5.5467731499308357</v>
      </c>
      <c r="L2951" s="16"/>
      <c r="M2951" s="17">
        <f t="shared" ca="1" si="317"/>
        <v>0.40441439528202461</v>
      </c>
      <c r="N2951" s="18">
        <f t="shared" ca="1" si="319"/>
        <v>1.7558077887775698</v>
      </c>
      <c r="O2951" s="18"/>
      <c r="P2951" s="30">
        <f t="shared" ca="1" si="322"/>
        <v>-5.1025809387084058</v>
      </c>
      <c r="Q2951" s="19"/>
      <c r="R2951" s="20">
        <f t="shared" ca="1" si="320"/>
        <v>0</v>
      </c>
      <c r="S2951" s="21">
        <f t="shared" ca="1" si="321"/>
        <v>0</v>
      </c>
    </row>
    <row r="2952" spans="9:19" ht="15" x14ac:dyDescent="0.25">
      <c r="I2952" s="14">
        <v>2948</v>
      </c>
      <c r="J2952" s="15">
        <f t="shared" ca="1" si="316"/>
        <v>0.17879222076194556</v>
      </c>
      <c r="K2952" s="16">
        <f t="shared" ca="1" si="318"/>
        <v>-0.2670852077320891</v>
      </c>
      <c r="L2952" s="16"/>
      <c r="M2952" s="17">
        <f t="shared" ca="1" si="317"/>
        <v>0.99686555842054481</v>
      </c>
      <c r="N2952" s="18">
        <f t="shared" ca="1" si="319"/>
        <v>26.649059595802246</v>
      </c>
      <c r="O2952" s="18"/>
      <c r="P2952" s="30">
        <f t="shared" ca="1" si="322"/>
        <v>-24.716144803534338</v>
      </c>
      <c r="Q2952" s="19"/>
      <c r="R2952" s="20">
        <f t="shared" ca="1" si="320"/>
        <v>0</v>
      </c>
      <c r="S2952" s="21">
        <f t="shared" ca="1" si="321"/>
        <v>0</v>
      </c>
    </row>
    <row r="2953" spans="9:19" ht="15" x14ac:dyDescent="0.25">
      <c r="I2953" s="14">
        <v>2949</v>
      </c>
      <c r="J2953" s="15">
        <f t="shared" ca="1" si="316"/>
        <v>0.25409302495472819</v>
      </c>
      <c r="K2953" s="16">
        <f t="shared" ca="1" si="318"/>
        <v>1.8941148669822265</v>
      </c>
      <c r="L2953" s="16"/>
      <c r="M2953" s="17">
        <f t="shared" ca="1" si="317"/>
        <v>0.16386653814141738</v>
      </c>
      <c r="N2953" s="18">
        <f t="shared" ca="1" si="319"/>
        <v>-4.4083096778423201</v>
      </c>
      <c r="O2953" s="18"/>
      <c r="P2953" s="30">
        <f t="shared" ca="1" si="322"/>
        <v>8.5024245448245459</v>
      </c>
      <c r="Q2953" s="19"/>
      <c r="R2953" s="20">
        <f t="shared" ca="1" si="320"/>
        <v>1</v>
      </c>
      <c r="S2953" s="21">
        <f t="shared" ca="1" si="321"/>
        <v>1</v>
      </c>
    </row>
    <row r="2954" spans="9:19" ht="15" x14ac:dyDescent="0.25">
      <c r="I2954" s="14">
        <v>2950</v>
      </c>
      <c r="J2954" s="15">
        <f t="shared" ref="J2954:J3017" ca="1" si="323">RAND()</f>
        <v>0.22529063880993339</v>
      </c>
      <c r="K2954" s="16">
        <f t="shared" ca="1" si="318"/>
        <v>1.1178493685570787</v>
      </c>
      <c r="L2954" s="16"/>
      <c r="M2954" s="17">
        <f t="shared" ref="M2954:M3017" ca="1" si="324">RAND()</f>
        <v>0.60601135093560976</v>
      </c>
      <c r="N2954" s="18">
        <f t="shared" ca="1" si="319"/>
        <v>6.0300977854715416</v>
      </c>
      <c r="O2954" s="18"/>
      <c r="P2954" s="30">
        <f t="shared" ca="1" si="322"/>
        <v>-2.7122484169144627</v>
      </c>
      <c r="Q2954" s="19"/>
      <c r="R2954" s="20">
        <f t="shared" ca="1" si="320"/>
        <v>0</v>
      </c>
      <c r="S2954" s="21">
        <f t="shared" ca="1" si="321"/>
        <v>0</v>
      </c>
    </row>
    <row r="2955" spans="9:19" ht="15" x14ac:dyDescent="0.25">
      <c r="I2955" s="14">
        <v>2951</v>
      </c>
      <c r="J2955" s="15">
        <f t="shared" ca="1" si="323"/>
        <v>0.96894967262171594</v>
      </c>
      <c r="K2955" s="16">
        <f t="shared" ref="K2955:K3018" ca="1" si="325">NORMINV(J2955,mean_HomeTeam_Sim,sd_HomeTeam_Sim)</f>
        <v>23.038531958215916</v>
      </c>
      <c r="L2955" s="16"/>
      <c r="M2955" s="17">
        <f t="shared" ca="1" si="324"/>
        <v>7.3774762233852154E-2</v>
      </c>
      <c r="N2955" s="18">
        <f t="shared" ref="N2955:N3018" ca="1" si="326">NORMINV(M2955,mean_AwayTeam_Sim,sd_AwayTeam_Sim)</f>
        <v>-8.3368576439728379</v>
      </c>
      <c r="O2955" s="18"/>
      <c r="P2955" s="30">
        <f t="shared" ca="1" si="322"/>
        <v>33.575389602188757</v>
      </c>
      <c r="Q2955" s="19"/>
      <c r="R2955" s="20">
        <f t="shared" ref="R2955:R3018" ca="1" si="327">IF(P2955&gt;0,1,0)</f>
        <v>1</v>
      </c>
      <c r="S2955" s="21">
        <f t="shared" ref="S2955:S3018" ca="1" si="328">IF(P2955&gt;game_spread,1,0)</f>
        <v>1</v>
      </c>
    </row>
    <row r="2956" spans="9:19" ht="15" x14ac:dyDescent="0.25">
      <c r="I2956" s="14">
        <v>2952</v>
      </c>
      <c r="J2956" s="15">
        <f t="shared" ca="1" si="323"/>
        <v>0.58924111352566044</v>
      </c>
      <c r="K2956" s="16">
        <f t="shared" ca="1" si="325"/>
        <v>9.3174487421618224</v>
      </c>
      <c r="L2956" s="16"/>
      <c r="M2956" s="17">
        <f t="shared" ca="1" si="324"/>
        <v>0.42321762333822976</v>
      </c>
      <c r="N2956" s="18">
        <f t="shared" ca="1" si="326"/>
        <v>2.1596508167130644</v>
      </c>
      <c r="O2956" s="18"/>
      <c r="P2956" s="30">
        <f t="shared" ca="1" si="322"/>
        <v>9.3577979254487573</v>
      </c>
      <c r="Q2956" s="19"/>
      <c r="R2956" s="20">
        <f t="shared" ca="1" si="327"/>
        <v>1</v>
      </c>
      <c r="S2956" s="21">
        <f t="shared" ca="1" si="328"/>
        <v>1</v>
      </c>
    </row>
    <row r="2957" spans="9:19" ht="15" x14ac:dyDescent="0.25">
      <c r="I2957" s="14">
        <v>2953</v>
      </c>
      <c r="J2957" s="15">
        <f t="shared" ca="1" si="323"/>
        <v>0.34404186786887447</v>
      </c>
      <c r="K2957" s="16">
        <f t="shared" ca="1" si="325"/>
        <v>4.0711702700603194</v>
      </c>
      <c r="L2957" s="16"/>
      <c r="M2957" s="17">
        <f t="shared" ca="1" si="324"/>
        <v>0.95809688252002934</v>
      </c>
      <c r="N2957" s="18">
        <f t="shared" ca="1" si="326"/>
        <v>18.245985563860138</v>
      </c>
      <c r="O2957" s="18"/>
      <c r="P2957" s="30">
        <f t="shared" ca="1" si="322"/>
        <v>-11.974815293799818</v>
      </c>
      <c r="Q2957" s="19"/>
      <c r="R2957" s="20">
        <f t="shared" ca="1" si="327"/>
        <v>0</v>
      </c>
      <c r="S2957" s="21">
        <f t="shared" ca="1" si="328"/>
        <v>0</v>
      </c>
    </row>
    <row r="2958" spans="9:19" ht="15" x14ac:dyDescent="0.25">
      <c r="I2958" s="14">
        <v>2954</v>
      </c>
      <c r="J2958" s="15">
        <f t="shared" ca="1" si="323"/>
        <v>0.98384620949992008</v>
      </c>
      <c r="K2958" s="16">
        <f t="shared" ca="1" si="325"/>
        <v>25.339412652958657</v>
      </c>
      <c r="L2958" s="16"/>
      <c r="M2958" s="17">
        <f t="shared" ca="1" si="324"/>
        <v>0.80567408380926386</v>
      </c>
      <c r="N2958" s="18">
        <f t="shared" ca="1" si="326"/>
        <v>10.992552006800208</v>
      </c>
      <c r="O2958" s="18"/>
      <c r="P2958" s="30">
        <f t="shared" ca="1" si="322"/>
        <v>16.54686064615845</v>
      </c>
      <c r="Q2958" s="19"/>
      <c r="R2958" s="20">
        <f t="shared" ca="1" si="327"/>
        <v>1</v>
      </c>
      <c r="S2958" s="21">
        <f t="shared" ca="1" si="328"/>
        <v>1</v>
      </c>
    </row>
    <row r="2959" spans="9:19" ht="15" x14ac:dyDescent="0.25">
      <c r="I2959" s="14">
        <v>2955</v>
      </c>
      <c r="J2959" s="15">
        <f t="shared" ca="1" si="323"/>
        <v>0.54238156683611738</v>
      </c>
      <c r="K2959" s="16">
        <f t="shared" ca="1" si="325"/>
        <v>8.3205028795078135</v>
      </c>
      <c r="L2959" s="16"/>
      <c r="M2959" s="17">
        <f t="shared" ca="1" si="324"/>
        <v>0.79552877729305149</v>
      </c>
      <c r="N2959" s="18">
        <f t="shared" ca="1" si="326"/>
        <v>10.688771443881079</v>
      </c>
      <c r="O2959" s="18"/>
      <c r="P2959" s="30">
        <f t="shared" ca="1" si="322"/>
        <v>-0.16826856437326487</v>
      </c>
      <c r="Q2959" s="19"/>
      <c r="R2959" s="20">
        <f t="shared" ca="1" si="327"/>
        <v>0</v>
      </c>
      <c r="S2959" s="21">
        <f t="shared" ca="1" si="328"/>
        <v>0</v>
      </c>
    </row>
    <row r="2960" spans="9:19" ht="15" x14ac:dyDescent="0.25">
      <c r="I2960" s="14">
        <v>2956</v>
      </c>
      <c r="J2960" s="15">
        <f t="shared" ca="1" si="323"/>
        <v>0.639551198103959</v>
      </c>
      <c r="K2960" s="16">
        <f t="shared" ca="1" si="325"/>
        <v>10.419046784996521</v>
      </c>
      <c r="L2960" s="16"/>
      <c r="M2960" s="17">
        <f t="shared" ca="1" si="324"/>
        <v>0.83183006704357709</v>
      </c>
      <c r="N2960" s="18">
        <f t="shared" ca="1" si="326"/>
        <v>11.823836240831906</v>
      </c>
      <c r="O2960" s="18"/>
      <c r="P2960" s="30">
        <f t="shared" ca="1" si="322"/>
        <v>0.79521054416461556</v>
      </c>
      <c r="Q2960" s="19"/>
      <c r="R2960" s="20">
        <f t="shared" ca="1" si="327"/>
        <v>1</v>
      </c>
      <c r="S2960" s="21">
        <f t="shared" ca="1" si="328"/>
        <v>0</v>
      </c>
    </row>
    <row r="2961" spans="9:19" ht="15" x14ac:dyDescent="0.25">
      <c r="I2961" s="14">
        <v>2957</v>
      </c>
      <c r="J2961" s="15">
        <f t="shared" ca="1" si="323"/>
        <v>0.39023625603502099</v>
      </c>
      <c r="K2961" s="16">
        <f t="shared" ca="1" si="325"/>
        <v>5.0982007030821226</v>
      </c>
      <c r="L2961" s="16"/>
      <c r="M2961" s="17">
        <f t="shared" ca="1" si="324"/>
        <v>0.63985635829145104</v>
      </c>
      <c r="N2961" s="18">
        <f t="shared" ca="1" si="326"/>
        <v>6.7758693168141795</v>
      </c>
      <c r="O2961" s="18"/>
      <c r="P2961" s="30">
        <f t="shared" ca="1" si="322"/>
        <v>0.52233138626794329</v>
      </c>
      <c r="Q2961" s="19"/>
      <c r="R2961" s="20">
        <f t="shared" ca="1" si="327"/>
        <v>1</v>
      </c>
      <c r="S2961" s="21">
        <f t="shared" ca="1" si="328"/>
        <v>0</v>
      </c>
    </row>
    <row r="2962" spans="9:19" ht="15" x14ac:dyDescent="0.25">
      <c r="I2962" s="14">
        <v>2958</v>
      </c>
      <c r="J2962" s="15">
        <f t="shared" ca="1" si="323"/>
        <v>0.61505145137210404</v>
      </c>
      <c r="K2962" s="16">
        <f t="shared" ca="1" si="325"/>
        <v>9.8773100619303946</v>
      </c>
      <c r="L2962" s="16"/>
      <c r="M2962" s="17">
        <f t="shared" ca="1" si="324"/>
        <v>0.18978022978466458</v>
      </c>
      <c r="N2962" s="18">
        <f t="shared" ca="1" si="326"/>
        <v>-3.5717856325800383</v>
      </c>
      <c r="O2962" s="18"/>
      <c r="P2962" s="30">
        <f t="shared" ca="1" si="322"/>
        <v>15.649095694510432</v>
      </c>
      <c r="Q2962" s="19"/>
      <c r="R2962" s="20">
        <f t="shared" ca="1" si="327"/>
        <v>1</v>
      </c>
      <c r="S2962" s="21">
        <f t="shared" ca="1" si="328"/>
        <v>1</v>
      </c>
    </row>
    <row r="2963" spans="9:19" ht="15" x14ac:dyDescent="0.25">
      <c r="I2963" s="14">
        <v>2959</v>
      </c>
      <c r="J2963" s="15">
        <f t="shared" ca="1" si="323"/>
        <v>0.75521317942977217</v>
      </c>
      <c r="K2963" s="16">
        <f t="shared" ca="1" si="325"/>
        <v>13.211212943141355</v>
      </c>
      <c r="L2963" s="16"/>
      <c r="M2963" s="17">
        <f t="shared" ca="1" si="324"/>
        <v>0.16884470511589345</v>
      </c>
      <c r="N2963" s="18">
        <f t="shared" ca="1" si="326"/>
        <v>-4.2413998501564194</v>
      </c>
      <c r="O2963" s="18"/>
      <c r="P2963" s="30">
        <f t="shared" ca="1" si="322"/>
        <v>19.652612793297774</v>
      </c>
      <c r="Q2963" s="19"/>
      <c r="R2963" s="20">
        <f t="shared" ca="1" si="327"/>
        <v>1</v>
      </c>
      <c r="S2963" s="21">
        <f t="shared" ca="1" si="328"/>
        <v>1</v>
      </c>
    </row>
    <row r="2964" spans="9:19" ht="15" x14ac:dyDescent="0.25">
      <c r="I2964" s="14">
        <v>2960</v>
      </c>
      <c r="J2964" s="15">
        <f t="shared" ca="1" si="323"/>
        <v>0.75853072195643767</v>
      </c>
      <c r="K2964" s="16">
        <f t="shared" ca="1" si="325"/>
        <v>13.299873907013577</v>
      </c>
      <c r="L2964" s="16"/>
      <c r="M2964" s="17">
        <f t="shared" ca="1" si="324"/>
        <v>0.41405650243928416</v>
      </c>
      <c r="N2964" s="18">
        <f t="shared" ca="1" si="326"/>
        <v>1.9634241774966756</v>
      </c>
      <c r="O2964" s="18"/>
      <c r="P2964" s="30">
        <f t="shared" ca="1" si="322"/>
        <v>13.536449729516903</v>
      </c>
      <c r="Q2964" s="19"/>
      <c r="R2964" s="20">
        <f t="shared" ca="1" si="327"/>
        <v>1</v>
      </c>
      <c r="S2964" s="21">
        <f t="shared" ca="1" si="328"/>
        <v>1</v>
      </c>
    </row>
    <row r="2965" spans="9:19" ht="15" x14ac:dyDescent="0.25">
      <c r="I2965" s="14">
        <v>2961</v>
      </c>
      <c r="J2965" s="15">
        <f t="shared" ca="1" si="323"/>
        <v>0.66777534713193709</v>
      </c>
      <c r="K2965" s="16">
        <f t="shared" ca="1" si="325"/>
        <v>11.059251197854392</v>
      </c>
      <c r="L2965" s="16"/>
      <c r="M2965" s="17">
        <f t="shared" ca="1" si="324"/>
        <v>0.89209185459082385</v>
      </c>
      <c r="N2965" s="18">
        <f t="shared" ca="1" si="326"/>
        <v>14.135589905375191</v>
      </c>
      <c r="O2965" s="18"/>
      <c r="P2965" s="30">
        <f t="shared" ca="1" si="322"/>
        <v>-0.8763387075207989</v>
      </c>
      <c r="Q2965" s="19"/>
      <c r="R2965" s="20">
        <f t="shared" ca="1" si="327"/>
        <v>0</v>
      </c>
      <c r="S2965" s="21">
        <f t="shared" ca="1" si="328"/>
        <v>0</v>
      </c>
    </row>
    <row r="2966" spans="9:19" ht="15" x14ac:dyDescent="0.25">
      <c r="I2966" s="14">
        <v>2962</v>
      </c>
      <c r="J2966" s="15">
        <f t="shared" ca="1" si="323"/>
        <v>0.63207449105059121</v>
      </c>
      <c r="K2966" s="16">
        <f t="shared" ca="1" si="325"/>
        <v>10.252495398380526</v>
      </c>
      <c r="L2966" s="16"/>
      <c r="M2966" s="17">
        <f t="shared" ca="1" si="324"/>
        <v>0.30109026210782008</v>
      </c>
      <c r="N2966" s="18">
        <f t="shared" ca="1" si="326"/>
        <v>-0.58123576676260136</v>
      </c>
      <c r="O2966" s="18"/>
      <c r="P2966" s="30">
        <f t="shared" ca="1" si="322"/>
        <v>13.033731165143127</v>
      </c>
      <c r="Q2966" s="19"/>
      <c r="R2966" s="20">
        <f t="shared" ca="1" si="327"/>
        <v>1</v>
      </c>
      <c r="S2966" s="21">
        <f t="shared" ca="1" si="328"/>
        <v>1</v>
      </c>
    </row>
    <row r="2967" spans="9:19" ht="15" x14ac:dyDescent="0.25">
      <c r="I2967" s="14">
        <v>2963</v>
      </c>
      <c r="J2967" s="15">
        <f t="shared" ca="1" si="323"/>
        <v>0.42666153825998665</v>
      </c>
      <c r="K2967" s="16">
        <f t="shared" ca="1" si="325"/>
        <v>5.8831820711674041</v>
      </c>
      <c r="L2967" s="16"/>
      <c r="M2967" s="17">
        <f t="shared" ca="1" si="324"/>
        <v>0.16251549014010014</v>
      </c>
      <c r="N2967" s="18">
        <f t="shared" ca="1" si="326"/>
        <v>-4.4541732084242458</v>
      </c>
      <c r="O2967" s="18"/>
      <c r="P2967" s="30">
        <f t="shared" ca="1" si="322"/>
        <v>12.537355279591651</v>
      </c>
      <c r="Q2967" s="19"/>
      <c r="R2967" s="20">
        <f t="shared" ca="1" si="327"/>
        <v>1</v>
      </c>
      <c r="S2967" s="21">
        <f t="shared" ca="1" si="328"/>
        <v>1</v>
      </c>
    </row>
    <row r="2968" spans="9:19" ht="15" x14ac:dyDescent="0.25">
      <c r="I2968" s="14">
        <v>2964</v>
      </c>
      <c r="J2968" s="15">
        <f t="shared" ca="1" si="323"/>
        <v>6.873211782990496E-2</v>
      </c>
      <c r="K2968" s="16">
        <f t="shared" ca="1" si="325"/>
        <v>-4.9969156785470652</v>
      </c>
      <c r="L2968" s="16"/>
      <c r="M2968" s="17">
        <f t="shared" ca="1" si="324"/>
        <v>0.42035214284380329</v>
      </c>
      <c r="N2968" s="18">
        <f t="shared" ca="1" si="326"/>
        <v>2.0983744606960038</v>
      </c>
      <c r="O2968" s="18"/>
      <c r="P2968" s="30">
        <f t="shared" ca="1" si="322"/>
        <v>-4.8952901392430688</v>
      </c>
      <c r="Q2968" s="19"/>
      <c r="R2968" s="20">
        <f t="shared" ca="1" si="327"/>
        <v>0</v>
      </c>
      <c r="S2968" s="21">
        <f t="shared" ca="1" si="328"/>
        <v>0</v>
      </c>
    </row>
    <row r="2969" spans="9:19" ht="15" x14ac:dyDescent="0.25">
      <c r="I2969" s="14">
        <v>2965</v>
      </c>
      <c r="J2969" s="15">
        <f t="shared" ca="1" si="323"/>
        <v>0.89959353751882543</v>
      </c>
      <c r="K2969" s="16">
        <f t="shared" ca="1" si="325"/>
        <v>18.132880907729103</v>
      </c>
      <c r="L2969" s="16"/>
      <c r="M2969" s="17">
        <f t="shared" ca="1" si="324"/>
        <v>0.18595118051122406</v>
      </c>
      <c r="N2969" s="18">
        <f t="shared" ca="1" si="326"/>
        <v>-3.6906680722432199</v>
      </c>
      <c r="O2969" s="18"/>
      <c r="P2969" s="30">
        <f t="shared" ca="1" si="322"/>
        <v>24.023548979972322</v>
      </c>
      <c r="Q2969" s="19"/>
      <c r="R2969" s="20">
        <f t="shared" ca="1" si="327"/>
        <v>1</v>
      </c>
      <c r="S2969" s="21">
        <f t="shared" ca="1" si="328"/>
        <v>1</v>
      </c>
    </row>
    <row r="2970" spans="9:19" ht="15" x14ac:dyDescent="0.25">
      <c r="I2970" s="14">
        <v>2966</v>
      </c>
      <c r="J2970" s="15">
        <f t="shared" ca="1" si="323"/>
        <v>0.37327476738861232</v>
      </c>
      <c r="K2970" s="16">
        <f t="shared" ca="1" si="325"/>
        <v>4.7259783641179904</v>
      </c>
      <c r="L2970" s="16"/>
      <c r="M2970" s="17">
        <f t="shared" ca="1" si="324"/>
        <v>1.0978128027698486E-2</v>
      </c>
      <c r="N2970" s="18">
        <f t="shared" ca="1" si="326"/>
        <v>-15.388916767078115</v>
      </c>
      <c r="O2970" s="18"/>
      <c r="P2970" s="30">
        <f t="shared" ca="1" si="322"/>
        <v>22.314895131196106</v>
      </c>
      <c r="Q2970" s="19"/>
      <c r="R2970" s="20">
        <f t="shared" ca="1" si="327"/>
        <v>1</v>
      </c>
      <c r="S2970" s="21">
        <f t="shared" ca="1" si="328"/>
        <v>1</v>
      </c>
    </row>
    <row r="2971" spans="9:19" ht="15" x14ac:dyDescent="0.25">
      <c r="I2971" s="14">
        <v>2967</v>
      </c>
      <c r="J2971" s="15">
        <f t="shared" ca="1" si="323"/>
        <v>0.44434370333729145</v>
      </c>
      <c r="K2971" s="16">
        <f t="shared" ca="1" si="325"/>
        <v>6.2589662799528289</v>
      </c>
      <c r="L2971" s="16"/>
      <c r="M2971" s="17">
        <f t="shared" ca="1" si="324"/>
        <v>4.3661721305815471E-2</v>
      </c>
      <c r="N2971" s="18">
        <f t="shared" ca="1" si="326"/>
        <v>-10.524282420190552</v>
      </c>
      <c r="O2971" s="18"/>
      <c r="P2971" s="30">
        <f t="shared" ca="1" si="322"/>
        <v>18.983248700143381</v>
      </c>
      <c r="Q2971" s="19"/>
      <c r="R2971" s="20">
        <f t="shared" ca="1" si="327"/>
        <v>1</v>
      </c>
      <c r="S2971" s="21">
        <f t="shared" ca="1" si="328"/>
        <v>1</v>
      </c>
    </row>
    <row r="2972" spans="9:19" ht="15" x14ac:dyDescent="0.25">
      <c r="I2972" s="14">
        <v>2968</v>
      </c>
      <c r="J2972" s="15">
        <f t="shared" ca="1" si="323"/>
        <v>0.21575743386155866</v>
      </c>
      <c r="K2972" s="16">
        <f t="shared" ca="1" si="325"/>
        <v>0.84881520650752673</v>
      </c>
      <c r="L2972" s="16"/>
      <c r="M2972" s="17">
        <f t="shared" ca="1" si="324"/>
        <v>0.58371483361930876</v>
      </c>
      <c r="N2972" s="18">
        <f t="shared" ca="1" si="326"/>
        <v>5.548751023314626</v>
      </c>
      <c r="O2972" s="18"/>
      <c r="P2972" s="30">
        <f t="shared" ca="1" si="322"/>
        <v>-2.4999358168070991</v>
      </c>
      <c r="Q2972" s="19"/>
      <c r="R2972" s="20">
        <f t="shared" ca="1" si="327"/>
        <v>0</v>
      </c>
      <c r="S2972" s="21">
        <f t="shared" ca="1" si="328"/>
        <v>0</v>
      </c>
    </row>
    <row r="2973" spans="9:19" ht="15" x14ac:dyDescent="0.25">
      <c r="I2973" s="14">
        <v>2969</v>
      </c>
      <c r="J2973" s="15">
        <f t="shared" ca="1" si="323"/>
        <v>0.20754038683991394</v>
      </c>
      <c r="K2973" s="16">
        <f t="shared" ca="1" si="325"/>
        <v>0.61134449122342094</v>
      </c>
      <c r="L2973" s="16"/>
      <c r="M2973" s="17">
        <f t="shared" ca="1" si="324"/>
        <v>0.89747989593265265</v>
      </c>
      <c r="N2973" s="18">
        <f t="shared" ca="1" si="326"/>
        <v>14.383175857011846</v>
      </c>
      <c r="O2973" s="18"/>
      <c r="P2973" s="30">
        <f t="shared" ca="1" si="322"/>
        <v>-11.571831365788427</v>
      </c>
      <c r="Q2973" s="19"/>
      <c r="R2973" s="20">
        <f t="shared" ca="1" si="327"/>
        <v>0</v>
      </c>
      <c r="S2973" s="21">
        <f t="shared" ca="1" si="328"/>
        <v>0</v>
      </c>
    </row>
    <row r="2974" spans="9:19" ht="15" x14ac:dyDescent="0.25">
      <c r="I2974" s="14">
        <v>2970</v>
      </c>
      <c r="J2974" s="15">
        <f t="shared" ca="1" si="323"/>
        <v>0.82856810246731161</v>
      </c>
      <c r="K2974" s="16">
        <f t="shared" ca="1" si="325"/>
        <v>15.36590414284955</v>
      </c>
      <c r="L2974" s="16"/>
      <c r="M2974" s="17">
        <f t="shared" ca="1" si="324"/>
        <v>0.10320567000233349</v>
      </c>
      <c r="N2974" s="18">
        <f t="shared" ca="1" si="326"/>
        <v>-6.7911576575822838</v>
      </c>
      <c r="O2974" s="18"/>
      <c r="P2974" s="30">
        <f t="shared" ca="1" si="322"/>
        <v>24.357061800431833</v>
      </c>
      <c r="Q2974" s="19"/>
      <c r="R2974" s="20">
        <f t="shared" ca="1" si="327"/>
        <v>1</v>
      </c>
      <c r="S2974" s="21">
        <f t="shared" ca="1" si="328"/>
        <v>1</v>
      </c>
    </row>
    <row r="2975" spans="9:19" ht="15" x14ac:dyDescent="0.25">
      <c r="I2975" s="14">
        <v>2971</v>
      </c>
      <c r="J2975" s="15">
        <f t="shared" ca="1" si="323"/>
        <v>0.85702312049519858</v>
      </c>
      <c r="K2975" s="16">
        <f t="shared" ca="1" si="325"/>
        <v>16.357497419786185</v>
      </c>
      <c r="L2975" s="16"/>
      <c r="M2975" s="17">
        <f t="shared" ca="1" si="324"/>
        <v>5.4957357046395816E-2</v>
      </c>
      <c r="N2975" s="18">
        <f t="shared" ca="1" si="326"/>
        <v>-9.5946513484482825</v>
      </c>
      <c r="O2975" s="18"/>
      <c r="P2975" s="30">
        <f t="shared" ca="1" si="322"/>
        <v>28.152148768234465</v>
      </c>
      <c r="Q2975" s="19"/>
      <c r="R2975" s="20">
        <f t="shared" ca="1" si="327"/>
        <v>1</v>
      </c>
      <c r="S2975" s="21">
        <f t="shared" ca="1" si="328"/>
        <v>1</v>
      </c>
    </row>
    <row r="2976" spans="9:19" ht="15" x14ac:dyDescent="0.25">
      <c r="I2976" s="14">
        <v>2972</v>
      </c>
      <c r="J2976" s="15">
        <f t="shared" ca="1" si="323"/>
        <v>0.70228913402843651</v>
      </c>
      <c r="K2976" s="16">
        <f t="shared" ca="1" si="325"/>
        <v>11.872629090325903</v>
      </c>
      <c r="L2976" s="16"/>
      <c r="M2976" s="17">
        <f t="shared" ca="1" si="324"/>
        <v>0.90495948216179722</v>
      </c>
      <c r="N2976" s="18">
        <f t="shared" ca="1" si="326"/>
        <v>14.743086184904703</v>
      </c>
      <c r="O2976" s="18"/>
      <c r="P2976" s="30">
        <f t="shared" ca="1" si="322"/>
        <v>-0.67045709457879976</v>
      </c>
      <c r="Q2976" s="19"/>
      <c r="R2976" s="20">
        <f t="shared" ca="1" si="327"/>
        <v>0</v>
      </c>
      <c r="S2976" s="21">
        <f t="shared" ca="1" si="328"/>
        <v>0</v>
      </c>
    </row>
    <row r="2977" spans="9:19" ht="15" x14ac:dyDescent="0.25">
      <c r="I2977" s="14">
        <v>2973</v>
      </c>
      <c r="J2977" s="15">
        <f t="shared" ca="1" si="323"/>
        <v>0.49972714862305234</v>
      </c>
      <c r="K2977" s="16">
        <f t="shared" ca="1" si="325"/>
        <v>7.4242777722670912</v>
      </c>
      <c r="L2977" s="16"/>
      <c r="M2977" s="17">
        <f t="shared" ca="1" si="324"/>
        <v>0.53114116845508652</v>
      </c>
      <c r="N2977" s="18">
        <f t="shared" ca="1" si="326"/>
        <v>4.4337558997505164</v>
      </c>
      <c r="O2977" s="18"/>
      <c r="P2977" s="30">
        <f t="shared" ca="1" si="322"/>
        <v>5.1905218725165749</v>
      </c>
      <c r="Q2977" s="19"/>
      <c r="R2977" s="20">
        <f t="shared" ca="1" si="327"/>
        <v>1</v>
      </c>
      <c r="S2977" s="21">
        <f t="shared" ca="1" si="328"/>
        <v>0</v>
      </c>
    </row>
    <row r="2978" spans="9:19" ht="15" x14ac:dyDescent="0.25">
      <c r="I2978" s="14">
        <v>2974</v>
      </c>
      <c r="J2978" s="15">
        <f t="shared" ca="1" si="323"/>
        <v>0.47619742367476459</v>
      </c>
      <c r="K2978" s="16">
        <f t="shared" ca="1" si="325"/>
        <v>6.9305168593836362</v>
      </c>
      <c r="L2978" s="16"/>
      <c r="M2978" s="17">
        <f t="shared" ca="1" si="324"/>
        <v>0.78994310820436053</v>
      </c>
      <c r="N2978" s="18">
        <f t="shared" ca="1" si="326"/>
        <v>10.525352758779945</v>
      </c>
      <c r="O2978" s="18"/>
      <c r="P2978" s="30">
        <f t="shared" ca="1" si="322"/>
        <v>-1.394835899396309</v>
      </c>
      <c r="Q2978" s="19"/>
      <c r="R2978" s="20">
        <f t="shared" ca="1" si="327"/>
        <v>0</v>
      </c>
      <c r="S2978" s="21">
        <f t="shared" ca="1" si="328"/>
        <v>0</v>
      </c>
    </row>
    <row r="2979" spans="9:19" ht="15" x14ac:dyDescent="0.25">
      <c r="I2979" s="14">
        <v>2975</v>
      </c>
      <c r="J2979" s="15">
        <f t="shared" ca="1" si="323"/>
        <v>0.58387489776580581</v>
      </c>
      <c r="K2979" s="16">
        <f t="shared" ca="1" si="325"/>
        <v>9.2021838883887952</v>
      </c>
      <c r="L2979" s="16"/>
      <c r="M2979" s="17">
        <f t="shared" ca="1" si="324"/>
        <v>1.8146796964064627E-2</v>
      </c>
      <c r="N2979" s="18">
        <f t="shared" ca="1" si="326"/>
        <v>-13.736505162527351</v>
      </c>
      <c r="O2979" s="18"/>
      <c r="P2979" s="30">
        <f t="shared" ca="1" si="322"/>
        <v>25.138689050916145</v>
      </c>
      <c r="Q2979" s="19"/>
      <c r="R2979" s="20">
        <f t="shared" ca="1" si="327"/>
        <v>1</v>
      </c>
      <c r="S2979" s="21">
        <f t="shared" ca="1" si="328"/>
        <v>1</v>
      </c>
    </row>
    <row r="2980" spans="9:19" ht="15" x14ac:dyDescent="0.25">
      <c r="I2980" s="14">
        <v>2976</v>
      </c>
      <c r="J2980" s="15">
        <f t="shared" ca="1" si="323"/>
        <v>0.2702593064336678</v>
      </c>
      <c r="K2980" s="16">
        <f t="shared" ca="1" si="325"/>
        <v>2.3093985389067093</v>
      </c>
      <c r="L2980" s="16"/>
      <c r="M2980" s="17">
        <f t="shared" ca="1" si="324"/>
        <v>0.26840568743355386</v>
      </c>
      <c r="N2980" s="18">
        <f t="shared" ca="1" si="326"/>
        <v>-1.3875634360688816</v>
      </c>
      <c r="O2980" s="18"/>
      <c r="P2980" s="30">
        <f t="shared" ca="1" si="322"/>
        <v>5.896961974975591</v>
      </c>
      <c r="Q2980" s="19"/>
      <c r="R2980" s="20">
        <f t="shared" ca="1" si="327"/>
        <v>1</v>
      </c>
      <c r="S2980" s="21">
        <f t="shared" ca="1" si="328"/>
        <v>0</v>
      </c>
    </row>
    <row r="2981" spans="9:19" ht="15" x14ac:dyDescent="0.25">
      <c r="I2981" s="14">
        <v>2977</v>
      </c>
      <c r="J2981" s="15">
        <f t="shared" ca="1" si="323"/>
        <v>0.17398346173780499</v>
      </c>
      <c r="K2981" s="16">
        <f t="shared" ca="1" si="325"/>
        <v>-0.42238978255299831</v>
      </c>
      <c r="L2981" s="16"/>
      <c r="M2981" s="17">
        <f t="shared" ca="1" si="324"/>
        <v>0.79716968691754431</v>
      </c>
      <c r="N2981" s="18">
        <f t="shared" ca="1" si="326"/>
        <v>10.737281543633717</v>
      </c>
      <c r="O2981" s="18"/>
      <c r="P2981" s="30">
        <f t="shared" ca="1" si="322"/>
        <v>-8.9596713261867151</v>
      </c>
      <c r="Q2981" s="19"/>
      <c r="R2981" s="20">
        <f t="shared" ca="1" si="327"/>
        <v>0</v>
      </c>
      <c r="S2981" s="21">
        <f t="shared" ca="1" si="328"/>
        <v>0</v>
      </c>
    </row>
    <row r="2982" spans="9:19" ht="15" x14ac:dyDescent="0.25">
      <c r="I2982" s="14">
        <v>2978</v>
      </c>
      <c r="J2982" s="15">
        <f t="shared" ca="1" si="323"/>
        <v>0.95185830892583145</v>
      </c>
      <c r="K2982" s="16">
        <f t="shared" ca="1" si="325"/>
        <v>21.344870729189211</v>
      </c>
      <c r="L2982" s="16"/>
      <c r="M2982" s="17">
        <f t="shared" ca="1" si="324"/>
        <v>0.64731983909399327</v>
      </c>
      <c r="N2982" s="18">
        <f t="shared" ca="1" si="326"/>
        <v>6.9433663565535486</v>
      </c>
      <c r="O2982" s="18"/>
      <c r="P2982" s="30">
        <f t="shared" ca="1" si="322"/>
        <v>16.601504372635663</v>
      </c>
      <c r="Q2982" s="19"/>
      <c r="R2982" s="20">
        <f t="shared" ca="1" si="327"/>
        <v>1</v>
      </c>
      <c r="S2982" s="21">
        <f t="shared" ca="1" si="328"/>
        <v>1</v>
      </c>
    </row>
    <row r="2983" spans="9:19" ht="15" x14ac:dyDescent="0.25">
      <c r="I2983" s="14">
        <v>2979</v>
      </c>
      <c r="J2983" s="15">
        <f t="shared" ca="1" si="323"/>
        <v>0.76465558197534755</v>
      </c>
      <c r="K2983" s="16">
        <f t="shared" ca="1" si="325"/>
        <v>13.465320078583042</v>
      </c>
      <c r="L2983" s="16"/>
      <c r="M2983" s="17">
        <f t="shared" ca="1" si="324"/>
        <v>0.59721176840372581</v>
      </c>
      <c r="N2983" s="18">
        <f t="shared" ca="1" si="326"/>
        <v>5.8393268510406049</v>
      </c>
      <c r="O2983" s="18"/>
      <c r="P2983" s="30">
        <f t="shared" ca="1" si="322"/>
        <v>9.8259932275424369</v>
      </c>
      <c r="Q2983" s="19"/>
      <c r="R2983" s="20">
        <f t="shared" ca="1" si="327"/>
        <v>1</v>
      </c>
      <c r="S2983" s="21">
        <f t="shared" ca="1" si="328"/>
        <v>1</v>
      </c>
    </row>
    <row r="2984" spans="9:19" ht="15" x14ac:dyDescent="0.25">
      <c r="I2984" s="14">
        <v>2980</v>
      </c>
      <c r="J2984" s="15">
        <f t="shared" ca="1" si="323"/>
        <v>0.19714032534245984</v>
      </c>
      <c r="K2984" s="16">
        <f t="shared" ca="1" si="325"/>
        <v>0.30265984710832061</v>
      </c>
      <c r="L2984" s="16"/>
      <c r="M2984" s="17">
        <f t="shared" ca="1" si="324"/>
        <v>0.83612728467815689</v>
      </c>
      <c r="N2984" s="18">
        <f t="shared" ca="1" si="326"/>
        <v>11.968100548462829</v>
      </c>
      <c r="O2984" s="18"/>
      <c r="P2984" s="30">
        <f t="shared" ca="1" si="322"/>
        <v>-9.4654407013545097</v>
      </c>
      <c r="Q2984" s="19"/>
      <c r="R2984" s="20">
        <f t="shared" ca="1" si="327"/>
        <v>0</v>
      </c>
      <c r="S2984" s="21">
        <f t="shared" ca="1" si="328"/>
        <v>0</v>
      </c>
    </row>
    <row r="2985" spans="9:19" ht="15" x14ac:dyDescent="0.25">
      <c r="I2985" s="14">
        <v>2981</v>
      </c>
      <c r="J2985" s="15">
        <f t="shared" ca="1" si="323"/>
        <v>0.72579722380583411</v>
      </c>
      <c r="K2985" s="16">
        <f t="shared" ca="1" si="325"/>
        <v>12.451224191821677</v>
      </c>
      <c r="L2985" s="16"/>
      <c r="M2985" s="17">
        <f t="shared" ca="1" si="324"/>
        <v>0.11668778137843994</v>
      </c>
      <c r="N2985" s="18">
        <f t="shared" ca="1" si="326"/>
        <v>-6.1905486787072679</v>
      </c>
      <c r="O2985" s="18"/>
      <c r="P2985" s="30">
        <f t="shared" ca="1" si="322"/>
        <v>20.841772870528946</v>
      </c>
      <c r="Q2985" s="19"/>
      <c r="R2985" s="20">
        <f t="shared" ca="1" si="327"/>
        <v>1</v>
      </c>
      <c r="S2985" s="21">
        <f t="shared" ca="1" si="328"/>
        <v>1</v>
      </c>
    </row>
    <row r="2986" spans="9:19" ht="15" x14ac:dyDescent="0.25">
      <c r="I2986" s="14">
        <v>2982</v>
      </c>
      <c r="J2986" s="15">
        <f t="shared" ca="1" si="323"/>
        <v>0.7025365018799582</v>
      </c>
      <c r="K2986" s="16">
        <f t="shared" ca="1" si="325"/>
        <v>11.878603440188085</v>
      </c>
      <c r="L2986" s="16"/>
      <c r="M2986" s="17">
        <f t="shared" ca="1" si="324"/>
        <v>0.10165680336193939</v>
      </c>
      <c r="N2986" s="18">
        <f t="shared" ca="1" si="326"/>
        <v>-6.863717074351273</v>
      </c>
      <c r="O2986" s="18"/>
      <c r="P2986" s="30">
        <f t="shared" ca="1" si="322"/>
        <v>20.942320514539357</v>
      </c>
      <c r="Q2986" s="19"/>
      <c r="R2986" s="20">
        <f t="shared" ca="1" si="327"/>
        <v>1</v>
      </c>
      <c r="S2986" s="21">
        <f t="shared" ca="1" si="328"/>
        <v>1</v>
      </c>
    </row>
    <row r="2987" spans="9:19" ht="15" x14ac:dyDescent="0.25">
      <c r="I2987" s="14">
        <v>2983</v>
      </c>
      <c r="J2987" s="15">
        <f t="shared" ca="1" si="323"/>
        <v>0.76965538216092766</v>
      </c>
      <c r="K2987" s="16">
        <f t="shared" ca="1" si="325"/>
        <v>13.602144756489171</v>
      </c>
      <c r="L2987" s="16"/>
      <c r="M2987" s="17">
        <f t="shared" ca="1" si="324"/>
        <v>0.23109411595911988</v>
      </c>
      <c r="N2987" s="18">
        <f t="shared" ca="1" si="326"/>
        <v>-2.3715293952927334</v>
      </c>
      <c r="O2987" s="18"/>
      <c r="P2987" s="30">
        <f t="shared" ca="1" si="322"/>
        <v>18.173674151781903</v>
      </c>
      <c r="Q2987" s="19"/>
      <c r="R2987" s="20">
        <f t="shared" ca="1" si="327"/>
        <v>1</v>
      </c>
      <c r="S2987" s="21">
        <f t="shared" ca="1" si="328"/>
        <v>1</v>
      </c>
    </row>
    <row r="2988" spans="9:19" ht="15" x14ac:dyDescent="0.25">
      <c r="I2988" s="14">
        <v>2984</v>
      </c>
      <c r="J2988" s="15">
        <f t="shared" ca="1" si="323"/>
        <v>0.72418687311559782</v>
      </c>
      <c r="K2988" s="16">
        <f t="shared" ca="1" si="325"/>
        <v>12.410846230143012</v>
      </c>
      <c r="L2988" s="16"/>
      <c r="M2988" s="17">
        <f t="shared" ca="1" si="324"/>
        <v>0.31847925177860903</v>
      </c>
      <c r="N2988" s="18">
        <f t="shared" ca="1" si="326"/>
        <v>-0.16866357983414337</v>
      </c>
      <c r="O2988" s="18"/>
      <c r="P2988" s="30">
        <f t="shared" ca="1" si="322"/>
        <v>14.779509809977156</v>
      </c>
      <c r="Q2988" s="19"/>
      <c r="R2988" s="20">
        <f t="shared" ca="1" si="327"/>
        <v>1</v>
      </c>
      <c r="S2988" s="21">
        <f t="shared" ca="1" si="328"/>
        <v>1</v>
      </c>
    </row>
    <row r="2989" spans="9:19" ht="15" x14ac:dyDescent="0.25">
      <c r="I2989" s="14">
        <v>2985</v>
      </c>
      <c r="J2989" s="15">
        <f t="shared" ca="1" si="323"/>
        <v>0.22882448776011732</v>
      </c>
      <c r="K2989" s="16">
        <f t="shared" ca="1" si="325"/>
        <v>1.2159276603867673</v>
      </c>
      <c r="L2989" s="16"/>
      <c r="M2989" s="17">
        <f t="shared" ca="1" si="324"/>
        <v>0.98484969725981542</v>
      </c>
      <c r="N2989" s="18">
        <f t="shared" ca="1" si="326"/>
        <v>21.903214893550825</v>
      </c>
      <c r="O2989" s="18"/>
      <c r="P2989" s="30">
        <f t="shared" ca="1" si="322"/>
        <v>-18.487287233164057</v>
      </c>
      <c r="Q2989" s="19"/>
      <c r="R2989" s="20">
        <f t="shared" ca="1" si="327"/>
        <v>0</v>
      </c>
      <c r="S2989" s="21">
        <f t="shared" ca="1" si="328"/>
        <v>0</v>
      </c>
    </row>
    <row r="2990" spans="9:19" ht="15" x14ac:dyDescent="0.25">
      <c r="I2990" s="14">
        <v>2986</v>
      </c>
      <c r="J2990" s="15">
        <f t="shared" ca="1" si="323"/>
        <v>0.6347443430743176</v>
      </c>
      <c r="K2990" s="16">
        <f t="shared" ca="1" si="325"/>
        <v>10.311837388366634</v>
      </c>
      <c r="L2990" s="16"/>
      <c r="M2990" s="17">
        <f t="shared" ca="1" si="324"/>
        <v>0.58421123571086864</v>
      </c>
      <c r="N2990" s="18">
        <f t="shared" ca="1" si="326"/>
        <v>5.5593982367870005</v>
      </c>
      <c r="O2990" s="18"/>
      <c r="P2990" s="30">
        <f t="shared" ca="1" si="322"/>
        <v>6.9524391515796333</v>
      </c>
      <c r="Q2990" s="19"/>
      <c r="R2990" s="20">
        <f t="shared" ca="1" si="327"/>
        <v>1</v>
      </c>
      <c r="S2990" s="21">
        <f t="shared" ca="1" si="328"/>
        <v>0</v>
      </c>
    </row>
    <row r="2991" spans="9:19" ht="15" x14ac:dyDescent="0.25">
      <c r="I2991" s="14">
        <v>2987</v>
      </c>
      <c r="J2991" s="15">
        <f t="shared" ca="1" si="323"/>
        <v>0.10673638722582446</v>
      </c>
      <c r="K2991" s="16">
        <f t="shared" ca="1" si="325"/>
        <v>-2.9786597336320462</v>
      </c>
      <c r="L2991" s="16"/>
      <c r="M2991" s="17">
        <f t="shared" ca="1" si="324"/>
        <v>0.46991588017478614</v>
      </c>
      <c r="N2991" s="18">
        <f t="shared" ca="1" si="326"/>
        <v>3.1484779758037935</v>
      </c>
      <c r="O2991" s="18"/>
      <c r="P2991" s="30">
        <f t="shared" ca="1" si="322"/>
        <v>-3.9271377094358391</v>
      </c>
      <c r="Q2991" s="19"/>
      <c r="R2991" s="20">
        <f t="shared" ca="1" si="327"/>
        <v>0</v>
      </c>
      <c r="S2991" s="21">
        <f t="shared" ca="1" si="328"/>
        <v>0</v>
      </c>
    </row>
    <row r="2992" spans="9:19" ht="15" x14ac:dyDescent="0.25">
      <c r="I2992" s="14">
        <v>2988</v>
      </c>
      <c r="J2992" s="15">
        <f t="shared" ca="1" si="323"/>
        <v>9.4825206440688037E-2</v>
      </c>
      <c r="K2992" s="16">
        <f t="shared" ca="1" si="325"/>
        <v>-3.5437498921134498</v>
      </c>
      <c r="L2992" s="16"/>
      <c r="M2992" s="17">
        <f t="shared" ca="1" si="324"/>
        <v>0.73444443118636193</v>
      </c>
      <c r="N2992" s="18">
        <f t="shared" ca="1" si="326"/>
        <v>9.0200916745987723</v>
      </c>
      <c r="O2992" s="18"/>
      <c r="P2992" s="30">
        <f t="shared" ca="1" si="322"/>
        <v>-10.363841566712221</v>
      </c>
      <c r="Q2992" s="19"/>
      <c r="R2992" s="20">
        <f t="shared" ca="1" si="327"/>
        <v>0</v>
      </c>
      <c r="S2992" s="21">
        <f t="shared" ca="1" si="328"/>
        <v>0</v>
      </c>
    </row>
    <row r="2993" spans="9:19" ht="15" x14ac:dyDescent="0.25">
      <c r="I2993" s="14">
        <v>2989</v>
      </c>
      <c r="J2993" s="15">
        <f t="shared" ca="1" si="323"/>
        <v>0.24304141956707037</v>
      </c>
      <c r="K2993" s="16">
        <f t="shared" ca="1" si="325"/>
        <v>1.6022229756572575</v>
      </c>
      <c r="L2993" s="16"/>
      <c r="M2993" s="17">
        <f t="shared" ca="1" si="324"/>
        <v>0.92951135986096756</v>
      </c>
      <c r="N2993" s="18">
        <f t="shared" ca="1" si="326"/>
        <v>16.096986515802737</v>
      </c>
      <c r="O2993" s="18"/>
      <c r="P2993" s="30">
        <f t="shared" ca="1" si="322"/>
        <v>-12.294763540145478</v>
      </c>
      <c r="Q2993" s="19"/>
      <c r="R2993" s="20">
        <f t="shared" ca="1" si="327"/>
        <v>0</v>
      </c>
      <c r="S2993" s="21">
        <f t="shared" ca="1" si="328"/>
        <v>0</v>
      </c>
    </row>
    <row r="2994" spans="9:19" ht="15" x14ac:dyDescent="0.25">
      <c r="I2994" s="14">
        <v>2990</v>
      </c>
      <c r="J2994" s="15">
        <f t="shared" ca="1" si="323"/>
        <v>1.9878064795513462E-2</v>
      </c>
      <c r="K2994" s="16">
        <f t="shared" ca="1" si="325"/>
        <v>-9.7740211489903217</v>
      </c>
      <c r="L2994" s="16"/>
      <c r="M2994" s="17">
        <f t="shared" ca="1" si="324"/>
        <v>0.81067230097751319</v>
      </c>
      <c r="N2994" s="18">
        <f t="shared" ca="1" si="326"/>
        <v>11.145758022539198</v>
      </c>
      <c r="O2994" s="18"/>
      <c r="P2994" s="30">
        <f t="shared" ca="1" si="322"/>
        <v>-18.71977917152952</v>
      </c>
      <c r="Q2994" s="19"/>
      <c r="R2994" s="20">
        <f t="shared" ca="1" si="327"/>
        <v>0</v>
      </c>
      <c r="S2994" s="21">
        <f t="shared" ca="1" si="328"/>
        <v>0</v>
      </c>
    </row>
    <row r="2995" spans="9:19" ht="15" x14ac:dyDescent="0.25">
      <c r="I2995" s="14">
        <v>2991</v>
      </c>
      <c r="J2995" s="15">
        <f t="shared" ca="1" si="323"/>
        <v>0.58293304523500611</v>
      </c>
      <c r="K2995" s="16">
        <f t="shared" ca="1" si="325"/>
        <v>9.1819884245282033</v>
      </c>
      <c r="L2995" s="16"/>
      <c r="M2995" s="17">
        <f t="shared" ca="1" si="324"/>
        <v>9.6070830624207737E-2</v>
      </c>
      <c r="N2995" s="18">
        <f t="shared" ca="1" si="326"/>
        <v>-7.1323027573794029</v>
      </c>
      <c r="O2995" s="18"/>
      <c r="P2995" s="30">
        <f t="shared" ca="1" si="322"/>
        <v>18.514291181907605</v>
      </c>
      <c r="Q2995" s="19"/>
      <c r="R2995" s="20">
        <f t="shared" ca="1" si="327"/>
        <v>1</v>
      </c>
      <c r="S2995" s="21">
        <f t="shared" ca="1" si="328"/>
        <v>1</v>
      </c>
    </row>
    <row r="2996" spans="9:19" ht="15" x14ac:dyDescent="0.25">
      <c r="I2996" s="14">
        <v>2992</v>
      </c>
      <c r="J2996" s="15">
        <f t="shared" ca="1" si="323"/>
        <v>0.28485977146094366</v>
      </c>
      <c r="K2996" s="16">
        <f t="shared" ca="1" si="325"/>
        <v>2.6738840065077829</v>
      </c>
      <c r="L2996" s="16"/>
      <c r="M2996" s="17">
        <f t="shared" ca="1" si="324"/>
        <v>0.51732659554567106</v>
      </c>
      <c r="N2996" s="18">
        <f t="shared" ca="1" si="326"/>
        <v>4.1434869256718443</v>
      </c>
      <c r="O2996" s="18"/>
      <c r="P2996" s="30">
        <f t="shared" ca="1" si="322"/>
        <v>0.73039708083593879</v>
      </c>
      <c r="Q2996" s="19"/>
      <c r="R2996" s="20">
        <f t="shared" ca="1" si="327"/>
        <v>1</v>
      </c>
      <c r="S2996" s="21">
        <f t="shared" ca="1" si="328"/>
        <v>0</v>
      </c>
    </row>
    <row r="2997" spans="9:19" ht="15" x14ac:dyDescent="0.25">
      <c r="I2997" s="14">
        <v>2993</v>
      </c>
      <c r="J2997" s="15">
        <f t="shared" ca="1" si="323"/>
        <v>0.22237233353166852</v>
      </c>
      <c r="K2997" s="16">
        <f t="shared" ca="1" si="325"/>
        <v>1.0361963418284503</v>
      </c>
      <c r="L2997" s="16"/>
      <c r="M2997" s="17">
        <f t="shared" ca="1" si="324"/>
        <v>0.56047847154870856</v>
      </c>
      <c r="N2997" s="18">
        <f t="shared" ca="1" si="326"/>
        <v>5.0532495006210931</v>
      </c>
      <c r="O2997" s="18"/>
      <c r="P2997" s="30">
        <f t="shared" ca="1" si="322"/>
        <v>-1.8170531587926426</v>
      </c>
      <c r="Q2997" s="19"/>
      <c r="R2997" s="20">
        <f t="shared" ca="1" si="327"/>
        <v>0</v>
      </c>
      <c r="S2997" s="21">
        <f t="shared" ca="1" si="328"/>
        <v>0</v>
      </c>
    </row>
    <row r="2998" spans="9:19" ht="15" x14ac:dyDescent="0.25">
      <c r="I2998" s="14">
        <v>2994</v>
      </c>
      <c r="J2998" s="15">
        <f t="shared" ca="1" si="323"/>
        <v>0.23388758987023595</v>
      </c>
      <c r="K2998" s="16">
        <f t="shared" ca="1" si="325"/>
        <v>1.3549803011727972</v>
      </c>
      <c r="L2998" s="16"/>
      <c r="M2998" s="17">
        <f t="shared" ca="1" si="324"/>
        <v>0.45219757943357919</v>
      </c>
      <c r="N2998" s="18">
        <f t="shared" ca="1" si="326"/>
        <v>2.7750786431845498</v>
      </c>
      <c r="O2998" s="18"/>
      <c r="P2998" s="30">
        <f t="shared" ca="1" si="322"/>
        <v>0.77990165798824762</v>
      </c>
      <c r="Q2998" s="19"/>
      <c r="R2998" s="20">
        <f t="shared" ca="1" si="327"/>
        <v>1</v>
      </c>
      <c r="S2998" s="21">
        <f t="shared" ca="1" si="328"/>
        <v>0</v>
      </c>
    </row>
    <row r="2999" spans="9:19" ht="15" x14ac:dyDescent="0.25">
      <c r="I2999" s="14">
        <v>2995</v>
      </c>
      <c r="J2999" s="15">
        <f t="shared" ca="1" si="323"/>
        <v>0.43272032796665261</v>
      </c>
      <c r="K2999" s="16">
        <f t="shared" ca="1" si="325"/>
        <v>6.0122578648165534</v>
      </c>
      <c r="L2999" s="16"/>
      <c r="M2999" s="17">
        <f t="shared" ca="1" si="324"/>
        <v>0.36725571231081167</v>
      </c>
      <c r="N2999" s="18">
        <f t="shared" ca="1" si="326"/>
        <v>0.94263068929829696</v>
      </c>
      <c r="O2999" s="18"/>
      <c r="P2999" s="30">
        <f t="shared" ca="1" si="322"/>
        <v>7.2696271755182567</v>
      </c>
      <c r="Q2999" s="19"/>
      <c r="R2999" s="20">
        <f t="shared" ca="1" si="327"/>
        <v>1</v>
      </c>
      <c r="S2999" s="21">
        <f t="shared" ca="1" si="328"/>
        <v>1</v>
      </c>
    </row>
    <row r="3000" spans="9:19" ht="15" x14ac:dyDescent="0.25">
      <c r="I3000" s="14">
        <v>2996</v>
      </c>
      <c r="J3000" s="15">
        <f t="shared" ca="1" si="323"/>
        <v>0.99984029273145447</v>
      </c>
      <c r="K3000" s="16">
        <f t="shared" ca="1" si="325"/>
        <v>37.541589542810584</v>
      </c>
      <c r="L3000" s="16"/>
      <c r="M3000" s="17">
        <f t="shared" ca="1" si="324"/>
        <v>0.18821052069797573</v>
      </c>
      <c r="N3000" s="18">
        <f t="shared" ca="1" si="326"/>
        <v>-3.62034044170088</v>
      </c>
      <c r="O3000" s="18"/>
      <c r="P3000" s="30">
        <f t="shared" ca="1" si="322"/>
        <v>43.36192998451147</v>
      </c>
      <c r="Q3000" s="19"/>
      <c r="R3000" s="20">
        <f t="shared" ca="1" si="327"/>
        <v>1</v>
      </c>
      <c r="S3000" s="21">
        <f t="shared" ca="1" si="328"/>
        <v>1</v>
      </c>
    </row>
    <row r="3001" spans="9:19" ht="15" x14ac:dyDescent="0.25">
      <c r="I3001" s="14">
        <v>2997</v>
      </c>
      <c r="J3001" s="15">
        <f t="shared" ca="1" si="323"/>
        <v>0.79072634857338575</v>
      </c>
      <c r="K3001" s="16">
        <f t="shared" ca="1" si="325"/>
        <v>14.198111892725692</v>
      </c>
      <c r="L3001" s="16"/>
      <c r="M3001" s="17">
        <f t="shared" ca="1" si="324"/>
        <v>0.55075951274953006</v>
      </c>
      <c r="N3001" s="18">
        <f t="shared" ca="1" si="326"/>
        <v>4.8474149315306647</v>
      </c>
      <c r="O3001" s="18"/>
      <c r="P3001" s="30">
        <f t="shared" ca="1" si="322"/>
        <v>11.550696961195026</v>
      </c>
      <c r="Q3001" s="19"/>
      <c r="R3001" s="20">
        <f t="shared" ca="1" si="327"/>
        <v>1</v>
      </c>
      <c r="S3001" s="21">
        <f t="shared" ca="1" si="328"/>
        <v>1</v>
      </c>
    </row>
    <row r="3002" spans="9:19" ht="15" x14ac:dyDescent="0.25">
      <c r="I3002" s="14">
        <v>2998</v>
      </c>
      <c r="J3002" s="15">
        <f t="shared" ca="1" si="323"/>
        <v>2.7476038707406558E-2</v>
      </c>
      <c r="K3002" s="16">
        <f t="shared" ca="1" si="325"/>
        <v>-8.6276389025024152</v>
      </c>
      <c r="L3002" s="16"/>
      <c r="M3002" s="17">
        <f t="shared" ca="1" si="324"/>
        <v>0.86610073538751065</v>
      </c>
      <c r="N3002" s="18">
        <f t="shared" ca="1" si="326"/>
        <v>13.051419234805516</v>
      </c>
      <c r="O3002" s="18"/>
      <c r="P3002" s="30">
        <f t="shared" ca="1" si="322"/>
        <v>-19.479058137307934</v>
      </c>
      <c r="Q3002" s="19"/>
      <c r="R3002" s="20">
        <f t="shared" ca="1" si="327"/>
        <v>0</v>
      </c>
      <c r="S3002" s="21">
        <f t="shared" ca="1" si="328"/>
        <v>0</v>
      </c>
    </row>
    <row r="3003" spans="9:19" ht="15" x14ac:dyDescent="0.25">
      <c r="I3003" s="14">
        <v>2999</v>
      </c>
      <c r="J3003" s="15">
        <f t="shared" ca="1" si="323"/>
        <v>3.0729898117879961E-2</v>
      </c>
      <c r="K3003" s="16">
        <f t="shared" ca="1" si="325"/>
        <v>-8.2169900134425777</v>
      </c>
      <c r="L3003" s="16"/>
      <c r="M3003" s="17">
        <f t="shared" ca="1" si="324"/>
        <v>0.30792680933847139</v>
      </c>
      <c r="N3003" s="18">
        <f t="shared" ca="1" si="326"/>
        <v>-0.41782001884894004</v>
      </c>
      <c r="O3003" s="18"/>
      <c r="P3003" s="30">
        <f t="shared" ca="1" si="322"/>
        <v>-5.5991699945936375</v>
      </c>
      <c r="Q3003" s="19"/>
      <c r="R3003" s="20">
        <f t="shared" ca="1" si="327"/>
        <v>0</v>
      </c>
      <c r="S3003" s="21">
        <f t="shared" ca="1" si="328"/>
        <v>0</v>
      </c>
    </row>
    <row r="3004" spans="9:19" ht="15" x14ac:dyDescent="0.25">
      <c r="I3004" s="14">
        <v>3000</v>
      </c>
      <c r="J3004" s="15">
        <f t="shared" ca="1" si="323"/>
        <v>0.21453947960810194</v>
      </c>
      <c r="K3004" s="16">
        <f t="shared" ca="1" si="325"/>
        <v>0.81395411486622393</v>
      </c>
      <c r="L3004" s="16"/>
      <c r="M3004" s="17">
        <f t="shared" ca="1" si="324"/>
        <v>0.3632051875507758</v>
      </c>
      <c r="N3004" s="18">
        <f t="shared" ca="1" si="326"/>
        <v>0.85248897708449611</v>
      </c>
      <c r="O3004" s="18"/>
      <c r="P3004" s="30">
        <f t="shared" ca="1" si="322"/>
        <v>2.161465137781728</v>
      </c>
      <c r="Q3004" s="19"/>
      <c r="R3004" s="20">
        <f t="shared" ca="1" si="327"/>
        <v>1</v>
      </c>
      <c r="S3004" s="21">
        <f t="shared" ca="1" si="328"/>
        <v>0</v>
      </c>
    </row>
    <row r="3005" spans="9:19" ht="15" x14ac:dyDescent="0.25">
      <c r="I3005" s="14">
        <v>3001</v>
      </c>
      <c r="J3005" s="15">
        <f t="shared" ca="1" si="323"/>
        <v>0.54666768959543532</v>
      </c>
      <c r="K3005" s="16">
        <f t="shared" ca="1" si="325"/>
        <v>8.4109556381838981</v>
      </c>
      <c r="L3005" s="16"/>
      <c r="M3005" s="17">
        <f t="shared" ca="1" si="324"/>
        <v>0.61517913235223942</v>
      </c>
      <c r="N3005" s="18">
        <f t="shared" ca="1" si="326"/>
        <v>6.2301049595175195</v>
      </c>
      <c r="O3005" s="18"/>
      <c r="P3005" s="30">
        <f t="shared" ca="1" si="322"/>
        <v>4.3808506786663788</v>
      </c>
      <c r="Q3005" s="19"/>
      <c r="R3005" s="20">
        <f t="shared" ca="1" si="327"/>
        <v>1</v>
      </c>
      <c r="S3005" s="21">
        <f t="shared" ca="1" si="328"/>
        <v>0</v>
      </c>
    </row>
    <row r="3006" spans="9:19" ht="15" x14ac:dyDescent="0.25">
      <c r="I3006" s="14">
        <v>3002</v>
      </c>
      <c r="J3006" s="15">
        <f t="shared" ca="1" si="323"/>
        <v>0.94273793784295601</v>
      </c>
      <c r="K3006" s="16">
        <f t="shared" ca="1" si="325"/>
        <v>20.634006279495811</v>
      </c>
      <c r="L3006" s="16"/>
      <c r="M3006" s="17">
        <f t="shared" ca="1" si="324"/>
        <v>0.707842775283684</v>
      </c>
      <c r="N3006" s="18">
        <f t="shared" ca="1" si="326"/>
        <v>8.3573132095051132</v>
      </c>
      <c r="O3006" s="18"/>
      <c r="P3006" s="30">
        <f t="shared" ca="1" si="322"/>
        <v>14.476693069990699</v>
      </c>
      <c r="Q3006" s="19"/>
      <c r="R3006" s="20">
        <f t="shared" ca="1" si="327"/>
        <v>1</v>
      </c>
      <c r="S3006" s="21">
        <f t="shared" ca="1" si="328"/>
        <v>1</v>
      </c>
    </row>
    <row r="3007" spans="9:19" ht="15" x14ac:dyDescent="0.25">
      <c r="I3007" s="14">
        <v>3003</v>
      </c>
      <c r="J3007" s="15">
        <f t="shared" ca="1" si="323"/>
        <v>0.87400099540834686</v>
      </c>
      <c r="K3007" s="16">
        <f t="shared" ca="1" si="325"/>
        <v>17.014023183196983</v>
      </c>
      <c r="L3007" s="16"/>
      <c r="M3007" s="17">
        <f t="shared" ca="1" si="324"/>
        <v>0.63171711887044524</v>
      </c>
      <c r="N3007" s="18">
        <f t="shared" ca="1" si="326"/>
        <v>6.5945630249428735</v>
      </c>
      <c r="O3007" s="18"/>
      <c r="P3007" s="30">
        <f t="shared" ca="1" si="322"/>
        <v>12.61946015825411</v>
      </c>
      <c r="Q3007" s="19"/>
      <c r="R3007" s="20">
        <f t="shared" ca="1" si="327"/>
        <v>1</v>
      </c>
      <c r="S3007" s="21">
        <f t="shared" ca="1" si="328"/>
        <v>1</v>
      </c>
    </row>
    <row r="3008" spans="9:19" ht="15" x14ac:dyDescent="0.25">
      <c r="I3008" s="14">
        <v>3004</v>
      </c>
      <c r="J3008" s="15">
        <f t="shared" ca="1" si="323"/>
        <v>0.59742394190212089</v>
      </c>
      <c r="K3008" s="16">
        <f t="shared" ca="1" si="325"/>
        <v>9.4939137048543927</v>
      </c>
      <c r="L3008" s="16"/>
      <c r="M3008" s="17">
        <f t="shared" ca="1" si="324"/>
        <v>0.14785833949086613</v>
      </c>
      <c r="N3008" s="18">
        <f t="shared" ca="1" si="326"/>
        <v>-4.9686438309033925</v>
      </c>
      <c r="O3008" s="18"/>
      <c r="P3008" s="30">
        <f t="shared" ca="1" si="322"/>
        <v>16.662557535757784</v>
      </c>
      <c r="Q3008" s="19"/>
      <c r="R3008" s="20">
        <f t="shared" ca="1" si="327"/>
        <v>1</v>
      </c>
      <c r="S3008" s="21">
        <f t="shared" ca="1" si="328"/>
        <v>1</v>
      </c>
    </row>
    <row r="3009" spans="9:19" ht="15" x14ac:dyDescent="0.25">
      <c r="I3009" s="14">
        <v>3005</v>
      </c>
      <c r="J3009" s="15">
        <f t="shared" ca="1" si="323"/>
        <v>0.84409973692239237</v>
      </c>
      <c r="K3009" s="16">
        <f t="shared" ca="1" si="325"/>
        <v>15.892407883742283</v>
      </c>
      <c r="L3009" s="16"/>
      <c r="M3009" s="17">
        <f t="shared" ca="1" si="324"/>
        <v>6.0802592362738439E-2</v>
      </c>
      <c r="N3009" s="18">
        <f t="shared" ca="1" si="326"/>
        <v>-9.1720918848025406</v>
      </c>
      <c r="O3009" s="18"/>
      <c r="P3009" s="30">
        <f t="shared" ca="1" si="322"/>
        <v>27.264499768544823</v>
      </c>
      <c r="Q3009" s="19"/>
      <c r="R3009" s="20">
        <f t="shared" ca="1" si="327"/>
        <v>1</v>
      </c>
      <c r="S3009" s="21">
        <f t="shared" ca="1" si="328"/>
        <v>1</v>
      </c>
    </row>
    <row r="3010" spans="9:19" ht="15" x14ac:dyDescent="0.25">
      <c r="I3010" s="14">
        <v>3006</v>
      </c>
      <c r="J3010" s="15">
        <f t="shared" ca="1" si="323"/>
        <v>0.12465061372262731</v>
      </c>
      <c r="K3010" s="16">
        <f t="shared" ca="1" si="325"/>
        <v>-2.2087275866881644</v>
      </c>
      <c r="L3010" s="16"/>
      <c r="M3010" s="17">
        <f t="shared" ca="1" si="324"/>
        <v>0.5846740409968274</v>
      </c>
      <c r="N3010" s="18">
        <f t="shared" ca="1" si="326"/>
        <v>5.5693274362168088</v>
      </c>
      <c r="O3010" s="18"/>
      <c r="P3010" s="30">
        <f t="shared" ca="1" si="322"/>
        <v>-5.578055022904973</v>
      </c>
      <c r="Q3010" s="19"/>
      <c r="R3010" s="20">
        <f t="shared" ca="1" si="327"/>
        <v>0</v>
      </c>
      <c r="S3010" s="21">
        <f t="shared" ca="1" si="328"/>
        <v>0</v>
      </c>
    </row>
    <row r="3011" spans="9:19" ht="15" x14ac:dyDescent="0.25">
      <c r="I3011" s="14">
        <v>3007</v>
      </c>
      <c r="J3011" s="15">
        <f t="shared" ca="1" si="323"/>
        <v>0.55992027055775551</v>
      </c>
      <c r="K3011" s="16">
        <f t="shared" ca="1" si="325"/>
        <v>8.6914078580200158</v>
      </c>
      <c r="L3011" s="16"/>
      <c r="M3011" s="17">
        <f t="shared" ca="1" si="324"/>
        <v>0.2800398601644829</v>
      </c>
      <c r="N3011" s="18">
        <f t="shared" ca="1" si="326"/>
        <v>-1.095411239663755</v>
      </c>
      <c r="O3011" s="18"/>
      <c r="P3011" s="30">
        <f t="shared" ca="1" si="322"/>
        <v>11.986819097683771</v>
      </c>
      <c r="Q3011" s="19"/>
      <c r="R3011" s="20">
        <f t="shared" ca="1" si="327"/>
        <v>1</v>
      </c>
      <c r="S3011" s="21">
        <f t="shared" ca="1" si="328"/>
        <v>1</v>
      </c>
    </row>
    <row r="3012" spans="9:19" ht="15" x14ac:dyDescent="0.25">
      <c r="I3012" s="14">
        <v>3008</v>
      </c>
      <c r="J3012" s="15">
        <f t="shared" ca="1" si="323"/>
        <v>0.3384804870677246</v>
      </c>
      <c r="K3012" s="16">
        <f t="shared" ca="1" si="325"/>
        <v>3.9443595606521176</v>
      </c>
      <c r="L3012" s="16"/>
      <c r="M3012" s="17">
        <f t="shared" ca="1" si="324"/>
        <v>0.10824513383481504</v>
      </c>
      <c r="N3012" s="18">
        <f t="shared" ca="1" si="326"/>
        <v>-6.5604043603265545</v>
      </c>
      <c r="O3012" s="18"/>
      <c r="P3012" s="30">
        <f t="shared" ca="1" si="322"/>
        <v>12.704763920978671</v>
      </c>
      <c r="Q3012" s="19"/>
      <c r="R3012" s="20">
        <f t="shared" ca="1" si="327"/>
        <v>1</v>
      </c>
      <c r="S3012" s="21">
        <f t="shared" ca="1" si="328"/>
        <v>1</v>
      </c>
    </row>
    <row r="3013" spans="9:19" ht="15" x14ac:dyDescent="0.25">
      <c r="I3013" s="14">
        <v>3009</v>
      </c>
      <c r="J3013" s="15">
        <f t="shared" ca="1" si="323"/>
        <v>0.66513649055194457</v>
      </c>
      <c r="K3013" s="16">
        <f t="shared" ca="1" si="325"/>
        <v>10.998544841166286</v>
      </c>
      <c r="L3013" s="16"/>
      <c r="M3013" s="17">
        <f t="shared" ca="1" si="324"/>
        <v>0.47981684899217258</v>
      </c>
      <c r="N3013" s="18">
        <f t="shared" ca="1" si="326"/>
        <v>3.3565391019126585</v>
      </c>
      <c r="O3013" s="18"/>
      <c r="P3013" s="30">
        <f t="shared" ref="P3013:P3076" ca="1" si="329">K3013-N3013+homefield_adv_simulation</f>
        <v>9.8420057392536275</v>
      </c>
      <c r="Q3013" s="19"/>
      <c r="R3013" s="20">
        <f t="shared" ca="1" si="327"/>
        <v>1</v>
      </c>
      <c r="S3013" s="21">
        <f t="shared" ca="1" si="328"/>
        <v>1</v>
      </c>
    </row>
    <row r="3014" spans="9:19" ht="15" x14ac:dyDescent="0.25">
      <c r="I3014" s="14">
        <v>3010</v>
      </c>
      <c r="J3014" s="15">
        <f t="shared" ca="1" si="323"/>
        <v>0.22521839916781694</v>
      </c>
      <c r="K3014" s="16">
        <f t="shared" ca="1" si="325"/>
        <v>1.1158354038846872</v>
      </c>
      <c r="L3014" s="16"/>
      <c r="M3014" s="17">
        <f t="shared" ca="1" si="324"/>
        <v>0.81886059860114191</v>
      </c>
      <c r="N3014" s="18">
        <f t="shared" ca="1" si="326"/>
        <v>11.402235974908915</v>
      </c>
      <c r="O3014" s="18"/>
      <c r="P3014" s="30">
        <f t="shared" ca="1" si="329"/>
        <v>-8.0864005710242282</v>
      </c>
      <c r="Q3014" s="19"/>
      <c r="R3014" s="20">
        <f t="shared" ca="1" si="327"/>
        <v>0</v>
      </c>
      <c r="S3014" s="21">
        <f t="shared" ca="1" si="328"/>
        <v>0</v>
      </c>
    </row>
    <row r="3015" spans="9:19" ht="15" x14ac:dyDescent="0.25">
      <c r="I3015" s="14">
        <v>3011</v>
      </c>
      <c r="J3015" s="15">
        <f t="shared" ca="1" si="323"/>
        <v>0.79577700780501159</v>
      </c>
      <c r="K3015" s="16">
        <f t="shared" ca="1" si="325"/>
        <v>14.346094932292623</v>
      </c>
      <c r="L3015" s="16"/>
      <c r="M3015" s="17">
        <f t="shared" ca="1" si="324"/>
        <v>0.51263133415263096</v>
      </c>
      <c r="N3015" s="18">
        <f t="shared" ca="1" si="326"/>
        <v>4.0449480699464369</v>
      </c>
      <c r="O3015" s="18"/>
      <c r="P3015" s="30">
        <f t="shared" ca="1" si="329"/>
        <v>12.501146862346186</v>
      </c>
      <c r="Q3015" s="19"/>
      <c r="R3015" s="20">
        <f t="shared" ca="1" si="327"/>
        <v>1</v>
      </c>
      <c r="S3015" s="21">
        <f t="shared" ca="1" si="328"/>
        <v>1</v>
      </c>
    </row>
    <row r="3016" spans="9:19" ht="15" x14ac:dyDescent="0.25">
      <c r="I3016" s="14">
        <v>3012</v>
      </c>
      <c r="J3016" s="15">
        <f t="shared" ca="1" si="323"/>
        <v>0.73264270908982243</v>
      </c>
      <c r="K3016" s="16">
        <f t="shared" ca="1" si="325"/>
        <v>12.624197032265267</v>
      </c>
      <c r="L3016" s="16"/>
      <c r="M3016" s="17">
        <f t="shared" ca="1" si="324"/>
        <v>0.60779400663312699</v>
      </c>
      <c r="N3016" s="18">
        <f t="shared" ca="1" si="326"/>
        <v>6.0688846300612287</v>
      </c>
      <c r="O3016" s="18"/>
      <c r="P3016" s="30">
        <f t="shared" ca="1" si="329"/>
        <v>8.7553124022040372</v>
      </c>
      <c r="Q3016" s="19"/>
      <c r="R3016" s="20">
        <f t="shared" ca="1" si="327"/>
        <v>1</v>
      </c>
      <c r="S3016" s="21">
        <f t="shared" ca="1" si="328"/>
        <v>1</v>
      </c>
    </row>
    <row r="3017" spans="9:19" ht="15" x14ac:dyDescent="0.25">
      <c r="I3017" s="14">
        <v>3013</v>
      </c>
      <c r="J3017" s="15">
        <f t="shared" ca="1" si="323"/>
        <v>0.41686060427113614</v>
      </c>
      <c r="K3017" s="16">
        <f t="shared" ca="1" si="325"/>
        <v>5.6735878280522689</v>
      </c>
      <c r="L3017" s="16"/>
      <c r="M3017" s="17">
        <f t="shared" ca="1" si="324"/>
        <v>0.18954964122747719</v>
      </c>
      <c r="N3017" s="18">
        <f t="shared" ca="1" si="326"/>
        <v>-3.5789027459002716</v>
      </c>
      <c r="O3017" s="18"/>
      <c r="P3017" s="30">
        <f t="shared" ca="1" si="329"/>
        <v>11.452490573952542</v>
      </c>
      <c r="Q3017" s="19"/>
      <c r="R3017" s="20">
        <f t="shared" ca="1" si="327"/>
        <v>1</v>
      </c>
      <c r="S3017" s="21">
        <f t="shared" ca="1" si="328"/>
        <v>1</v>
      </c>
    </row>
    <row r="3018" spans="9:19" ht="15" x14ac:dyDescent="0.25">
      <c r="I3018" s="14">
        <v>3014</v>
      </c>
      <c r="J3018" s="15">
        <f t="shared" ref="J3018:J3081" ca="1" si="330">RAND()</f>
        <v>0.24396943415289463</v>
      </c>
      <c r="K3018" s="16">
        <f t="shared" ca="1" si="325"/>
        <v>1.6270030738937873</v>
      </c>
      <c r="L3018" s="16"/>
      <c r="M3018" s="17">
        <f t="shared" ref="M3018:M3081" ca="1" si="331">RAND()</f>
        <v>0.65953856886700368</v>
      </c>
      <c r="N3018" s="18">
        <f t="shared" ca="1" si="326"/>
        <v>7.2203805590989978</v>
      </c>
      <c r="O3018" s="18"/>
      <c r="P3018" s="30">
        <f t="shared" ca="1" si="329"/>
        <v>-3.3933774852052103</v>
      </c>
      <c r="Q3018" s="19"/>
      <c r="R3018" s="20">
        <f t="shared" ca="1" si="327"/>
        <v>0</v>
      </c>
      <c r="S3018" s="21">
        <f t="shared" ca="1" si="328"/>
        <v>0</v>
      </c>
    </row>
    <row r="3019" spans="9:19" ht="15" x14ac:dyDescent="0.25">
      <c r="I3019" s="14">
        <v>3015</v>
      </c>
      <c r="J3019" s="15">
        <f t="shared" ca="1" si="330"/>
        <v>0.85272564791154526</v>
      </c>
      <c r="K3019" s="16">
        <f t="shared" ref="K3019:K3082" ca="1" si="332">NORMINV(J3019,mean_HomeTeam_Sim,sd_HomeTeam_Sim)</f>
        <v>16.199829828529026</v>
      </c>
      <c r="L3019" s="16"/>
      <c r="M3019" s="17">
        <f t="shared" ca="1" si="331"/>
        <v>0.66539241490435219</v>
      </c>
      <c r="N3019" s="18">
        <f t="shared" ref="N3019:N3082" ca="1" si="333">NORMINV(M3019,mean_AwayTeam_Sim,sd_AwayTeam_Sim)</f>
        <v>7.3544240577392221</v>
      </c>
      <c r="O3019" s="18"/>
      <c r="P3019" s="30">
        <f t="shared" ca="1" si="329"/>
        <v>11.045405770789802</v>
      </c>
      <c r="Q3019" s="19"/>
      <c r="R3019" s="20">
        <f t="shared" ref="R3019:R3082" ca="1" si="334">IF(P3019&gt;0,1,0)</f>
        <v>1</v>
      </c>
      <c r="S3019" s="21">
        <f t="shared" ref="S3019:S3082" ca="1" si="335">IF(P3019&gt;game_spread,1,0)</f>
        <v>1</v>
      </c>
    </row>
    <row r="3020" spans="9:19" ht="15" x14ac:dyDescent="0.25">
      <c r="I3020" s="14">
        <v>3016</v>
      </c>
      <c r="J3020" s="15">
        <f t="shared" ca="1" si="330"/>
        <v>3.7237712246663834E-2</v>
      </c>
      <c r="K3020" s="16">
        <f t="shared" ca="1" si="332"/>
        <v>-7.4933505971583401</v>
      </c>
      <c r="L3020" s="16"/>
      <c r="M3020" s="17">
        <f t="shared" ca="1" si="331"/>
        <v>0.25651565685304789</v>
      </c>
      <c r="N3020" s="18">
        <f t="shared" ca="1" si="333"/>
        <v>-1.6928019104208634</v>
      </c>
      <c r="O3020" s="18"/>
      <c r="P3020" s="30">
        <f t="shared" ca="1" si="329"/>
        <v>-3.6005486867374765</v>
      </c>
      <c r="Q3020" s="19"/>
      <c r="R3020" s="20">
        <f t="shared" ca="1" si="334"/>
        <v>0</v>
      </c>
      <c r="S3020" s="21">
        <f t="shared" ca="1" si="335"/>
        <v>0</v>
      </c>
    </row>
    <row r="3021" spans="9:19" ht="15" x14ac:dyDescent="0.25">
      <c r="I3021" s="14">
        <v>3017</v>
      </c>
      <c r="J3021" s="15">
        <f t="shared" ca="1" si="330"/>
        <v>0.89173412846205802</v>
      </c>
      <c r="K3021" s="16">
        <f t="shared" ca="1" si="332"/>
        <v>17.769470979534624</v>
      </c>
      <c r="L3021" s="16"/>
      <c r="M3021" s="17">
        <f t="shared" ca="1" si="331"/>
        <v>0.87721660687842173</v>
      </c>
      <c r="N3021" s="18">
        <f t="shared" ca="1" si="333"/>
        <v>13.495168408503588</v>
      </c>
      <c r="O3021" s="18"/>
      <c r="P3021" s="30">
        <f t="shared" ca="1" si="329"/>
        <v>6.4743025710310365</v>
      </c>
      <c r="Q3021" s="19"/>
      <c r="R3021" s="20">
        <f t="shared" ca="1" si="334"/>
        <v>1</v>
      </c>
      <c r="S3021" s="21">
        <f t="shared" ca="1" si="335"/>
        <v>0</v>
      </c>
    </row>
    <row r="3022" spans="9:19" ht="15" x14ac:dyDescent="0.25">
      <c r="I3022" s="14">
        <v>3018</v>
      </c>
      <c r="J3022" s="15">
        <f t="shared" ca="1" si="330"/>
        <v>0.15462887818877413</v>
      </c>
      <c r="K3022" s="16">
        <f t="shared" ca="1" si="332"/>
        <v>-1.0769978329944738</v>
      </c>
      <c r="L3022" s="16"/>
      <c r="M3022" s="17">
        <f t="shared" ca="1" si="331"/>
        <v>0.83228242101257266</v>
      </c>
      <c r="N3022" s="18">
        <f t="shared" ca="1" si="333"/>
        <v>11.838909598235531</v>
      </c>
      <c r="O3022" s="18"/>
      <c r="P3022" s="30">
        <f t="shared" ca="1" si="329"/>
        <v>-10.715907431230004</v>
      </c>
      <c r="Q3022" s="19"/>
      <c r="R3022" s="20">
        <f t="shared" ca="1" si="334"/>
        <v>0</v>
      </c>
      <c r="S3022" s="21">
        <f t="shared" ca="1" si="335"/>
        <v>0</v>
      </c>
    </row>
    <row r="3023" spans="9:19" ht="15" x14ac:dyDescent="0.25">
      <c r="I3023" s="14">
        <v>3019</v>
      </c>
      <c r="J3023" s="15">
        <f t="shared" ca="1" si="330"/>
        <v>0.59476300035514906</v>
      </c>
      <c r="K3023" s="16">
        <f t="shared" ca="1" si="332"/>
        <v>9.436432774610692</v>
      </c>
      <c r="L3023" s="16"/>
      <c r="M3023" s="17">
        <f t="shared" ca="1" si="331"/>
        <v>6.5536960730293914E-2</v>
      </c>
      <c r="N3023" s="18">
        <f t="shared" ca="1" si="333"/>
        <v>-8.852566519601142</v>
      </c>
      <c r="O3023" s="18"/>
      <c r="P3023" s="30">
        <f t="shared" ca="1" si="329"/>
        <v>20.488999294211833</v>
      </c>
      <c r="Q3023" s="19"/>
      <c r="R3023" s="20">
        <f t="shared" ca="1" si="334"/>
        <v>1</v>
      </c>
      <c r="S3023" s="21">
        <f t="shared" ca="1" si="335"/>
        <v>1</v>
      </c>
    </row>
    <row r="3024" spans="9:19" ht="15" x14ac:dyDescent="0.25">
      <c r="I3024" s="14">
        <v>3020</v>
      </c>
      <c r="J3024" s="15">
        <f t="shared" ca="1" si="330"/>
        <v>0.16559851919506263</v>
      </c>
      <c r="K3024" s="16">
        <f t="shared" ca="1" si="332"/>
        <v>-0.69987219062735306</v>
      </c>
      <c r="L3024" s="16"/>
      <c r="M3024" s="17">
        <f t="shared" ca="1" si="331"/>
        <v>0.61016898968063904</v>
      </c>
      <c r="N3024" s="18">
        <f t="shared" ca="1" si="333"/>
        <v>6.1206359624045108</v>
      </c>
      <c r="O3024" s="18"/>
      <c r="P3024" s="30">
        <f t="shared" ca="1" si="329"/>
        <v>-4.6205081530318637</v>
      </c>
      <c r="Q3024" s="19"/>
      <c r="R3024" s="20">
        <f t="shared" ca="1" si="334"/>
        <v>0</v>
      </c>
      <c r="S3024" s="21">
        <f t="shared" ca="1" si="335"/>
        <v>0</v>
      </c>
    </row>
    <row r="3025" spans="9:19" ht="15" x14ac:dyDescent="0.25">
      <c r="I3025" s="14">
        <v>3021</v>
      </c>
      <c r="J3025" s="15">
        <f t="shared" ca="1" si="330"/>
        <v>0.21287929662532712</v>
      </c>
      <c r="K3025" s="16">
        <f t="shared" ca="1" si="332"/>
        <v>0.7662493853062351</v>
      </c>
      <c r="L3025" s="16"/>
      <c r="M3025" s="17">
        <f t="shared" ca="1" si="331"/>
        <v>8.502509884807119E-2</v>
      </c>
      <c r="N3025" s="18">
        <f t="shared" ca="1" si="333"/>
        <v>-7.6993314148458509</v>
      </c>
      <c r="O3025" s="18"/>
      <c r="P3025" s="30">
        <f t="shared" ca="1" si="329"/>
        <v>10.665580800152085</v>
      </c>
      <c r="Q3025" s="19"/>
      <c r="R3025" s="20">
        <f t="shared" ca="1" si="334"/>
        <v>1</v>
      </c>
      <c r="S3025" s="21">
        <f t="shared" ca="1" si="335"/>
        <v>1</v>
      </c>
    </row>
    <row r="3026" spans="9:19" ht="15" x14ac:dyDescent="0.25">
      <c r="I3026" s="14">
        <v>3022</v>
      </c>
      <c r="J3026" s="15">
        <f t="shared" ca="1" si="330"/>
        <v>0.85124498777711244</v>
      </c>
      <c r="K3026" s="16">
        <f t="shared" ca="1" si="332"/>
        <v>16.146222935180347</v>
      </c>
      <c r="L3026" s="16"/>
      <c r="M3026" s="17">
        <f t="shared" ca="1" si="331"/>
        <v>0.23284086233957724</v>
      </c>
      <c r="N3026" s="18">
        <f t="shared" ca="1" si="333"/>
        <v>-2.3236284094644191</v>
      </c>
      <c r="O3026" s="18"/>
      <c r="P3026" s="30">
        <f t="shared" ca="1" si="329"/>
        <v>20.669851344644766</v>
      </c>
      <c r="Q3026" s="19"/>
      <c r="R3026" s="20">
        <f t="shared" ca="1" si="334"/>
        <v>1</v>
      </c>
      <c r="S3026" s="21">
        <f t="shared" ca="1" si="335"/>
        <v>1</v>
      </c>
    </row>
    <row r="3027" spans="9:19" ht="15" x14ac:dyDescent="0.25">
      <c r="I3027" s="14">
        <v>3023</v>
      </c>
      <c r="J3027" s="15">
        <f t="shared" ca="1" si="330"/>
        <v>0.31791744141987954</v>
      </c>
      <c r="K3027" s="16">
        <f t="shared" ca="1" si="332"/>
        <v>3.4681611941222164</v>
      </c>
      <c r="L3027" s="16"/>
      <c r="M3027" s="17">
        <f t="shared" ca="1" si="331"/>
        <v>0.45906784290664404</v>
      </c>
      <c r="N3027" s="18">
        <f t="shared" ca="1" si="333"/>
        <v>2.9200608689792831</v>
      </c>
      <c r="O3027" s="18"/>
      <c r="P3027" s="30">
        <f t="shared" ca="1" si="329"/>
        <v>2.7481003251429335</v>
      </c>
      <c r="Q3027" s="19"/>
      <c r="R3027" s="20">
        <f t="shared" ca="1" si="334"/>
        <v>1</v>
      </c>
      <c r="S3027" s="21">
        <f t="shared" ca="1" si="335"/>
        <v>0</v>
      </c>
    </row>
    <row r="3028" spans="9:19" ht="15" x14ac:dyDescent="0.25">
      <c r="I3028" s="14">
        <v>3024</v>
      </c>
      <c r="J3028" s="15">
        <f t="shared" ca="1" si="330"/>
        <v>0.99121770155500377</v>
      </c>
      <c r="K3028" s="16">
        <f t="shared" ca="1" si="332"/>
        <v>27.297923251620514</v>
      </c>
      <c r="L3028" s="16"/>
      <c r="M3028" s="17">
        <f t="shared" ca="1" si="331"/>
        <v>0.47736125746277192</v>
      </c>
      <c r="N3028" s="18">
        <f t="shared" ca="1" si="333"/>
        <v>3.3049661674905124</v>
      </c>
      <c r="O3028" s="18"/>
      <c r="P3028" s="30">
        <f t="shared" ca="1" si="329"/>
        <v>26.192957084130001</v>
      </c>
      <c r="Q3028" s="19"/>
      <c r="R3028" s="20">
        <f t="shared" ca="1" si="334"/>
        <v>1</v>
      </c>
      <c r="S3028" s="21">
        <f t="shared" ca="1" si="335"/>
        <v>1</v>
      </c>
    </row>
    <row r="3029" spans="9:19" ht="15" x14ac:dyDescent="0.25">
      <c r="I3029" s="14">
        <v>3025</v>
      </c>
      <c r="J3029" s="15">
        <f t="shared" ca="1" si="330"/>
        <v>0.20338662163770849</v>
      </c>
      <c r="K3029" s="16">
        <f t="shared" ca="1" si="332"/>
        <v>0.48919070573472911</v>
      </c>
      <c r="L3029" s="16"/>
      <c r="M3029" s="17">
        <f t="shared" ca="1" si="331"/>
        <v>0.55401645780807696</v>
      </c>
      <c r="N3029" s="18">
        <f t="shared" ca="1" si="333"/>
        <v>4.9163145591568096</v>
      </c>
      <c r="O3029" s="18"/>
      <c r="P3029" s="30">
        <f t="shared" ca="1" si="329"/>
        <v>-2.2271238534220803</v>
      </c>
      <c r="Q3029" s="19"/>
      <c r="R3029" s="20">
        <f t="shared" ca="1" si="334"/>
        <v>0</v>
      </c>
      <c r="S3029" s="21">
        <f t="shared" ca="1" si="335"/>
        <v>0</v>
      </c>
    </row>
    <row r="3030" spans="9:19" ht="15" x14ac:dyDescent="0.25">
      <c r="I3030" s="14">
        <v>3026</v>
      </c>
      <c r="J3030" s="15">
        <f t="shared" ca="1" si="330"/>
        <v>0.73027872784503911</v>
      </c>
      <c r="K3030" s="16">
        <f t="shared" ca="1" si="332"/>
        <v>12.564216040325013</v>
      </c>
      <c r="L3030" s="16"/>
      <c r="M3030" s="17">
        <f t="shared" ca="1" si="331"/>
        <v>0.71419127052642595</v>
      </c>
      <c r="N3030" s="18">
        <f t="shared" ca="1" si="333"/>
        <v>8.5127430617586271</v>
      </c>
      <c r="O3030" s="18"/>
      <c r="P3030" s="30">
        <f t="shared" ca="1" si="329"/>
        <v>6.2514729785663858</v>
      </c>
      <c r="Q3030" s="19"/>
      <c r="R3030" s="20">
        <f t="shared" ca="1" si="334"/>
        <v>1</v>
      </c>
      <c r="S3030" s="21">
        <f t="shared" ca="1" si="335"/>
        <v>0</v>
      </c>
    </row>
    <row r="3031" spans="9:19" ht="15" x14ac:dyDescent="0.25">
      <c r="I3031" s="14">
        <v>3027</v>
      </c>
      <c r="J3031" s="15">
        <f t="shared" ca="1" si="330"/>
        <v>0.58759675088439578</v>
      </c>
      <c r="K3031" s="16">
        <f t="shared" ca="1" si="332"/>
        <v>9.2820912104491953</v>
      </c>
      <c r="L3031" s="16"/>
      <c r="M3031" s="17">
        <f t="shared" ca="1" si="331"/>
        <v>0.95913208114626147</v>
      </c>
      <c r="N3031" s="18">
        <f t="shared" ca="1" si="333"/>
        <v>18.343757329895809</v>
      </c>
      <c r="O3031" s="18"/>
      <c r="P3031" s="30">
        <f t="shared" ca="1" si="329"/>
        <v>-6.8616661194466131</v>
      </c>
      <c r="Q3031" s="19"/>
      <c r="R3031" s="20">
        <f t="shared" ca="1" si="334"/>
        <v>0</v>
      </c>
      <c r="S3031" s="21">
        <f t="shared" ca="1" si="335"/>
        <v>0</v>
      </c>
    </row>
    <row r="3032" spans="9:19" ht="15" x14ac:dyDescent="0.25">
      <c r="I3032" s="14">
        <v>3028</v>
      </c>
      <c r="J3032" s="15">
        <f t="shared" ca="1" si="330"/>
        <v>0.48467866824833683</v>
      </c>
      <c r="K3032" s="16">
        <f t="shared" ca="1" si="332"/>
        <v>7.1086026645004532</v>
      </c>
      <c r="L3032" s="16"/>
      <c r="M3032" s="17">
        <f t="shared" ca="1" si="331"/>
        <v>0.5348391103925636</v>
      </c>
      <c r="N3032" s="18">
        <f t="shared" ca="1" si="333"/>
        <v>4.511575490388581</v>
      </c>
      <c r="O3032" s="18"/>
      <c r="P3032" s="30">
        <f t="shared" ca="1" si="329"/>
        <v>4.7970271741118724</v>
      </c>
      <c r="Q3032" s="19"/>
      <c r="R3032" s="20">
        <f t="shared" ca="1" si="334"/>
        <v>1</v>
      </c>
      <c r="S3032" s="21">
        <f t="shared" ca="1" si="335"/>
        <v>0</v>
      </c>
    </row>
    <row r="3033" spans="9:19" ht="15" x14ac:dyDescent="0.25">
      <c r="I3033" s="14">
        <v>3029</v>
      </c>
      <c r="J3033" s="15">
        <f t="shared" ca="1" si="330"/>
        <v>0.46815061257023205</v>
      </c>
      <c r="K3033" s="16">
        <f t="shared" ca="1" si="332"/>
        <v>6.7613449058585093</v>
      </c>
      <c r="L3033" s="16"/>
      <c r="M3033" s="17">
        <f t="shared" ca="1" si="331"/>
        <v>0.12896601048070688</v>
      </c>
      <c r="N3033" s="18">
        <f t="shared" ca="1" si="333"/>
        <v>-5.6850717139432181</v>
      </c>
      <c r="O3033" s="18"/>
      <c r="P3033" s="30">
        <f t="shared" ca="1" si="329"/>
        <v>14.646416619801727</v>
      </c>
      <c r="Q3033" s="19"/>
      <c r="R3033" s="20">
        <f t="shared" ca="1" si="334"/>
        <v>1</v>
      </c>
      <c r="S3033" s="21">
        <f t="shared" ca="1" si="335"/>
        <v>1</v>
      </c>
    </row>
    <row r="3034" spans="9:19" ht="15" x14ac:dyDescent="0.25">
      <c r="I3034" s="14">
        <v>3030</v>
      </c>
      <c r="J3034" s="15">
        <f t="shared" ca="1" si="330"/>
        <v>0.93580713591423237</v>
      </c>
      <c r="K3034" s="16">
        <f t="shared" ca="1" si="332"/>
        <v>20.151403396185174</v>
      </c>
      <c r="L3034" s="16"/>
      <c r="M3034" s="17">
        <f t="shared" ca="1" si="331"/>
        <v>5.6802147501151201E-2</v>
      </c>
      <c r="N3034" s="18">
        <f t="shared" ca="1" si="333"/>
        <v>-9.4576212060202423</v>
      </c>
      <c r="O3034" s="18"/>
      <c r="P3034" s="30">
        <f t="shared" ca="1" si="329"/>
        <v>31.809024602205415</v>
      </c>
      <c r="Q3034" s="19"/>
      <c r="R3034" s="20">
        <f t="shared" ca="1" si="334"/>
        <v>1</v>
      </c>
      <c r="S3034" s="21">
        <f t="shared" ca="1" si="335"/>
        <v>1</v>
      </c>
    </row>
    <row r="3035" spans="9:19" ht="15" x14ac:dyDescent="0.25">
      <c r="I3035" s="14">
        <v>3031</v>
      </c>
      <c r="J3035" s="15">
        <f t="shared" ca="1" si="330"/>
        <v>0.23711690422364584</v>
      </c>
      <c r="K3035" s="16">
        <f t="shared" ca="1" si="332"/>
        <v>1.4427990107344</v>
      </c>
      <c r="L3035" s="16"/>
      <c r="M3035" s="17">
        <f t="shared" ca="1" si="331"/>
        <v>0.25925943079949842</v>
      </c>
      <c r="N3035" s="18">
        <f t="shared" ca="1" si="333"/>
        <v>-1.6217299670148684</v>
      </c>
      <c r="O3035" s="18"/>
      <c r="P3035" s="30">
        <f t="shared" ca="1" si="329"/>
        <v>5.2645289777492685</v>
      </c>
      <c r="Q3035" s="19"/>
      <c r="R3035" s="20">
        <f t="shared" ca="1" si="334"/>
        <v>1</v>
      </c>
      <c r="S3035" s="21">
        <f t="shared" ca="1" si="335"/>
        <v>0</v>
      </c>
    </row>
    <row r="3036" spans="9:19" ht="15" x14ac:dyDescent="0.25">
      <c r="I3036" s="14">
        <v>3032</v>
      </c>
      <c r="J3036" s="15">
        <f t="shared" ca="1" si="330"/>
        <v>0.32777375817268151</v>
      </c>
      <c r="K3036" s="16">
        <f t="shared" ca="1" si="332"/>
        <v>3.6979202790022434</v>
      </c>
      <c r="L3036" s="16"/>
      <c r="M3036" s="17">
        <f t="shared" ca="1" si="331"/>
        <v>0.32464206173087828</v>
      </c>
      <c r="N3036" s="18">
        <f t="shared" ca="1" si="333"/>
        <v>-2.476939920156962E-2</v>
      </c>
      <c r="O3036" s="18"/>
      <c r="P3036" s="30">
        <f t="shared" ca="1" si="329"/>
        <v>5.9226896782038132</v>
      </c>
      <c r="Q3036" s="19"/>
      <c r="R3036" s="20">
        <f t="shared" ca="1" si="334"/>
        <v>1</v>
      </c>
      <c r="S3036" s="21">
        <f t="shared" ca="1" si="335"/>
        <v>0</v>
      </c>
    </row>
    <row r="3037" spans="9:19" ht="15" x14ac:dyDescent="0.25">
      <c r="I3037" s="14">
        <v>3033</v>
      </c>
      <c r="J3037" s="15">
        <f t="shared" ca="1" si="330"/>
        <v>0.9349548075810814</v>
      </c>
      <c r="K3037" s="16">
        <f t="shared" ca="1" si="332"/>
        <v>20.094904004519737</v>
      </c>
      <c r="L3037" s="16"/>
      <c r="M3037" s="17">
        <f t="shared" ca="1" si="331"/>
        <v>0.41351805756319271</v>
      </c>
      <c r="N3037" s="18">
        <f t="shared" ca="1" si="333"/>
        <v>1.9518608645310469</v>
      </c>
      <c r="O3037" s="18"/>
      <c r="P3037" s="30">
        <f t="shared" ca="1" si="329"/>
        <v>20.343043139988691</v>
      </c>
      <c r="Q3037" s="19"/>
      <c r="R3037" s="20">
        <f t="shared" ca="1" si="334"/>
        <v>1</v>
      </c>
      <c r="S3037" s="21">
        <f t="shared" ca="1" si="335"/>
        <v>1</v>
      </c>
    </row>
    <row r="3038" spans="9:19" ht="15" x14ac:dyDescent="0.25">
      <c r="I3038" s="14">
        <v>3034</v>
      </c>
      <c r="J3038" s="15">
        <f t="shared" ca="1" si="330"/>
        <v>0.70959873247088612</v>
      </c>
      <c r="K3038" s="16">
        <f t="shared" ca="1" si="332"/>
        <v>12.050144133055735</v>
      </c>
      <c r="L3038" s="16"/>
      <c r="M3038" s="17">
        <f t="shared" ca="1" si="331"/>
        <v>0.8487030867949974</v>
      </c>
      <c r="N3038" s="18">
        <f t="shared" ca="1" si="333"/>
        <v>12.405019218531129</v>
      </c>
      <c r="O3038" s="18"/>
      <c r="P3038" s="30">
        <f t="shared" ca="1" si="329"/>
        <v>1.8451249145246065</v>
      </c>
      <c r="Q3038" s="19"/>
      <c r="R3038" s="20">
        <f t="shared" ca="1" si="334"/>
        <v>1</v>
      </c>
      <c r="S3038" s="21">
        <f t="shared" ca="1" si="335"/>
        <v>0</v>
      </c>
    </row>
    <row r="3039" spans="9:19" ht="15" x14ac:dyDescent="0.25">
      <c r="I3039" s="14">
        <v>3035</v>
      </c>
      <c r="J3039" s="15">
        <f t="shared" ca="1" si="330"/>
        <v>0.59266821871479214</v>
      </c>
      <c r="K3039" s="16">
        <f t="shared" ca="1" si="332"/>
        <v>9.3912485407139688</v>
      </c>
      <c r="L3039" s="16"/>
      <c r="M3039" s="17">
        <f t="shared" ca="1" si="331"/>
        <v>0.73552497757492319</v>
      </c>
      <c r="N3039" s="18">
        <f t="shared" ca="1" si="333"/>
        <v>9.0476917980560856</v>
      </c>
      <c r="O3039" s="18"/>
      <c r="P3039" s="30">
        <f t="shared" ca="1" si="329"/>
        <v>2.5435567426578833</v>
      </c>
      <c r="Q3039" s="19"/>
      <c r="R3039" s="20">
        <f t="shared" ca="1" si="334"/>
        <v>1</v>
      </c>
      <c r="S3039" s="21">
        <f t="shared" ca="1" si="335"/>
        <v>0</v>
      </c>
    </row>
    <row r="3040" spans="9:19" ht="15" x14ac:dyDescent="0.25">
      <c r="I3040" s="14">
        <v>3036</v>
      </c>
      <c r="J3040" s="15">
        <f t="shared" ca="1" si="330"/>
        <v>0.30045881920541995</v>
      </c>
      <c r="K3040" s="16">
        <f t="shared" ca="1" si="332"/>
        <v>3.0535873788233729</v>
      </c>
      <c r="L3040" s="16"/>
      <c r="M3040" s="17">
        <f t="shared" ca="1" si="331"/>
        <v>0.23904020859140584</v>
      </c>
      <c r="N3040" s="18">
        <f t="shared" ca="1" si="333"/>
        <v>-2.1552105383815734</v>
      </c>
      <c r="O3040" s="18"/>
      <c r="P3040" s="30">
        <f t="shared" ca="1" si="329"/>
        <v>7.4087979172049465</v>
      </c>
      <c r="Q3040" s="19"/>
      <c r="R3040" s="20">
        <f t="shared" ca="1" si="334"/>
        <v>1</v>
      </c>
      <c r="S3040" s="21">
        <f t="shared" ca="1" si="335"/>
        <v>1</v>
      </c>
    </row>
    <row r="3041" spans="9:19" ht="15" x14ac:dyDescent="0.25">
      <c r="I3041" s="14">
        <v>3037</v>
      </c>
      <c r="J3041" s="15">
        <f t="shared" ca="1" si="330"/>
        <v>0.58010688083253337</v>
      </c>
      <c r="K3041" s="16">
        <f t="shared" ca="1" si="332"/>
        <v>9.121449751100883</v>
      </c>
      <c r="L3041" s="16"/>
      <c r="M3041" s="17">
        <f t="shared" ca="1" si="331"/>
        <v>6.8405457053523078E-2</v>
      </c>
      <c r="N3041" s="18">
        <f t="shared" ca="1" si="333"/>
        <v>-8.6675973562552198</v>
      </c>
      <c r="O3041" s="18"/>
      <c r="P3041" s="30">
        <f t="shared" ca="1" si="329"/>
        <v>19.989047107356104</v>
      </c>
      <c r="Q3041" s="19"/>
      <c r="R3041" s="20">
        <f t="shared" ca="1" si="334"/>
        <v>1</v>
      </c>
      <c r="S3041" s="21">
        <f t="shared" ca="1" si="335"/>
        <v>1</v>
      </c>
    </row>
    <row r="3042" spans="9:19" ht="15" x14ac:dyDescent="0.25">
      <c r="I3042" s="14">
        <v>3038</v>
      </c>
      <c r="J3042" s="15">
        <f t="shared" ca="1" si="330"/>
        <v>0.76909145513572652</v>
      </c>
      <c r="K3042" s="16">
        <f t="shared" ca="1" si="332"/>
        <v>13.58663014852733</v>
      </c>
      <c r="L3042" s="16"/>
      <c r="M3042" s="17">
        <f t="shared" ca="1" si="331"/>
        <v>0.75400816935482262</v>
      </c>
      <c r="N3042" s="18">
        <f t="shared" ca="1" si="333"/>
        <v>9.5291697548627425</v>
      </c>
      <c r="O3042" s="18"/>
      <c r="P3042" s="30">
        <f t="shared" ca="1" si="329"/>
        <v>6.2574603936645881</v>
      </c>
      <c r="Q3042" s="19"/>
      <c r="R3042" s="20">
        <f t="shared" ca="1" si="334"/>
        <v>1</v>
      </c>
      <c r="S3042" s="21">
        <f t="shared" ca="1" si="335"/>
        <v>0</v>
      </c>
    </row>
    <row r="3043" spans="9:19" ht="15" x14ac:dyDescent="0.25">
      <c r="I3043" s="14">
        <v>3039</v>
      </c>
      <c r="J3043" s="15">
        <f t="shared" ca="1" si="330"/>
        <v>8.5352301181300105E-2</v>
      </c>
      <c r="K3043" s="16">
        <f t="shared" ca="1" si="332"/>
        <v>-4.0317679613692885</v>
      </c>
      <c r="L3043" s="16"/>
      <c r="M3043" s="17">
        <f t="shared" ca="1" si="331"/>
        <v>0.92404262540089521</v>
      </c>
      <c r="N3043" s="18">
        <f t="shared" ca="1" si="333"/>
        <v>15.767672240192356</v>
      </c>
      <c r="O3043" s="18"/>
      <c r="P3043" s="30">
        <f t="shared" ca="1" si="329"/>
        <v>-17.599440201561645</v>
      </c>
      <c r="Q3043" s="19"/>
      <c r="R3043" s="20">
        <f t="shared" ca="1" si="334"/>
        <v>0</v>
      </c>
      <c r="S3043" s="21">
        <f t="shared" ca="1" si="335"/>
        <v>0</v>
      </c>
    </row>
    <row r="3044" spans="9:19" ht="15" x14ac:dyDescent="0.25">
      <c r="I3044" s="14">
        <v>3040</v>
      </c>
      <c r="J3044" s="15">
        <f t="shared" ca="1" si="330"/>
        <v>0.8357450357661661</v>
      </c>
      <c r="K3044" s="16">
        <f t="shared" ca="1" si="332"/>
        <v>15.605169391478764</v>
      </c>
      <c r="L3044" s="16"/>
      <c r="M3044" s="17">
        <f t="shared" ca="1" si="331"/>
        <v>0.95608438161204412</v>
      </c>
      <c r="N3044" s="18">
        <f t="shared" ca="1" si="333"/>
        <v>18.06137324883953</v>
      </c>
      <c r="O3044" s="18"/>
      <c r="P3044" s="30">
        <f t="shared" ca="1" si="329"/>
        <v>-0.25620385736076567</v>
      </c>
      <c r="Q3044" s="19"/>
      <c r="R3044" s="20">
        <f t="shared" ca="1" si="334"/>
        <v>0</v>
      </c>
      <c r="S3044" s="21">
        <f t="shared" ca="1" si="335"/>
        <v>0</v>
      </c>
    </row>
    <row r="3045" spans="9:19" ht="15" x14ac:dyDescent="0.25">
      <c r="I3045" s="14">
        <v>3041</v>
      </c>
      <c r="J3045" s="15">
        <f t="shared" ca="1" si="330"/>
        <v>0.59386020775541648</v>
      </c>
      <c r="K3045" s="16">
        <f t="shared" ca="1" si="332"/>
        <v>9.416952528207176</v>
      </c>
      <c r="L3045" s="16"/>
      <c r="M3045" s="17">
        <f t="shared" ca="1" si="331"/>
        <v>0.82385486025229049</v>
      </c>
      <c r="N3045" s="18">
        <f t="shared" ca="1" si="333"/>
        <v>11.562244084868432</v>
      </c>
      <c r="O3045" s="18"/>
      <c r="P3045" s="30">
        <f t="shared" ca="1" si="329"/>
        <v>5.4708443338744139E-2</v>
      </c>
      <c r="Q3045" s="19"/>
      <c r="R3045" s="20">
        <f t="shared" ca="1" si="334"/>
        <v>1</v>
      </c>
      <c r="S3045" s="21">
        <f t="shared" ca="1" si="335"/>
        <v>0</v>
      </c>
    </row>
    <row r="3046" spans="9:19" ht="15" x14ac:dyDescent="0.25">
      <c r="I3046" s="14">
        <v>3042</v>
      </c>
      <c r="J3046" s="15">
        <f t="shared" ca="1" si="330"/>
        <v>7.1272531627767699E-2</v>
      </c>
      <c r="K3046" s="16">
        <f t="shared" ca="1" si="332"/>
        <v>-4.8386069574751787</v>
      </c>
      <c r="L3046" s="16"/>
      <c r="M3046" s="17">
        <f t="shared" ca="1" si="331"/>
        <v>0.20280761990949403</v>
      </c>
      <c r="N3046" s="18">
        <f t="shared" ca="1" si="333"/>
        <v>-3.1779540589547839</v>
      </c>
      <c r="O3046" s="18"/>
      <c r="P3046" s="30">
        <f t="shared" ca="1" si="329"/>
        <v>0.53934710147960541</v>
      </c>
      <c r="Q3046" s="19"/>
      <c r="R3046" s="20">
        <f t="shared" ca="1" si="334"/>
        <v>1</v>
      </c>
      <c r="S3046" s="21">
        <f t="shared" ca="1" si="335"/>
        <v>0</v>
      </c>
    </row>
    <row r="3047" spans="9:19" ht="15" x14ac:dyDescent="0.25">
      <c r="I3047" s="14">
        <v>3043</v>
      </c>
      <c r="J3047" s="15">
        <f t="shared" ca="1" si="330"/>
        <v>0.52036787692959208</v>
      </c>
      <c r="K3047" s="16">
        <f t="shared" ca="1" si="332"/>
        <v>7.8573399730662166</v>
      </c>
      <c r="L3047" s="16"/>
      <c r="M3047" s="17">
        <f t="shared" ca="1" si="331"/>
        <v>0.67172183863985879</v>
      </c>
      <c r="N3047" s="18">
        <f t="shared" ca="1" si="333"/>
        <v>7.5003984776862938</v>
      </c>
      <c r="O3047" s="18"/>
      <c r="P3047" s="30">
        <f t="shared" ca="1" si="329"/>
        <v>2.556941495379923</v>
      </c>
      <c r="Q3047" s="19"/>
      <c r="R3047" s="20">
        <f t="shared" ca="1" si="334"/>
        <v>1</v>
      </c>
      <c r="S3047" s="21">
        <f t="shared" ca="1" si="335"/>
        <v>0</v>
      </c>
    </row>
    <row r="3048" spans="9:19" ht="15" x14ac:dyDescent="0.25">
      <c r="I3048" s="14">
        <v>3044</v>
      </c>
      <c r="J3048" s="15">
        <f t="shared" ca="1" si="330"/>
        <v>0.17364626275603068</v>
      </c>
      <c r="K3048" s="16">
        <f t="shared" ca="1" si="332"/>
        <v>-0.43338158289798745</v>
      </c>
      <c r="L3048" s="16"/>
      <c r="M3048" s="17">
        <f t="shared" ca="1" si="331"/>
        <v>0.30722141334740172</v>
      </c>
      <c r="N3048" s="18">
        <f t="shared" ca="1" si="333"/>
        <v>-0.43460632428202217</v>
      </c>
      <c r="O3048" s="18"/>
      <c r="P3048" s="30">
        <f t="shared" ca="1" si="329"/>
        <v>2.2012247413840349</v>
      </c>
      <c r="Q3048" s="19"/>
      <c r="R3048" s="20">
        <f t="shared" ca="1" si="334"/>
        <v>1</v>
      </c>
      <c r="S3048" s="21">
        <f t="shared" ca="1" si="335"/>
        <v>0</v>
      </c>
    </row>
    <row r="3049" spans="9:19" ht="15" x14ac:dyDescent="0.25">
      <c r="I3049" s="14">
        <v>3045</v>
      </c>
      <c r="J3049" s="15">
        <f t="shared" ca="1" si="330"/>
        <v>5.1586256255423679E-3</v>
      </c>
      <c r="K3049" s="16">
        <f t="shared" ca="1" si="332"/>
        <v>-14.030422321371763</v>
      </c>
      <c r="L3049" s="16"/>
      <c r="M3049" s="17">
        <f t="shared" ca="1" si="331"/>
        <v>0.65015072214708125</v>
      </c>
      <c r="N3049" s="18">
        <f t="shared" ca="1" si="333"/>
        <v>7.0072271065834855</v>
      </c>
      <c r="O3049" s="18"/>
      <c r="P3049" s="30">
        <f t="shared" ca="1" si="329"/>
        <v>-18.837649427955249</v>
      </c>
      <c r="Q3049" s="19"/>
      <c r="R3049" s="20">
        <f t="shared" ca="1" si="334"/>
        <v>0</v>
      </c>
      <c r="S3049" s="21">
        <f t="shared" ca="1" si="335"/>
        <v>0</v>
      </c>
    </row>
    <row r="3050" spans="9:19" ht="15" x14ac:dyDescent="0.25">
      <c r="I3050" s="14">
        <v>3046</v>
      </c>
      <c r="J3050" s="15">
        <f t="shared" ca="1" si="330"/>
        <v>0.85321679719790355</v>
      </c>
      <c r="K3050" s="16">
        <f t="shared" ca="1" si="332"/>
        <v>16.21769146094919</v>
      </c>
      <c r="L3050" s="16"/>
      <c r="M3050" s="17">
        <f t="shared" ca="1" si="331"/>
        <v>0.5976451782229607</v>
      </c>
      <c r="N3050" s="18">
        <f t="shared" ca="1" si="333"/>
        <v>5.8486971432401829</v>
      </c>
      <c r="O3050" s="18"/>
      <c r="P3050" s="30">
        <f t="shared" ca="1" si="329"/>
        <v>12.568994317709006</v>
      </c>
      <c r="Q3050" s="19"/>
      <c r="R3050" s="20">
        <f t="shared" ca="1" si="334"/>
        <v>1</v>
      </c>
      <c r="S3050" s="21">
        <f t="shared" ca="1" si="335"/>
        <v>1</v>
      </c>
    </row>
    <row r="3051" spans="9:19" ht="15" x14ac:dyDescent="0.25">
      <c r="I3051" s="14">
        <v>3047</v>
      </c>
      <c r="J3051" s="15">
        <f t="shared" ca="1" si="330"/>
        <v>0.45690357638557533</v>
      </c>
      <c r="K3051" s="16">
        <f t="shared" ca="1" si="332"/>
        <v>6.5244185616425066</v>
      </c>
      <c r="L3051" s="16"/>
      <c r="M3051" s="17">
        <f t="shared" ca="1" si="331"/>
        <v>9.2809310698674485E-2</v>
      </c>
      <c r="N3051" s="18">
        <f t="shared" ca="1" si="333"/>
        <v>-7.2944678125731262</v>
      </c>
      <c r="O3051" s="18"/>
      <c r="P3051" s="30">
        <f t="shared" ca="1" si="329"/>
        <v>16.018886374215633</v>
      </c>
      <c r="Q3051" s="19"/>
      <c r="R3051" s="20">
        <f t="shared" ca="1" si="334"/>
        <v>1</v>
      </c>
      <c r="S3051" s="21">
        <f t="shared" ca="1" si="335"/>
        <v>1</v>
      </c>
    </row>
    <row r="3052" spans="9:19" ht="15" x14ac:dyDescent="0.25">
      <c r="I3052" s="14">
        <v>3048</v>
      </c>
      <c r="J3052" s="15">
        <f t="shared" ca="1" si="330"/>
        <v>0.53661916014627753</v>
      </c>
      <c r="K3052" s="16">
        <f t="shared" ca="1" si="332"/>
        <v>8.1990570678937083</v>
      </c>
      <c r="L3052" s="16"/>
      <c r="M3052" s="17">
        <f t="shared" ca="1" si="331"/>
        <v>0.68255416923839651</v>
      </c>
      <c r="N3052" s="18">
        <f t="shared" ca="1" si="333"/>
        <v>7.7529063137119367</v>
      </c>
      <c r="O3052" s="18"/>
      <c r="P3052" s="30">
        <f t="shared" ca="1" si="329"/>
        <v>2.6461507541817717</v>
      </c>
      <c r="Q3052" s="19"/>
      <c r="R3052" s="20">
        <f t="shared" ca="1" si="334"/>
        <v>1</v>
      </c>
      <c r="S3052" s="21">
        <f t="shared" ca="1" si="335"/>
        <v>0</v>
      </c>
    </row>
    <row r="3053" spans="9:19" ht="15" x14ac:dyDescent="0.25">
      <c r="I3053" s="14">
        <v>3049</v>
      </c>
      <c r="J3053" s="15">
        <f t="shared" ca="1" si="330"/>
        <v>0.6037466668013336</v>
      </c>
      <c r="K3053" s="16">
        <f t="shared" ca="1" si="332"/>
        <v>9.6308925447950831</v>
      </c>
      <c r="L3053" s="16"/>
      <c r="M3053" s="17">
        <f t="shared" ca="1" si="331"/>
        <v>0.57344371862162835</v>
      </c>
      <c r="N3053" s="18">
        <f t="shared" ca="1" si="333"/>
        <v>5.3290634774805374</v>
      </c>
      <c r="O3053" s="18"/>
      <c r="P3053" s="30">
        <f t="shared" ca="1" si="329"/>
        <v>6.5018290673145458</v>
      </c>
      <c r="Q3053" s="19"/>
      <c r="R3053" s="20">
        <f t="shared" ca="1" si="334"/>
        <v>1</v>
      </c>
      <c r="S3053" s="21">
        <f t="shared" ca="1" si="335"/>
        <v>0</v>
      </c>
    </row>
    <row r="3054" spans="9:19" ht="15" x14ac:dyDescent="0.25">
      <c r="I3054" s="14">
        <v>3050</v>
      </c>
      <c r="J3054" s="15">
        <f t="shared" ca="1" si="330"/>
        <v>4.841056913477304E-2</v>
      </c>
      <c r="K3054" s="16">
        <f t="shared" ca="1" si="332"/>
        <v>-6.4624387950806934</v>
      </c>
      <c r="L3054" s="16"/>
      <c r="M3054" s="17">
        <f t="shared" ca="1" si="331"/>
        <v>0.40286760579618086</v>
      </c>
      <c r="N3054" s="18">
        <f t="shared" ca="1" si="333"/>
        <v>1.7223889338585985</v>
      </c>
      <c r="O3054" s="18"/>
      <c r="P3054" s="30">
        <f t="shared" ca="1" si="329"/>
        <v>-5.9848277289392913</v>
      </c>
      <c r="Q3054" s="19"/>
      <c r="R3054" s="20">
        <f t="shared" ca="1" si="334"/>
        <v>0</v>
      </c>
      <c r="S3054" s="21">
        <f t="shared" ca="1" si="335"/>
        <v>0</v>
      </c>
    </row>
    <row r="3055" spans="9:19" ht="15" x14ac:dyDescent="0.25">
      <c r="I3055" s="14">
        <v>3051</v>
      </c>
      <c r="J3055" s="15">
        <f t="shared" ca="1" si="330"/>
        <v>0.44290671974997275</v>
      </c>
      <c r="K3055" s="16">
        <f t="shared" ca="1" si="332"/>
        <v>6.2285254651345161</v>
      </c>
      <c r="L3055" s="16"/>
      <c r="M3055" s="17">
        <f t="shared" ca="1" si="331"/>
        <v>0.69797904546370038</v>
      </c>
      <c r="N3055" s="18">
        <f t="shared" ca="1" si="333"/>
        <v>8.1188925081400534</v>
      </c>
      <c r="O3055" s="18"/>
      <c r="P3055" s="30">
        <f t="shared" ca="1" si="329"/>
        <v>0.30963295699446292</v>
      </c>
      <c r="Q3055" s="19"/>
      <c r="R3055" s="20">
        <f t="shared" ca="1" si="334"/>
        <v>1</v>
      </c>
      <c r="S3055" s="21">
        <f t="shared" ca="1" si="335"/>
        <v>0</v>
      </c>
    </row>
    <row r="3056" spans="9:19" ht="15" x14ac:dyDescent="0.25">
      <c r="I3056" s="14">
        <v>3052</v>
      </c>
      <c r="J3056" s="15">
        <f t="shared" ca="1" si="330"/>
        <v>0.47499900318065003</v>
      </c>
      <c r="K3056" s="16">
        <f t="shared" ca="1" si="332"/>
        <v>6.9053365086260463</v>
      </c>
      <c r="L3056" s="16"/>
      <c r="M3056" s="17">
        <f t="shared" ca="1" si="331"/>
        <v>0.20295988405764365</v>
      </c>
      <c r="N3056" s="18">
        <f t="shared" ca="1" si="333"/>
        <v>-3.1734425505397708</v>
      </c>
      <c r="O3056" s="18"/>
      <c r="P3056" s="30">
        <f t="shared" ca="1" si="329"/>
        <v>12.278779059165817</v>
      </c>
      <c r="Q3056" s="19"/>
      <c r="R3056" s="20">
        <f t="shared" ca="1" si="334"/>
        <v>1</v>
      </c>
      <c r="S3056" s="21">
        <f t="shared" ca="1" si="335"/>
        <v>1</v>
      </c>
    </row>
    <row r="3057" spans="9:19" ht="15" x14ac:dyDescent="0.25">
      <c r="I3057" s="14">
        <v>3053</v>
      </c>
      <c r="J3057" s="15">
        <f t="shared" ca="1" si="330"/>
        <v>0.79753592411080709</v>
      </c>
      <c r="K3057" s="16">
        <f t="shared" ca="1" si="332"/>
        <v>14.398140531642987</v>
      </c>
      <c r="L3057" s="16"/>
      <c r="M3057" s="17">
        <f t="shared" ca="1" si="331"/>
        <v>0.61895519634276774</v>
      </c>
      <c r="N3057" s="18">
        <f t="shared" ca="1" si="333"/>
        <v>6.3128870488789453</v>
      </c>
      <c r="O3057" s="18"/>
      <c r="P3057" s="30">
        <f t="shared" ca="1" si="329"/>
        <v>10.285253482764041</v>
      </c>
      <c r="Q3057" s="19"/>
      <c r="R3057" s="20">
        <f t="shared" ca="1" si="334"/>
        <v>1</v>
      </c>
      <c r="S3057" s="21">
        <f t="shared" ca="1" si="335"/>
        <v>1</v>
      </c>
    </row>
    <row r="3058" spans="9:19" ht="15" x14ac:dyDescent="0.25">
      <c r="I3058" s="14">
        <v>3054</v>
      </c>
      <c r="J3058" s="15">
        <f t="shared" ca="1" si="330"/>
        <v>0.47266484328833824</v>
      </c>
      <c r="K3058" s="16">
        <f t="shared" ca="1" si="332"/>
        <v>6.856278963947978</v>
      </c>
      <c r="L3058" s="16"/>
      <c r="M3058" s="17">
        <f t="shared" ca="1" si="331"/>
        <v>0.40582053005381535</v>
      </c>
      <c r="N3058" s="18">
        <f t="shared" ca="1" si="333"/>
        <v>1.7861597437728631</v>
      </c>
      <c r="O3058" s="18"/>
      <c r="P3058" s="30">
        <f t="shared" ca="1" si="329"/>
        <v>7.2701192201751148</v>
      </c>
      <c r="Q3058" s="19"/>
      <c r="R3058" s="20">
        <f t="shared" ca="1" si="334"/>
        <v>1</v>
      </c>
      <c r="S3058" s="21">
        <f t="shared" ca="1" si="335"/>
        <v>1</v>
      </c>
    </row>
    <row r="3059" spans="9:19" ht="15" x14ac:dyDescent="0.25">
      <c r="I3059" s="14">
        <v>3055</v>
      </c>
      <c r="J3059" s="15">
        <f t="shared" ca="1" si="330"/>
        <v>8.9899249786135504E-2</v>
      </c>
      <c r="K3059" s="16">
        <f t="shared" ca="1" si="332"/>
        <v>-3.7927543779818809</v>
      </c>
      <c r="L3059" s="16"/>
      <c r="M3059" s="17">
        <f t="shared" ca="1" si="331"/>
        <v>0.85269096249812193</v>
      </c>
      <c r="N3059" s="18">
        <f t="shared" ca="1" si="333"/>
        <v>12.548569934353731</v>
      </c>
      <c r="O3059" s="18"/>
      <c r="P3059" s="30">
        <f t="shared" ca="1" si="329"/>
        <v>-14.141324312335612</v>
      </c>
      <c r="Q3059" s="19"/>
      <c r="R3059" s="20">
        <f t="shared" ca="1" si="334"/>
        <v>0</v>
      </c>
      <c r="S3059" s="21">
        <f t="shared" ca="1" si="335"/>
        <v>0</v>
      </c>
    </row>
    <row r="3060" spans="9:19" ht="15" x14ac:dyDescent="0.25">
      <c r="I3060" s="14">
        <v>3056</v>
      </c>
      <c r="J3060" s="15">
        <f t="shared" ca="1" si="330"/>
        <v>0.10085040871766204</v>
      </c>
      <c r="K3060" s="16">
        <f t="shared" ca="1" si="332"/>
        <v>-3.2518130092132562</v>
      </c>
      <c r="L3060" s="16"/>
      <c r="M3060" s="17">
        <f t="shared" ca="1" si="331"/>
        <v>0.35016259962758978</v>
      </c>
      <c r="N3060" s="18">
        <f t="shared" ca="1" si="333"/>
        <v>0.55985018552197419</v>
      </c>
      <c r="O3060" s="18"/>
      <c r="P3060" s="30">
        <f t="shared" ca="1" si="329"/>
        <v>-1.6116631947352302</v>
      </c>
      <c r="Q3060" s="19"/>
      <c r="R3060" s="20">
        <f t="shared" ca="1" si="334"/>
        <v>0</v>
      </c>
      <c r="S3060" s="21">
        <f t="shared" ca="1" si="335"/>
        <v>0</v>
      </c>
    </row>
    <row r="3061" spans="9:19" ht="15" x14ac:dyDescent="0.25">
      <c r="I3061" s="14">
        <v>3057</v>
      </c>
      <c r="J3061" s="15">
        <f t="shared" ca="1" si="330"/>
        <v>0.68911482969799898</v>
      </c>
      <c r="K3061" s="16">
        <f t="shared" ca="1" si="332"/>
        <v>11.557602603692864</v>
      </c>
      <c r="L3061" s="16"/>
      <c r="M3061" s="17">
        <f t="shared" ca="1" si="331"/>
        <v>0.52312061512175234</v>
      </c>
      <c r="N3061" s="18">
        <f t="shared" ca="1" si="333"/>
        <v>4.265156295714025</v>
      </c>
      <c r="O3061" s="18"/>
      <c r="P3061" s="30">
        <f t="shared" ca="1" si="329"/>
        <v>9.4924463079788381</v>
      </c>
      <c r="Q3061" s="19"/>
      <c r="R3061" s="20">
        <f t="shared" ca="1" si="334"/>
        <v>1</v>
      </c>
      <c r="S3061" s="21">
        <f t="shared" ca="1" si="335"/>
        <v>1</v>
      </c>
    </row>
    <row r="3062" spans="9:19" ht="15" x14ac:dyDescent="0.25">
      <c r="I3062" s="14">
        <v>3058</v>
      </c>
      <c r="J3062" s="15">
        <f t="shared" ca="1" si="330"/>
        <v>0.91780240472971086</v>
      </c>
      <c r="K3062" s="16">
        <f t="shared" ca="1" si="332"/>
        <v>19.063258886539714</v>
      </c>
      <c r="L3062" s="16"/>
      <c r="M3062" s="17">
        <f t="shared" ca="1" si="331"/>
        <v>0.12386574711994369</v>
      </c>
      <c r="N3062" s="18">
        <f t="shared" ca="1" si="333"/>
        <v>-5.8907603524269518</v>
      </c>
      <c r="O3062" s="18"/>
      <c r="P3062" s="30">
        <f t="shared" ca="1" si="329"/>
        <v>27.154019238966665</v>
      </c>
      <c r="Q3062" s="19"/>
      <c r="R3062" s="20">
        <f t="shared" ca="1" si="334"/>
        <v>1</v>
      </c>
      <c r="S3062" s="21">
        <f t="shared" ca="1" si="335"/>
        <v>1</v>
      </c>
    </row>
    <row r="3063" spans="9:19" ht="15" x14ac:dyDescent="0.25">
      <c r="I3063" s="14">
        <v>3059</v>
      </c>
      <c r="J3063" s="15">
        <f t="shared" ca="1" si="330"/>
        <v>0.23175745723144103</v>
      </c>
      <c r="K3063" s="16">
        <f t="shared" ca="1" si="332"/>
        <v>1.2966850672008787</v>
      </c>
      <c r="L3063" s="16"/>
      <c r="M3063" s="17">
        <f t="shared" ca="1" si="331"/>
        <v>0.91707049752181435</v>
      </c>
      <c r="N3063" s="18">
        <f t="shared" ca="1" si="333"/>
        <v>15.373037187256681</v>
      </c>
      <c r="O3063" s="18"/>
      <c r="P3063" s="30">
        <f t="shared" ca="1" si="329"/>
        <v>-11.876352120055802</v>
      </c>
      <c r="Q3063" s="19"/>
      <c r="R3063" s="20">
        <f t="shared" ca="1" si="334"/>
        <v>0</v>
      </c>
      <c r="S3063" s="21">
        <f t="shared" ca="1" si="335"/>
        <v>0</v>
      </c>
    </row>
    <row r="3064" spans="9:19" ht="15" x14ac:dyDescent="0.25">
      <c r="I3064" s="14">
        <v>3060</v>
      </c>
      <c r="J3064" s="15">
        <f t="shared" ca="1" si="330"/>
        <v>0.27122828382416131</v>
      </c>
      <c r="K3064" s="16">
        <f t="shared" ca="1" si="332"/>
        <v>2.3338837080970567</v>
      </c>
      <c r="L3064" s="16"/>
      <c r="M3064" s="17">
        <f t="shared" ca="1" si="331"/>
        <v>0.84622103062103682</v>
      </c>
      <c r="N3064" s="18">
        <f t="shared" ca="1" si="333"/>
        <v>12.316941040663949</v>
      </c>
      <c r="O3064" s="18"/>
      <c r="P3064" s="30">
        <f t="shared" ca="1" si="329"/>
        <v>-7.7830573325668917</v>
      </c>
      <c r="Q3064" s="19"/>
      <c r="R3064" s="20">
        <f t="shared" ca="1" si="334"/>
        <v>0</v>
      </c>
      <c r="S3064" s="21">
        <f t="shared" ca="1" si="335"/>
        <v>0</v>
      </c>
    </row>
    <row r="3065" spans="9:19" ht="15" x14ac:dyDescent="0.25">
      <c r="I3065" s="14">
        <v>3061</v>
      </c>
      <c r="J3065" s="15">
        <f t="shared" ca="1" si="330"/>
        <v>0.634548872432811</v>
      </c>
      <c r="K3065" s="16">
        <f t="shared" ca="1" si="332"/>
        <v>10.307487836085166</v>
      </c>
      <c r="L3065" s="16"/>
      <c r="M3065" s="17">
        <f t="shared" ca="1" si="331"/>
        <v>0.25368906661772739</v>
      </c>
      <c r="N3065" s="18">
        <f t="shared" ca="1" si="333"/>
        <v>-1.7664344400282506</v>
      </c>
      <c r="O3065" s="18"/>
      <c r="P3065" s="30">
        <f t="shared" ca="1" si="329"/>
        <v>14.273922276113417</v>
      </c>
      <c r="Q3065" s="19"/>
      <c r="R3065" s="20">
        <f t="shared" ca="1" si="334"/>
        <v>1</v>
      </c>
      <c r="S3065" s="21">
        <f t="shared" ca="1" si="335"/>
        <v>1</v>
      </c>
    </row>
    <row r="3066" spans="9:19" ht="15" x14ac:dyDescent="0.25">
      <c r="I3066" s="14">
        <v>3062</v>
      </c>
      <c r="J3066" s="15">
        <f t="shared" ca="1" si="330"/>
        <v>0.55329284260496281</v>
      </c>
      <c r="K3066" s="16">
        <f t="shared" ca="1" si="332"/>
        <v>8.5510002163205225</v>
      </c>
      <c r="L3066" s="16"/>
      <c r="M3066" s="17">
        <f t="shared" ca="1" si="331"/>
        <v>0.37579432215339614</v>
      </c>
      <c r="N3066" s="18">
        <f t="shared" ca="1" si="333"/>
        <v>1.1315919795755476</v>
      </c>
      <c r="O3066" s="18"/>
      <c r="P3066" s="30">
        <f t="shared" ca="1" si="329"/>
        <v>9.6194082367449738</v>
      </c>
      <c r="Q3066" s="19"/>
      <c r="R3066" s="20">
        <f t="shared" ca="1" si="334"/>
        <v>1</v>
      </c>
      <c r="S3066" s="21">
        <f t="shared" ca="1" si="335"/>
        <v>1</v>
      </c>
    </row>
    <row r="3067" spans="9:19" ht="15" x14ac:dyDescent="0.25">
      <c r="I3067" s="14">
        <v>3063</v>
      </c>
      <c r="J3067" s="15">
        <f t="shared" ca="1" si="330"/>
        <v>0.84088727529515739</v>
      </c>
      <c r="K3067" s="16">
        <f t="shared" ca="1" si="332"/>
        <v>15.780797263516654</v>
      </c>
      <c r="L3067" s="16"/>
      <c r="M3067" s="17">
        <f t="shared" ca="1" si="331"/>
        <v>0.23561478489953636</v>
      </c>
      <c r="N3067" s="18">
        <f t="shared" ca="1" si="333"/>
        <v>-2.2479673384529004</v>
      </c>
      <c r="O3067" s="18"/>
      <c r="P3067" s="30">
        <f t="shared" ca="1" si="329"/>
        <v>20.228764601969555</v>
      </c>
      <c r="Q3067" s="19"/>
      <c r="R3067" s="20">
        <f t="shared" ca="1" si="334"/>
        <v>1</v>
      </c>
      <c r="S3067" s="21">
        <f t="shared" ca="1" si="335"/>
        <v>1</v>
      </c>
    </row>
    <row r="3068" spans="9:19" ht="15" x14ac:dyDescent="0.25">
      <c r="I3068" s="14">
        <v>3064</v>
      </c>
      <c r="J3068" s="15">
        <f t="shared" ca="1" si="330"/>
        <v>0.40363724535074175</v>
      </c>
      <c r="K3068" s="16">
        <f t="shared" ca="1" si="332"/>
        <v>5.3890212995107287</v>
      </c>
      <c r="L3068" s="16"/>
      <c r="M3068" s="17">
        <f t="shared" ca="1" si="331"/>
        <v>0.4507307111946669</v>
      </c>
      <c r="N3068" s="18">
        <f t="shared" ca="1" si="333"/>
        <v>2.7440858743826402</v>
      </c>
      <c r="O3068" s="18"/>
      <c r="P3068" s="30">
        <f t="shared" ca="1" si="329"/>
        <v>4.8449354251280887</v>
      </c>
      <c r="Q3068" s="19"/>
      <c r="R3068" s="20">
        <f t="shared" ca="1" si="334"/>
        <v>1</v>
      </c>
      <c r="S3068" s="21">
        <f t="shared" ca="1" si="335"/>
        <v>0</v>
      </c>
    </row>
    <row r="3069" spans="9:19" ht="15" x14ac:dyDescent="0.25">
      <c r="I3069" s="14">
        <v>3065</v>
      </c>
      <c r="J3069" s="15">
        <f t="shared" ca="1" si="330"/>
        <v>0.96783131890966345</v>
      </c>
      <c r="K3069" s="16">
        <f t="shared" ca="1" si="332"/>
        <v>22.906828403013691</v>
      </c>
      <c r="L3069" s="16"/>
      <c r="M3069" s="17">
        <f t="shared" ca="1" si="331"/>
        <v>0.95288515164822407</v>
      </c>
      <c r="N3069" s="18">
        <f t="shared" ca="1" si="333"/>
        <v>17.781471934503983</v>
      </c>
      <c r="O3069" s="18"/>
      <c r="P3069" s="30">
        <f t="shared" ca="1" si="329"/>
        <v>7.3253564685097077</v>
      </c>
      <c r="Q3069" s="19"/>
      <c r="R3069" s="20">
        <f t="shared" ca="1" si="334"/>
        <v>1</v>
      </c>
      <c r="S3069" s="21">
        <f t="shared" ca="1" si="335"/>
        <v>1</v>
      </c>
    </row>
    <row r="3070" spans="9:19" ht="15" x14ac:dyDescent="0.25">
      <c r="I3070" s="14">
        <v>3066</v>
      </c>
      <c r="J3070" s="15">
        <f t="shared" ca="1" si="330"/>
        <v>0.98216154195796579</v>
      </c>
      <c r="K3070" s="16">
        <f t="shared" ca="1" si="332"/>
        <v>25.004802235635783</v>
      </c>
      <c r="L3070" s="16"/>
      <c r="M3070" s="17">
        <f t="shared" ca="1" si="331"/>
        <v>0.53979353244228423</v>
      </c>
      <c r="N3070" s="18">
        <f t="shared" ca="1" si="333"/>
        <v>4.6159369839400224</v>
      </c>
      <c r="O3070" s="18"/>
      <c r="P3070" s="30">
        <f t="shared" ca="1" si="329"/>
        <v>22.588865251695761</v>
      </c>
      <c r="Q3070" s="19"/>
      <c r="R3070" s="20">
        <f t="shared" ca="1" si="334"/>
        <v>1</v>
      </c>
      <c r="S3070" s="21">
        <f t="shared" ca="1" si="335"/>
        <v>1</v>
      </c>
    </row>
    <row r="3071" spans="9:19" ht="15" x14ac:dyDescent="0.25">
      <c r="I3071" s="14">
        <v>3067</v>
      </c>
      <c r="J3071" s="15">
        <f t="shared" ca="1" si="330"/>
        <v>0.7695367593510315</v>
      </c>
      <c r="K3071" s="16">
        <f t="shared" ca="1" si="332"/>
        <v>13.598879476453369</v>
      </c>
      <c r="L3071" s="16"/>
      <c r="M3071" s="17">
        <f t="shared" ca="1" si="331"/>
        <v>0.94101770757750347</v>
      </c>
      <c r="N3071" s="18">
        <f t="shared" ca="1" si="333"/>
        <v>16.860127710884953</v>
      </c>
      <c r="O3071" s="18"/>
      <c r="P3071" s="30">
        <f t="shared" ca="1" si="329"/>
        <v>-1.0612482344315834</v>
      </c>
      <c r="Q3071" s="19"/>
      <c r="R3071" s="20">
        <f t="shared" ca="1" si="334"/>
        <v>0</v>
      </c>
      <c r="S3071" s="21">
        <f t="shared" ca="1" si="335"/>
        <v>0</v>
      </c>
    </row>
    <row r="3072" spans="9:19" ht="15" x14ac:dyDescent="0.25">
      <c r="I3072" s="14">
        <v>3068</v>
      </c>
      <c r="J3072" s="15">
        <f t="shared" ca="1" si="330"/>
        <v>0.57458178332142995</v>
      </c>
      <c r="K3072" s="16">
        <f t="shared" ca="1" si="332"/>
        <v>9.0033500941133102</v>
      </c>
      <c r="L3072" s="16"/>
      <c r="M3072" s="17">
        <f t="shared" ca="1" si="331"/>
        <v>0.5323782581371479</v>
      </c>
      <c r="N3072" s="18">
        <f t="shared" ca="1" si="333"/>
        <v>4.4597826203496354</v>
      </c>
      <c r="O3072" s="18"/>
      <c r="P3072" s="30">
        <f t="shared" ca="1" si="329"/>
        <v>6.743567473763675</v>
      </c>
      <c r="Q3072" s="19"/>
      <c r="R3072" s="20">
        <f t="shared" ca="1" si="334"/>
        <v>1</v>
      </c>
      <c r="S3072" s="21">
        <f t="shared" ca="1" si="335"/>
        <v>0</v>
      </c>
    </row>
    <row r="3073" spans="9:19" ht="15" x14ac:dyDescent="0.25">
      <c r="I3073" s="14">
        <v>3069</v>
      </c>
      <c r="J3073" s="15">
        <f t="shared" ca="1" si="330"/>
        <v>0.97977995037047572</v>
      </c>
      <c r="K3073" s="16">
        <f t="shared" ca="1" si="332"/>
        <v>24.575048079316517</v>
      </c>
      <c r="L3073" s="16"/>
      <c r="M3073" s="17">
        <f t="shared" ca="1" si="331"/>
        <v>0.56563392355103759</v>
      </c>
      <c r="N3073" s="18">
        <f t="shared" ca="1" si="333"/>
        <v>5.162740773089423</v>
      </c>
      <c r="O3073" s="18"/>
      <c r="P3073" s="30">
        <f t="shared" ca="1" si="329"/>
        <v>21.612307306227091</v>
      </c>
      <c r="Q3073" s="19"/>
      <c r="R3073" s="20">
        <f t="shared" ca="1" si="334"/>
        <v>1</v>
      </c>
      <c r="S3073" s="21">
        <f t="shared" ca="1" si="335"/>
        <v>1</v>
      </c>
    </row>
    <row r="3074" spans="9:19" ht="15" x14ac:dyDescent="0.25">
      <c r="I3074" s="14">
        <v>3070</v>
      </c>
      <c r="J3074" s="15">
        <f t="shared" ca="1" si="330"/>
        <v>0.15504028657987978</v>
      </c>
      <c r="K3074" s="16">
        <f t="shared" ca="1" si="332"/>
        <v>-1.0625425382225444</v>
      </c>
      <c r="L3074" s="16"/>
      <c r="M3074" s="17">
        <f t="shared" ca="1" si="331"/>
        <v>0.21334947337233967</v>
      </c>
      <c r="N3074" s="18">
        <f t="shared" ca="1" si="333"/>
        <v>-2.8702183275549906</v>
      </c>
      <c r="O3074" s="18"/>
      <c r="P3074" s="30">
        <f t="shared" ca="1" si="329"/>
        <v>4.0076757893324464</v>
      </c>
      <c r="Q3074" s="19"/>
      <c r="R3074" s="20">
        <f t="shared" ca="1" si="334"/>
        <v>1</v>
      </c>
      <c r="S3074" s="21">
        <f t="shared" ca="1" si="335"/>
        <v>0</v>
      </c>
    </row>
    <row r="3075" spans="9:19" ht="15" x14ac:dyDescent="0.25">
      <c r="I3075" s="14">
        <v>3071</v>
      </c>
      <c r="J3075" s="15">
        <f t="shared" ca="1" si="330"/>
        <v>0.11345285289645435</v>
      </c>
      <c r="K3075" s="16">
        <f t="shared" ca="1" si="332"/>
        <v>-2.6799328364288577</v>
      </c>
      <c r="L3075" s="16"/>
      <c r="M3075" s="17">
        <f t="shared" ca="1" si="331"/>
        <v>0.20353957448835325</v>
      </c>
      <c r="N3075" s="18">
        <f t="shared" ca="1" si="333"/>
        <v>-3.1562850874111072</v>
      </c>
      <c r="O3075" s="18"/>
      <c r="P3075" s="30">
        <f t="shared" ca="1" si="329"/>
        <v>2.6763522509822497</v>
      </c>
      <c r="Q3075" s="19"/>
      <c r="R3075" s="20">
        <f t="shared" ca="1" si="334"/>
        <v>1</v>
      </c>
      <c r="S3075" s="21">
        <f t="shared" ca="1" si="335"/>
        <v>0</v>
      </c>
    </row>
    <row r="3076" spans="9:19" ht="15" x14ac:dyDescent="0.25">
      <c r="I3076" s="14">
        <v>3072</v>
      </c>
      <c r="J3076" s="15">
        <f t="shared" ca="1" si="330"/>
        <v>0.53527848128791089</v>
      </c>
      <c r="K3076" s="16">
        <f t="shared" ca="1" si="332"/>
        <v>8.1708257000079954</v>
      </c>
      <c r="L3076" s="16"/>
      <c r="M3076" s="17">
        <f t="shared" ca="1" si="331"/>
        <v>0.55595479546637272</v>
      </c>
      <c r="N3076" s="18">
        <f t="shared" ca="1" si="333"/>
        <v>4.9573557788726719</v>
      </c>
      <c r="O3076" s="18"/>
      <c r="P3076" s="30">
        <f t="shared" ca="1" si="329"/>
        <v>5.4134699211353237</v>
      </c>
      <c r="Q3076" s="19"/>
      <c r="R3076" s="20">
        <f t="shared" ca="1" si="334"/>
        <v>1</v>
      </c>
      <c r="S3076" s="21">
        <f t="shared" ca="1" si="335"/>
        <v>0</v>
      </c>
    </row>
    <row r="3077" spans="9:19" ht="15" x14ac:dyDescent="0.25">
      <c r="I3077" s="14">
        <v>3073</v>
      </c>
      <c r="J3077" s="15">
        <f t="shared" ca="1" si="330"/>
        <v>0.65296233970056961</v>
      </c>
      <c r="K3077" s="16">
        <f t="shared" ca="1" si="332"/>
        <v>10.720839898510457</v>
      </c>
      <c r="L3077" s="16"/>
      <c r="M3077" s="17">
        <f t="shared" ca="1" si="331"/>
        <v>0.47211696540906567</v>
      </c>
      <c r="N3077" s="18">
        <f t="shared" ca="1" si="333"/>
        <v>3.194761299252459</v>
      </c>
      <c r="O3077" s="18"/>
      <c r="P3077" s="30">
        <f t="shared" ref="P3077:P3140" ca="1" si="336">K3077-N3077+homefield_adv_simulation</f>
        <v>9.726078599257999</v>
      </c>
      <c r="Q3077" s="19"/>
      <c r="R3077" s="20">
        <f t="shared" ca="1" si="334"/>
        <v>1</v>
      </c>
      <c r="S3077" s="21">
        <f t="shared" ca="1" si="335"/>
        <v>1</v>
      </c>
    </row>
    <row r="3078" spans="9:19" ht="15" x14ac:dyDescent="0.25">
      <c r="I3078" s="14">
        <v>3074</v>
      </c>
      <c r="J3078" s="15">
        <f t="shared" ca="1" si="330"/>
        <v>0.32966010675997504</v>
      </c>
      <c r="K3078" s="16">
        <f t="shared" ca="1" si="332"/>
        <v>3.7415683292580835</v>
      </c>
      <c r="L3078" s="16"/>
      <c r="M3078" s="17">
        <f t="shared" ca="1" si="331"/>
        <v>0.54473399390140276</v>
      </c>
      <c r="N3078" s="18">
        <f t="shared" ca="1" si="333"/>
        <v>4.7201340728491257</v>
      </c>
      <c r="O3078" s="18"/>
      <c r="P3078" s="30">
        <f t="shared" ca="1" si="336"/>
        <v>1.221434256408958</v>
      </c>
      <c r="Q3078" s="19"/>
      <c r="R3078" s="20">
        <f t="shared" ca="1" si="334"/>
        <v>1</v>
      </c>
      <c r="S3078" s="21">
        <f t="shared" ca="1" si="335"/>
        <v>0</v>
      </c>
    </row>
    <row r="3079" spans="9:19" ht="15" x14ac:dyDescent="0.25">
      <c r="I3079" s="14">
        <v>3075</v>
      </c>
      <c r="J3079" s="15">
        <f t="shared" ca="1" si="330"/>
        <v>0.86510056019803006</v>
      </c>
      <c r="K3079" s="16">
        <f t="shared" ca="1" si="332"/>
        <v>16.662759524816366</v>
      </c>
      <c r="L3079" s="16"/>
      <c r="M3079" s="17">
        <f t="shared" ca="1" si="331"/>
        <v>0.38275314641287606</v>
      </c>
      <c r="N3079" s="18">
        <f t="shared" ca="1" si="333"/>
        <v>1.2845949268341825</v>
      </c>
      <c r="O3079" s="18"/>
      <c r="P3079" s="30">
        <f t="shared" ca="1" si="336"/>
        <v>17.578164597982184</v>
      </c>
      <c r="Q3079" s="19"/>
      <c r="R3079" s="20">
        <f t="shared" ca="1" si="334"/>
        <v>1</v>
      </c>
      <c r="S3079" s="21">
        <f t="shared" ca="1" si="335"/>
        <v>1</v>
      </c>
    </row>
    <row r="3080" spans="9:19" ht="15" x14ac:dyDescent="0.25">
      <c r="I3080" s="14">
        <v>3076</v>
      </c>
      <c r="J3080" s="15">
        <f t="shared" ca="1" si="330"/>
        <v>0.33282414863186827</v>
      </c>
      <c r="K3080" s="16">
        <f t="shared" ca="1" si="332"/>
        <v>3.8145567472302937</v>
      </c>
      <c r="L3080" s="16"/>
      <c r="M3080" s="17">
        <f t="shared" ca="1" si="331"/>
        <v>0.8939726901618108</v>
      </c>
      <c r="N3080" s="18">
        <f t="shared" ca="1" si="333"/>
        <v>14.220978836254311</v>
      </c>
      <c r="O3080" s="18"/>
      <c r="P3080" s="30">
        <f t="shared" ca="1" si="336"/>
        <v>-8.2064220890240165</v>
      </c>
      <c r="Q3080" s="19"/>
      <c r="R3080" s="20">
        <f t="shared" ca="1" si="334"/>
        <v>0</v>
      </c>
      <c r="S3080" s="21">
        <f t="shared" ca="1" si="335"/>
        <v>0</v>
      </c>
    </row>
    <row r="3081" spans="9:19" ht="15" x14ac:dyDescent="0.25">
      <c r="I3081" s="14">
        <v>3077</v>
      </c>
      <c r="J3081" s="15">
        <f t="shared" ca="1" si="330"/>
        <v>0.76703209994355348</v>
      </c>
      <c r="K3081" s="16">
        <f t="shared" ca="1" si="332"/>
        <v>13.530152467948174</v>
      </c>
      <c r="L3081" s="16"/>
      <c r="M3081" s="17">
        <f t="shared" ca="1" si="331"/>
        <v>0.69287185773302529</v>
      </c>
      <c r="N3081" s="18">
        <f t="shared" ca="1" si="333"/>
        <v>7.9968271648158069</v>
      </c>
      <c r="O3081" s="18"/>
      <c r="P3081" s="30">
        <f t="shared" ca="1" si="336"/>
        <v>7.733325303132367</v>
      </c>
      <c r="Q3081" s="19"/>
      <c r="R3081" s="20">
        <f t="shared" ca="1" si="334"/>
        <v>1</v>
      </c>
      <c r="S3081" s="21">
        <f t="shared" ca="1" si="335"/>
        <v>1</v>
      </c>
    </row>
    <row r="3082" spans="9:19" ht="15" x14ac:dyDescent="0.25">
      <c r="I3082" s="14">
        <v>3078</v>
      </c>
      <c r="J3082" s="15">
        <f t="shared" ref="J3082:J3145" ca="1" si="337">RAND()</f>
        <v>0.66738792327682184</v>
      </c>
      <c r="K3082" s="16">
        <f t="shared" ca="1" si="332"/>
        <v>11.050326692370653</v>
      </c>
      <c r="L3082" s="16"/>
      <c r="M3082" s="17">
        <f t="shared" ref="M3082:M3145" ca="1" si="338">RAND()</f>
        <v>0.42871992868885045</v>
      </c>
      <c r="N3082" s="18">
        <f t="shared" ca="1" si="333"/>
        <v>2.2770735596794953</v>
      </c>
      <c r="O3082" s="18"/>
      <c r="P3082" s="30">
        <f t="shared" ca="1" si="336"/>
        <v>10.973253132691159</v>
      </c>
      <c r="Q3082" s="19"/>
      <c r="R3082" s="20">
        <f t="shared" ca="1" si="334"/>
        <v>1</v>
      </c>
      <c r="S3082" s="21">
        <f t="shared" ca="1" si="335"/>
        <v>1</v>
      </c>
    </row>
    <row r="3083" spans="9:19" ht="15" x14ac:dyDescent="0.25">
      <c r="I3083" s="14">
        <v>3079</v>
      </c>
      <c r="J3083" s="15">
        <f t="shared" ca="1" si="337"/>
        <v>0.68380814298614578</v>
      </c>
      <c r="K3083" s="16">
        <f t="shared" ref="K3083:K3146" ca="1" si="339">NORMINV(J3083,mean_HomeTeam_Sim,sd_HomeTeam_Sim)</f>
        <v>11.432367816276681</v>
      </c>
      <c r="L3083" s="16"/>
      <c r="M3083" s="17">
        <f t="shared" ca="1" si="338"/>
        <v>0.49286842434257627</v>
      </c>
      <c r="N3083" s="18">
        <f t="shared" ref="N3083:N3146" ca="1" si="340">NORMINV(M3083,mean_AwayTeam_Sim,sd_AwayTeam_Sim)</f>
        <v>3.6304289368917102</v>
      </c>
      <c r="O3083" s="18"/>
      <c r="P3083" s="30">
        <f t="shared" ca="1" si="336"/>
        <v>10.001938879384971</v>
      </c>
      <c r="Q3083" s="19"/>
      <c r="R3083" s="20">
        <f t="shared" ref="R3083:R3146" ca="1" si="341">IF(P3083&gt;0,1,0)</f>
        <v>1</v>
      </c>
      <c r="S3083" s="21">
        <f t="shared" ref="S3083:S3146" ca="1" si="342">IF(P3083&gt;game_spread,1,0)</f>
        <v>1</v>
      </c>
    </row>
    <row r="3084" spans="9:19" ht="15" x14ac:dyDescent="0.25">
      <c r="I3084" s="14">
        <v>3080</v>
      </c>
      <c r="J3084" s="15">
        <f t="shared" ca="1" si="337"/>
        <v>0.2465328878209937</v>
      </c>
      <c r="K3084" s="16">
        <f t="shared" ca="1" si="339"/>
        <v>1.6951904248689447</v>
      </c>
      <c r="L3084" s="16"/>
      <c r="M3084" s="17">
        <f t="shared" ca="1" si="338"/>
        <v>0.61801255295184077</v>
      </c>
      <c r="N3084" s="18">
        <f t="shared" ca="1" si="340"/>
        <v>6.2921986988115304</v>
      </c>
      <c r="O3084" s="18"/>
      <c r="P3084" s="30">
        <f t="shared" ca="1" si="336"/>
        <v>-2.3970082739425855</v>
      </c>
      <c r="Q3084" s="19"/>
      <c r="R3084" s="20">
        <f t="shared" ca="1" si="341"/>
        <v>0</v>
      </c>
      <c r="S3084" s="21">
        <f t="shared" ca="1" si="342"/>
        <v>0</v>
      </c>
    </row>
    <row r="3085" spans="9:19" ht="15" x14ac:dyDescent="0.25">
      <c r="I3085" s="14">
        <v>3081</v>
      </c>
      <c r="J3085" s="15">
        <f t="shared" ca="1" si="337"/>
        <v>0.19920094704236224</v>
      </c>
      <c r="K3085" s="16">
        <f t="shared" ca="1" si="339"/>
        <v>0.36458328319397904</v>
      </c>
      <c r="L3085" s="16"/>
      <c r="M3085" s="17">
        <f t="shared" ca="1" si="338"/>
        <v>0.13204009387990179</v>
      </c>
      <c r="N3085" s="18">
        <f t="shared" ca="1" si="340"/>
        <v>-5.5638125463187773</v>
      </c>
      <c r="O3085" s="18"/>
      <c r="P3085" s="30">
        <f t="shared" ca="1" si="336"/>
        <v>8.1283958295127565</v>
      </c>
      <c r="Q3085" s="19"/>
      <c r="R3085" s="20">
        <f t="shared" ca="1" si="341"/>
        <v>1</v>
      </c>
      <c r="S3085" s="21">
        <f t="shared" ca="1" si="342"/>
        <v>1</v>
      </c>
    </row>
    <row r="3086" spans="9:19" ht="15" x14ac:dyDescent="0.25">
      <c r="I3086" s="14">
        <v>3082</v>
      </c>
      <c r="J3086" s="15">
        <f t="shared" ca="1" si="337"/>
        <v>0.97002581142481437</v>
      </c>
      <c r="K3086" s="16">
        <f t="shared" ca="1" si="339"/>
        <v>23.169023268062439</v>
      </c>
      <c r="L3086" s="16"/>
      <c r="M3086" s="17">
        <f t="shared" ca="1" si="338"/>
        <v>0.72922676332488034</v>
      </c>
      <c r="N3086" s="18">
        <f t="shared" ca="1" si="340"/>
        <v>8.887609467416917</v>
      </c>
      <c r="O3086" s="18"/>
      <c r="P3086" s="30">
        <f t="shared" ca="1" si="336"/>
        <v>16.481413800645523</v>
      </c>
      <c r="Q3086" s="19"/>
      <c r="R3086" s="20">
        <f t="shared" ca="1" si="341"/>
        <v>1</v>
      </c>
      <c r="S3086" s="21">
        <f t="shared" ca="1" si="342"/>
        <v>1</v>
      </c>
    </row>
    <row r="3087" spans="9:19" ht="15" x14ac:dyDescent="0.25">
      <c r="I3087" s="14">
        <v>3083</v>
      </c>
      <c r="J3087" s="15">
        <f t="shared" ca="1" si="337"/>
        <v>0.17958023647638455</v>
      </c>
      <c r="K3087" s="16">
        <f t="shared" ca="1" si="339"/>
        <v>-0.24188772251834134</v>
      </c>
      <c r="L3087" s="16"/>
      <c r="M3087" s="17">
        <f t="shared" ca="1" si="338"/>
        <v>0.61427512360581848</v>
      </c>
      <c r="N3087" s="18">
        <f t="shared" ca="1" si="340"/>
        <v>6.2103223491811255</v>
      </c>
      <c r="O3087" s="18"/>
      <c r="P3087" s="30">
        <f t="shared" ca="1" si="336"/>
        <v>-4.2522100716994666</v>
      </c>
      <c r="Q3087" s="19"/>
      <c r="R3087" s="20">
        <f t="shared" ca="1" si="341"/>
        <v>0</v>
      </c>
      <c r="S3087" s="21">
        <f t="shared" ca="1" si="342"/>
        <v>0</v>
      </c>
    </row>
    <row r="3088" spans="9:19" ht="15" x14ac:dyDescent="0.25">
      <c r="I3088" s="14">
        <v>3084</v>
      </c>
      <c r="J3088" s="15">
        <f t="shared" ca="1" si="337"/>
        <v>0.49526995684153685</v>
      </c>
      <c r="K3088" s="16">
        <f t="shared" ca="1" si="339"/>
        <v>7.3307994150194924</v>
      </c>
      <c r="L3088" s="16"/>
      <c r="M3088" s="17">
        <f t="shared" ca="1" si="338"/>
        <v>0.66330914796169305</v>
      </c>
      <c r="N3088" s="18">
        <f t="shared" ca="1" si="340"/>
        <v>7.3066172122933635</v>
      </c>
      <c r="O3088" s="18"/>
      <c r="P3088" s="30">
        <f t="shared" ca="1" si="336"/>
        <v>2.2241822027261291</v>
      </c>
      <c r="Q3088" s="19"/>
      <c r="R3088" s="20">
        <f t="shared" ca="1" si="341"/>
        <v>1</v>
      </c>
      <c r="S3088" s="21">
        <f t="shared" ca="1" si="342"/>
        <v>0</v>
      </c>
    </row>
    <row r="3089" spans="9:19" ht="15" x14ac:dyDescent="0.25">
      <c r="I3089" s="14">
        <v>3085</v>
      </c>
      <c r="J3089" s="15">
        <f t="shared" ca="1" si="337"/>
        <v>0.80548772300072546</v>
      </c>
      <c r="K3089" s="16">
        <f t="shared" ca="1" si="339"/>
        <v>14.636886470337011</v>
      </c>
      <c r="L3089" s="16"/>
      <c r="M3089" s="17">
        <f t="shared" ca="1" si="338"/>
        <v>0.61869645384854521</v>
      </c>
      <c r="N3089" s="18">
        <f t="shared" ca="1" si="340"/>
        <v>6.307206847761158</v>
      </c>
      <c r="O3089" s="18"/>
      <c r="P3089" s="30">
        <f t="shared" ca="1" si="336"/>
        <v>10.529679622575852</v>
      </c>
      <c r="Q3089" s="19"/>
      <c r="R3089" s="20">
        <f t="shared" ca="1" si="341"/>
        <v>1</v>
      </c>
      <c r="S3089" s="21">
        <f t="shared" ca="1" si="342"/>
        <v>1</v>
      </c>
    </row>
    <row r="3090" spans="9:19" ht="15" x14ac:dyDescent="0.25">
      <c r="I3090" s="14">
        <v>3086</v>
      </c>
      <c r="J3090" s="15">
        <f t="shared" ca="1" si="337"/>
        <v>0.38984195183640058</v>
      </c>
      <c r="K3090" s="16">
        <f t="shared" ca="1" si="339"/>
        <v>5.0896026592619368</v>
      </c>
      <c r="L3090" s="16"/>
      <c r="M3090" s="17">
        <f t="shared" ca="1" si="338"/>
        <v>0.63347688554884851</v>
      </c>
      <c r="N3090" s="18">
        <f t="shared" ca="1" si="340"/>
        <v>6.6336481015389115</v>
      </c>
      <c r="O3090" s="18"/>
      <c r="P3090" s="30">
        <f t="shared" ca="1" si="336"/>
        <v>0.65595455772302547</v>
      </c>
      <c r="Q3090" s="19"/>
      <c r="R3090" s="20">
        <f t="shared" ca="1" si="341"/>
        <v>1</v>
      </c>
      <c r="S3090" s="21">
        <f t="shared" ca="1" si="342"/>
        <v>0</v>
      </c>
    </row>
    <row r="3091" spans="9:19" ht="15" x14ac:dyDescent="0.25">
      <c r="I3091" s="14">
        <v>3087</v>
      </c>
      <c r="J3091" s="15">
        <f t="shared" ca="1" si="337"/>
        <v>0.92311902226845044</v>
      </c>
      <c r="K3091" s="16">
        <f t="shared" ca="1" si="339"/>
        <v>19.363856399901277</v>
      </c>
      <c r="L3091" s="16"/>
      <c r="M3091" s="17">
        <f t="shared" ca="1" si="338"/>
        <v>0.95719248464508622</v>
      </c>
      <c r="N3091" s="18">
        <f t="shared" ca="1" si="340"/>
        <v>18.162155586121322</v>
      </c>
      <c r="O3091" s="18"/>
      <c r="P3091" s="30">
        <f t="shared" ca="1" si="336"/>
        <v>3.4017008137799545</v>
      </c>
      <c r="Q3091" s="19"/>
      <c r="R3091" s="20">
        <f t="shared" ca="1" si="341"/>
        <v>1</v>
      </c>
      <c r="S3091" s="21">
        <f t="shared" ca="1" si="342"/>
        <v>0</v>
      </c>
    </row>
    <row r="3092" spans="9:19" ht="15" x14ac:dyDescent="0.25">
      <c r="I3092" s="14">
        <v>3088</v>
      </c>
      <c r="J3092" s="15">
        <f t="shared" ca="1" si="337"/>
        <v>0.75608522957793212</v>
      </c>
      <c r="K3092" s="16">
        <f t="shared" ca="1" si="339"/>
        <v>13.234455159723302</v>
      </c>
      <c r="L3092" s="16"/>
      <c r="M3092" s="17">
        <f t="shared" ca="1" si="338"/>
        <v>0.1082625778109948</v>
      </c>
      <c r="N3092" s="18">
        <f t="shared" ca="1" si="340"/>
        <v>-6.559619217899515</v>
      </c>
      <c r="O3092" s="18"/>
      <c r="P3092" s="30">
        <f t="shared" ca="1" si="336"/>
        <v>21.994074377622816</v>
      </c>
      <c r="Q3092" s="19"/>
      <c r="R3092" s="20">
        <f t="shared" ca="1" si="341"/>
        <v>1</v>
      </c>
      <c r="S3092" s="21">
        <f t="shared" ca="1" si="342"/>
        <v>1</v>
      </c>
    </row>
    <row r="3093" spans="9:19" ht="15" x14ac:dyDescent="0.25">
      <c r="I3093" s="14">
        <v>3089</v>
      </c>
      <c r="J3093" s="15">
        <f t="shared" ca="1" si="337"/>
        <v>0.51248169322987935</v>
      </c>
      <c r="K3093" s="16">
        <f t="shared" ca="1" si="339"/>
        <v>7.6918082516114117</v>
      </c>
      <c r="L3093" s="16"/>
      <c r="M3093" s="17">
        <f t="shared" ca="1" si="338"/>
        <v>0.72236419273887353</v>
      </c>
      <c r="N3093" s="18">
        <f t="shared" ca="1" si="340"/>
        <v>8.7152837879418676</v>
      </c>
      <c r="O3093" s="18"/>
      <c r="P3093" s="30">
        <f t="shared" ca="1" si="336"/>
        <v>1.1765244636695442</v>
      </c>
      <c r="Q3093" s="19"/>
      <c r="R3093" s="20">
        <f t="shared" ca="1" si="341"/>
        <v>1</v>
      </c>
      <c r="S3093" s="21">
        <f t="shared" ca="1" si="342"/>
        <v>0</v>
      </c>
    </row>
    <row r="3094" spans="9:19" ht="15" x14ac:dyDescent="0.25">
      <c r="I3094" s="14">
        <v>3090</v>
      </c>
      <c r="J3094" s="15">
        <f t="shared" ca="1" si="337"/>
        <v>0.65012809504967961</v>
      </c>
      <c r="K3094" s="16">
        <f t="shared" ca="1" si="339"/>
        <v>10.656715929854609</v>
      </c>
      <c r="L3094" s="16"/>
      <c r="M3094" s="17">
        <f t="shared" ca="1" si="338"/>
        <v>0.16411259975700609</v>
      </c>
      <c r="N3094" s="18">
        <f t="shared" ca="1" si="340"/>
        <v>-4.3999831776054847</v>
      </c>
      <c r="O3094" s="18"/>
      <c r="P3094" s="30">
        <f t="shared" ca="1" si="336"/>
        <v>17.256699107460094</v>
      </c>
      <c r="Q3094" s="19"/>
      <c r="R3094" s="20">
        <f t="shared" ca="1" si="341"/>
        <v>1</v>
      </c>
      <c r="S3094" s="21">
        <f t="shared" ca="1" si="342"/>
        <v>1</v>
      </c>
    </row>
    <row r="3095" spans="9:19" ht="15" x14ac:dyDescent="0.25">
      <c r="I3095" s="14">
        <v>3091</v>
      </c>
      <c r="J3095" s="15">
        <f t="shared" ca="1" si="337"/>
        <v>0.99534850616676052</v>
      </c>
      <c r="K3095" s="16">
        <f t="shared" ca="1" si="339"/>
        <v>29.189137495681489</v>
      </c>
      <c r="L3095" s="16"/>
      <c r="M3095" s="17">
        <f t="shared" ca="1" si="338"/>
        <v>0.5639468085723407</v>
      </c>
      <c r="N3095" s="18">
        <f t="shared" ca="1" si="340"/>
        <v>5.1268847358708713</v>
      </c>
      <c r="O3095" s="18"/>
      <c r="P3095" s="30">
        <f t="shared" ca="1" si="336"/>
        <v>26.262252759810618</v>
      </c>
      <c r="Q3095" s="19"/>
      <c r="R3095" s="20">
        <f t="shared" ca="1" si="341"/>
        <v>1</v>
      </c>
      <c r="S3095" s="21">
        <f t="shared" ca="1" si="342"/>
        <v>1</v>
      </c>
    </row>
    <row r="3096" spans="9:19" ht="15" x14ac:dyDescent="0.25">
      <c r="I3096" s="14">
        <v>3092</v>
      </c>
      <c r="J3096" s="15">
        <f t="shared" ca="1" si="337"/>
        <v>0.95669948325019494</v>
      </c>
      <c r="K3096" s="16">
        <f t="shared" ca="1" si="339"/>
        <v>21.767059936825852</v>
      </c>
      <c r="L3096" s="16"/>
      <c r="M3096" s="17">
        <f t="shared" ca="1" si="338"/>
        <v>0.66652028777249361</v>
      </c>
      <c r="N3096" s="18">
        <f t="shared" ca="1" si="340"/>
        <v>7.3803551819100939</v>
      </c>
      <c r="O3096" s="18"/>
      <c r="P3096" s="30">
        <f t="shared" ca="1" si="336"/>
        <v>16.586704754915758</v>
      </c>
      <c r="Q3096" s="19"/>
      <c r="R3096" s="20">
        <f t="shared" ca="1" si="341"/>
        <v>1</v>
      </c>
      <c r="S3096" s="21">
        <f t="shared" ca="1" si="342"/>
        <v>1</v>
      </c>
    </row>
    <row r="3097" spans="9:19" ht="15" x14ac:dyDescent="0.25">
      <c r="I3097" s="14">
        <v>3093</v>
      </c>
      <c r="J3097" s="15">
        <f t="shared" ca="1" si="337"/>
        <v>0.93606268352300748</v>
      </c>
      <c r="K3097" s="16">
        <f t="shared" ca="1" si="339"/>
        <v>20.168456758269315</v>
      </c>
      <c r="L3097" s="16"/>
      <c r="M3097" s="17">
        <f t="shared" ca="1" si="338"/>
        <v>0.94152189037781031</v>
      </c>
      <c r="N3097" s="18">
        <f t="shared" ca="1" si="340"/>
        <v>16.896138009638058</v>
      </c>
      <c r="O3097" s="18"/>
      <c r="P3097" s="30">
        <f t="shared" ca="1" si="336"/>
        <v>5.472318748631257</v>
      </c>
      <c r="Q3097" s="19"/>
      <c r="R3097" s="20">
        <f t="shared" ca="1" si="341"/>
        <v>1</v>
      </c>
      <c r="S3097" s="21">
        <f t="shared" ca="1" si="342"/>
        <v>0</v>
      </c>
    </row>
    <row r="3098" spans="9:19" ht="15" x14ac:dyDescent="0.25">
      <c r="I3098" s="14">
        <v>3094</v>
      </c>
      <c r="J3098" s="15">
        <f t="shared" ca="1" si="337"/>
        <v>0.7260672693550575</v>
      </c>
      <c r="K3098" s="16">
        <f t="shared" ca="1" si="339"/>
        <v>12.458006758138545</v>
      </c>
      <c r="L3098" s="16"/>
      <c r="M3098" s="17">
        <f t="shared" ca="1" si="338"/>
        <v>0.60952138536082123</v>
      </c>
      <c r="N3098" s="18">
        <f t="shared" ca="1" si="340"/>
        <v>6.1065157418740572</v>
      </c>
      <c r="O3098" s="18"/>
      <c r="P3098" s="30">
        <f t="shared" ca="1" si="336"/>
        <v>8.5514910162644888</v>
      </c>
      <c r="Q3098" s="19"/>
      <c r="R3098" s="20">
        <f t="shared" ca="1" si="341"/>
        <v>1</v>
      </c>
      <c r="S3098" s="21">
        <f t="shared" ca="1" si="342"/>
        <v>1</v>
      </c>
    </row>
    <row r="3099" spans="9:19" ht="15" x14ac:dyDescent="0.25">
      <c r="I3099" s="14">
        <v>3095</v>
      </c>
      <c r="J3099" s="15">
        <f t="shared" ca="1" si="337"/>
        <v>0.36127070352208213</v>
      </c>
      <c r="K3099" s="16">
        <f t="shared" ca="1" si="339"/>
        <v>4.4593187792204905</v>
      </c>
      <c r="L3099" s="16"/>
      <c r="M3099" s="17">
        <f t="shared" ca="1" si="338"/>
        <v>0.46259360375667169</v>
      </c>
      <c r="N3099" s="18">
        <f t="shared" ca="1" si="340"/>
        <v>2.9943616338748891</v>
      </c>
      <c r="O3099" s="18"/>
      <c r="P3099" s="30">
        <f t="shared" ca="1" si="336"/>
        <v>3.6649571453456016</v>
      </c>
      <c r="Q3099" s="19"/>
      <c r="R3099" s="20">
        <f t="shared" ca="1" si="341"/>
        <v>1</v>
      </c>
      <c r="S3099" s="21">
        <f t="shared" ca="1" si="342"/>
        <v>0</v>
      </c>
    </row>
    <row r="3100" spans="9:19" ht="15" x14ac:dyDescent="0.25">
      <c r="I3100" s="14">
        <v>3096</v>
      </c>
      <c r="J3100" s="15">
        <f t="shared" ca="1" si="337"/>
        <v>0.61944456478396259</v>
      </c>
      <c r="K3100" s="16">
        <f t="shared" ca="1" si="339"/>
        <v>9.9736334009169934</v>
      </c>
      <c r="L3100" s="16"/>
      <c r="M3100" s="17">
        <f t="shared" ca="1" si="338"/>
        <v>0.77596401525871783</v>
      </c>
      <c r="N3100" s="18">
        <f t="shared" ca="1" si="340"/>
        <v>10.127181252967159</v>
      </c>
      <c r="O3100" s="18"/>
      <c r="P3100" s="30">
        <f t="shared" ca="1" si="336"/>
        <v>2.046452147949835</v>
      </c>
      <c r="Q3100" s="19"/>
      <c r="R3100" s="20">
        <f t="shared" ca="1" si="341"/>
        <v>1</v>
      </c>
      <c r="S3100" s="21">
        <f t="shared" ca="1" si="342"/>
        <v>0</v>
      </c>
    </row>
    <row r="3101" spans="9:19" ht="15" x14ac:dyDescent="0.25">
      <c r="I3101" s="14">
        <v>3097</v>
      </c>
      <c r="J3101" s="15">
        <f t="shared" ca="1" si="337"/>
        <v>0.55714036989068605</v>
      </c>
      <c r="K3101" s="16">
        <f t="shared" ca="1" si="339"/>
        <v>8.6324723407576389</v>
      </c>
      <c r="L3101" s="16"/>
      <c r="M3101" s="17">
        <f t="shared" ca="1" si="338"/>
        <v>0.54452307866058003</v>
      </c>
      <c r="N3101" s="18">
        <f t="shared" ca="1" si="340"/>
        <v>4.7156828866997058</v>
      </c>
      <c r="O3101" s="18"/>
      <c r="P3101" s="30">
        <f t="shared" ca="1" si="336"/>
        <v>6.1167894540579333</v>
      </c>
      <c r="Q3101" s="19"/>
      <c r="R3101" s="20">
        <f t="shared" ca="1" si="341"/>
        <v>1</v>
      </c>
      <c r="S3101" s="21">
        <f t="shared" ca="1" si="342"/>
        <v>0</v>
      </c>
    </row>
    <row r="3102" spans="9:19" ht="15" x14ac:dyDescent="0.25">
      <c r="I3102" s="14">
        <v>3098</v>
      </c>
      <c r="J3102" s="15">
        <f t="shared" ca="1" si="337"/>
        <v>9.8980796829080342E-2</v>
      </c>
      <c r="K3102" s="16">
        <f t="shared" ca="1" si="339"/>
        <v>-3.3410005299994232</v>
      </c>
      <c r="L3102" s="16"/>
      <c r="M3102" s="17">
        <f t="shared" ca="1" si="338"/>
        <v>0.22042766345870424</v>
      </c>
      <c r="N3102" s="18">
        <f t="shared" ca="1" si="340"/>
        <v>-2.6685543618429719</v>
      </c>
      <c r="O3102" s="18"/>
      <c r="P3102" s="30">
        <f t="shared" ca="1" si="336"/>
        <v>1.5275538318435489</v>
      </c>
      <c r="Q3102" s="19"/>
      <c r="R3102" s="20">
        <f t="shared" ca="1" si="341"/>
        <v>1</v>
      </c>
      <c r="S3102" s="21">
        <f t="shared" ca="1" si="342"/>
        <v>0</v>
      </c>
    </row>
    <row r="3103" spans="9:19" ht="15" x14ac:dyDescent="0.25">
      <c r="I3103" s="14">
        <v>3099</v>
      </c>
      <c r="J3103" s="15">
        <f t="shared" ca="1" si="337"/>
        <v>0.9565959023754329</v>
      </c>
      <c r="K3103" s="16">
        <f t="shared" ca="1" si="339"/>
        <v>21.757637985241423</v>
      </c>
      <c r="L3103" s="16"/>
      <c r="M3103" s="17">
        <f t="shared" ca="1" si="338"/>
        <v>0.18677058296889548</v>
      </c>
      <c r="N3103" s="18">
        <f t="shared" ca="1" si="340"/>
        <v>-3.6651013306641174</v>
      </c>
      <c r="O3103" s="18"/>
      <c r="P3103" s="30">
        <f t="shared" ca="1" si="336"/>
        <v>27.622739315905541</v>
      </c>
      <c r="Q3103" s="19"/>
      <c r="R3103" s="20">
        <f t="shared" ca="1" si="341"/>
        <v>1</v>
      </c>
      <c r="S3103" s="21">
        <f t="shared" ca="1" si="342"/>
        <v>1</v>
      </c>
    </row>
    <row r="3104" spans="9:19" ht="15" x14ac:dyDescent="0.25">
      <c r="I3104" s="14">
        <v>3100</v>
      </c>
      <c r="J3104" s="15">
        <f t="shared" ca="1" si="337"/>
        <v>8.6887157361702161E-2</v>
      </c>
      <c r="K3104" s="16">
        <f t="shared" ca="1" si="339"/>
        <v>-3.9500467856603105</v>
      </c>
      <c r="L3104" s="16"/>
      <c r="M3104" s="17">
        <f t="shared" ca="1" si="338"/>
        <v>0.77997782352052047</v>
      </c>
      <c r="N3104" s="18">
        <f t="shared" ca="1" si="340"/>
        <v>10.240005336761904</v>
      </c>
      <c r="O3104" s="18"/>
      <c r="P3104" s="30">
        <f t="shared" ca="1" si="336"/>
        <v>-11.990052122422213</v>
      </c>
      <c r="Q3104" s="19"/>
      <c r="R3104" s="20">
        <f t="shared" ca="1" si="341"/>
        <v>0</v>
      </c>
      <c r="S3104" s="21">
        <f t="shared" ca="1" si="342"/>
        <v>0</v>
      </c>
    </row>
    <row r="3105" spans="9:19" ht="15" x14ac:dyDescent="0.25">
      <c r="I3105" s="14">
        <v>3101</v>
      </c>
      <c r="J3105" s="15">
        <f t="shared" ca="1" si="337"/>
        <v>0.78613170579640357</v>
      </c>
      <c r="K3105" s="16">
        <f t="shared" ca="1" si="339"/>
        <v>14.065306162655716</v>
      </c>
      <c r="L3105" s="16"/>
      <c r="M3105" s="17">
        <f t="shared" ca="1" si="338"/>
        <v>0.35179991577219549</v>
      </c>
      <c r="N3105" s="18">
        <f t="shared" ca="1" si="340"/>
        <v>0.59679645855774677</v>
      </c>
      <c r="O3105" s="18"/>
      <c r="P3105" s="30">
        <f t="shared" ca="1" si="336"/>
        <v>15.668509704097968</v>
      </c>
      <c r="Q3105" s="19"/>
      <c r="R3105" s="20">
        <f t="shared" ca="1" si="341"/>
        <v>1</v>
      </c>
      <c r="S3105" s="21">
        <f t="shared" ca="1" si="342"/>
        <v>1</v>
      </c>
    </row>
    <row r="3106" spans="9:19" ht="15" x14ac:dyDescent="0.25">
      <c r="I3106" s="14">
        <v>3102</v>
      </c>
      <c r="J3106" s="15">
        <f t="shared" ca="1" si="337"/>
        <v>0.44272343656015511</v>
      </c>
      <c r="K3106" s="16">
        <f t="shared" ca="1" si="339"/>
        <v>6.2246416898540318</v>
      </c>
      <c r="L3106" s="16"/>
      <c r="M3106" s="17">
        <f t="shared" ca="1" si="338"/>
        <v>0.88744678425257728</v>
      </c>
      <c r="N3106" s="18">
        <f t="shared" ca="1" si="340"/>
        <v>13.929197969588945</v>
      </c>
      <c r="O3106" s="18"/>
      <c r="P3106" s="30">
        <f t="shared" ca="1" si="336"/>
        <v>-5.5045562797349126</v>
      </c>
      <c r="Q3106" s="19"/>
      <c r="R3106" s="20">
        <f t="shared" ca="1" si="341"/>
        <v>0</v>
      </c>
      <c r="S3106" s="21">
        <f t="shared" ca="1" si="342"/>
        <v>0</v>
      </c>
    </row>
    <row r="3107" spans="9:19" ht="15" x14ac:dyDescent="0.25">
      <c r="I3107" s="14">
        <v>3103</v>
      </c>
      <c r="J3107" s="15">
        <f t="shared" ca="1" si="337"/>
        <v>0.72419711719317437</v>
      </c>
      <c r="K3107" s="16">
        <f t="shared" ca="1" si="339"/>
        <v>12.411102723032659</v>
      </c>
      <c r="L3107" s="16"/>
      <c r="M3107" s="17">
        <f t="shared" ca="1" si="338"/>
        <v>0.95243679834261574</v>
      </c>
      <c r="N3107" s="18">
        <f t="shared" ca="1" si="340"/>
        <v>17.743474913443244</v>
      </c>
      <c r="O3107" s="18"/>
      <c r="P3107" s="30">
        <f t="shared" ca="1" si="336"/>
        <v>-3.1323721904105843</v>
      </c>
      <c r="Q3107" s="19"/>
      <c r="R3107" s="20">
        <f t="shared" ca="1" si="341"/>
        <v>0</v>
      </c>
      <c r="S3107" s="21">
        <f t="shared" ca="1" si="342"/>
        <v>0</v>
      </c>
    </row>
    <row r="3108" spans="9:19" ht="15" x14ac:dyDescent="0.25">
      <c r="I3108" s="14">
        <v>3104</v>
      </c>
      <c r="J3108" s="15">
        <f t="shared" ca="1" si="337"/>
        <v>0.88887569297481928</v>
      </c>
      <c r="K3108" s="16">
        <f t="shared" ca="1" si="339"/>
        <v>17.642026956840581</v>
      </c>
      <c r="L3108" s="16"/>
      <c r="M3108" s="17">
        <f t="shared" ca="1" si="338"/>
        <v>0.10637061173259188</v>
      </c>
      <c r="N3108" s="18">
        <f t="shared" ca="1" si="340"/>
        <v>-6.6453120217035195</v>
      </c>
      <c r="O3108" s="18"/>
      <c r="P3108" s="30">
        <f t="shared" ca="1" si="336"/>
        <v>26.487338978544098</v>
      </c>
      <c r="Q3108" s="19"/>
      <c r="R3108" s="20">
        <f t="shared" ca="1" si="341"/>
        <v>1</v>
      </c>
      <c r="S3108" s="21">
        <f t="shared" ca="1" si="342"/>
        <v>1</v>
      </c>
    </row>
    <row r="3109" spans="9:19" ht="15" x14ac:dyDescent="0.25">
      <c r="I3109" s="14">
        <v>3105</v>
      </c>
      <c r="J3109" s="15">
        <f t="shared" ca="1" si="337"/>
        <v>0.68443947351790291</v>
      </c>
      <c r="K3109" s="16">
        <f t="shared" ca="1" si="339"/>
        <v>11.447219400749436</v>
      </c>
      <c r="L3109" s="16"/>
      <c r="M3109" s="17">
        <f t="shared" ca="1" si="338"/>
        <v>0.76951890122519484</v>
      </c>
      <c r="N3109" s="18">
        <f t="shared" ca="1" si="340"/>
        <v>9.9483879847355574</v>
      </c>
      <c r="O3109" s="18"/>
      <c r="P3109" s="30">
        <f t="shared" ca="1" si="336"/>
        <v>3.6988314160138787</v>
      </c>
      <c r="Q3109" s="19"/>
      <c r="R3109" s="20">
        <f t="shared" ca="1" si="341"/>
        <v>1</v>
      </c>
      <c r="S3109" s="21">
        <f t="shared" ca="1" si="342"/>
        <v>0</v>
      </c>
    </row>
    <row r="3110" spans="9:19" ht="15" x14ac:dyDescent="0.25">
      <c r="I3110" s="14">
        <v>3106</v>
      </c>
      <c r="J3110" s="15">
        <f t="shared" ca="1" si="337"/>
        <v>4.4726308661903191E-3</v>
      </c>
      <c r="K3110" s="16">
        <f t="shared" ca="1" si="339"/>
        <v>-14.441456642242706</v>
      </c>
      <c r="L3110" s="16"/>
      <c r="M3110" s="17">
        <f t="shared" ca="1" si="338"/>
        <v>0.64837953818277938</v>
      </c>
      <c r="N3110" s="18">
        <f t="shared" ca="1" si="340"/>
        <v>6.9672499050640617</v>
      </c>
      <c r="O3110" s="18"/>
      <c r="P3110" s="30">
        <f t="shared" ca="1" si="336"/>
        <v>-19.208706547306768</v>
      </c>
      <c r="Q3110" s="19"/>
      <c r="R3110" s="20">
        <f t="shared" ca="1" si="341"/>
        <v>0</v>
      </c>
      <c r="S3110" s="21">
        <f t="shared" ca="1" si="342"/>
        <v>0</v>
      </c>
    </row>
    <row r="3111" spans="9:19" ht="15" x14ac:dyDescent="0.25">
      <c r="I3111" s="14">
        <v>3107</v>
      </c>
      <c r="J3111" s="15">
        <f t="shared" ca="1" si="337"/>
        <v>0.29720248669465621</v>
      </c>
      <c r="K3111" s="16">
        <f t="shared" ca="1" si="339"/>
        <v>2.9750902342041918</v>
      </c>
      <c r="L3111" s="16"/>
      <c r="M3111" s="17">
        <f t="shared" ca="1" si="338"/>
        <v>0.56364255326402768</v>
      </c>
      <c r="N3111" s="18">
        <f t="shared" ca="1" si="340"/>
        <v>5.120421088188376</v>
      </c>
      <c r="O3111" s="18"/>
      <c r="P3111" s="30">
        <f t="shared" ca="1" si="336"/>
        <v>5.4669146015815961E-2</v>
      </c>
      <c r="Q3111" s="19"/>
      <c r="R3111" s="20">
        <f t="shared" ca="1" si="341"/>
        <v>1</v>
      </c>
      <c r="S3111" s="21">
        <f t="shared" ca="1" si="342"/>
        <v>0</v>
      </c>
    </row>
    <row r="3112" spans="9:19" ht="15" x14ac:dyDescent="0.25">
      <c r="I3112" s="14">
        <v>3108</v>
      </c>
      <c r="J3112" s="15">
        <f t="shared" ca="1" si="337"/>
        <v>0.59062131971367837</v>
      </c>
      <c r="K3112" s="16">
        <f t="shared" ca="1" si="339"/>
        <v>9.3471523272050003</v>
      </c>
      <c r="L3112" s="16"/>
      <c r="M3112" s="17">
        <f t="shared" ca="1" si="338"/>
        <v>0.42963835972664843</v>
      </c>
      <c r="N3112" s="18">
        <f t="shared" ca="1" si="340"/>
        <v>2.2966440474735896</v>
      </c>
      <c r="O3112" s="18"/>
      <c r="P3112" s="30">
        <f t="shared" ca="1" si="336"/>
        <v>9.2505082797314095</v>
      </c>
      <c r="Q3112" s="19"/>
      <c r="R3112" s="20">
        <f t="shared" ca="1" si="341"/>
        <v>1</v>
      </c>
      <c r="S3112" s="21">
        <f t="shared" ca="1" si="342"/>
        <v>1</v>
      </c>
    </row>
    <row r="3113" spans="9:19" ht="15" x14ac:dyDescent="0.25">
      <c r="I3113" s="14">
        <v>3109</v>
      </c>
      <c r="J3113" s="15">
        <f t="shared" ca="1" si="337"/>
        <v>4.5853744263753771E-2</v>
      </c>
      <c r="K3113" s="16">
        <f t="shared" ca="1" si="339"/>
        <v>-6.6799255858356759</v>
      </c>
      <c r="L3113" s="16"/>
      <c r="M3113" s="17">
        <f t="shared" ca="1" si="338"/>
        <v>0.68537205250410982</v>
      </c>
      <c r="N3113" s="18">
        <f t="shared" ca="1" si="340"/>
        <v>7.8191808317231288</v>
      </c>
      <c r="O3113" s="18"/>
      <c r="P3113" s="30">
        <f t="shared" ca="1" si="336"/>
        <v>-12.299106417558804</v>
      </c>
      <c r="Q3113" s="19"/>
      <c r="R3113" s="20">
        <f t="shared" ca="1" si="341"/>
        <v>0</v>
      </c>
      <c r="S3113" s="21">
        <f t="shared" ca="1" si="342"/>
        <v>0</v>
      </c>
    </row>
    <row r="3114" spans="9:19" ht="15" x14ac:dyDescent="0.25">
      <c r="I3114" s="14">
        <v>3110</v>
      </c>
      <c r="J3114" s="15">
        <f t="shared" ca="1" si="337"/>
        <v>2.6083114183227396E-3</v>
      </c>
      <c r="K3114" s="16">
        <f t="shared" ca="1" si="339"/>
        <v>-15.94079033761987</v>
      </c>
      <c r="L3114" s="16"/>
      <c r="M3114" s="17">
        <f t="shared" ca="1" si="338"/>
        <v>0.784275918908655</v>
      </c>
      <c r="N3114" s="18">
        <f t="shared" ca="1" si="340"/>
        <v>10.362137915743169</v>
      </c>
      <c r="O3114" s="18"/>
      <c r="P3114" s="30">
        <f t="shared" ca="1" si="336"/>
        <v>-24.102928253363039</v>
      </c>
      <c r="Q3114" s="19"/>
      <c r="R3114" s="20">
        <f t="shared" ca="1" si="341"/>
        <v>0</v>
      </c>
      <c r="S3114" s="21">
        <f t="shared" ca="1" si="342"/>
        <v>0</v>
      </c>
    </row>
    <row r="3115" spans="9:19" ht="15" x14ac:dyDescent="0.25">
      <c r="I3115" s="14">
        <v>3111</v>
      </c>
      <c r="J3115" s="15">
        <f t="shared" ca="1" si="337"/>
        <v>0.50041586998173682</v>
      </c>
      <c r="K3115" s="16">
        <f t="shared" ca="1" si="339"/>
        <v>7.4387216088658361</v>
      </c>
      <c r="L3115" s="16"/>
      <c r="M3115" s="17">
        <f t="shared" ca="1" si="338"/>
        <v>0.70414433703220225</v>
      </c>
      <c r="N3115" s="18">
        <f t="shared" ca="1" si="340"/>
        <v>8.2674908866257457</v>
      </c>
      <c r="O3115" s="18"/>
      <c r="P3115" s="30">
        <f t="shared" ca="1" si="336"/>
        <v>1.3712307222400906</v>
      </c>
      <c r="Q3115" s="19"/>
      <c r="R3115" s="20">
        <f t="shared" ca="1" si="341"/>
        <v>1</v>
      </c>
      <c r="S3115" s="21">
        <f t="shared" ca="1" si="342"/>
        <v>0</v>
      </c>
    </row>
    <row r="3116" spans="9:19" ht="15" x14ac:dyDescent="0.25">
      <c r="I3116" s="14">
        <v>3112</v>
      </c>
      <c r="J3116" s="15">
        <f t="shared" ca="1" si="337"/>
        <v>0.48829640847406941</v>
      </c>
      <c r="K3116" s="16">
        <f t="shared" ca="1" si="339"/>
        <v>7.1845175669717554</v>
      </c>
      <c r="L3116" s="16"/>
      <c r="M3116" s="17">
        <f t="shared" ca="1" si="338"/>
        <v>0.66080738071103884</v>
      </c>
      <c r="N3116" s="18">
        <f t="shared" ca="1" si="340"/>
        <v>7.2493582279449225</v>
      </c>
      <c r="O3116" s="18"/>
      <c r="P3116" s="30">
        <f t="shared" ca="1" si="336"/>
        <v>2.1351593390268331</v>
      </c>
      <c r="Q3116" s="19"/>
      <c r="R3116" s="20">
        <f t="shared" ca="1" si="341"/>
        <v>1</v>
      </c>
      <c r="S3116" s="21">
        <f t="shared" ca="1" si="342"/>
        <v>0</v>
      </c>
    </row>
    <row r="3117" spans="9:19" ht="15" x14ac:dyDescent="0.25">
      <c r="I3117" s="14">
        <v>3113</v>
      </c>
      <c r="J3117" s="15">
        <f t="shared" ca="1" si="337"/>
        <v>0.61491622084215913</v>
      </c>
      <c r="K3117" s="16">
        <f t="shared" ca="1" si="339"/>
        <v>9.8743502047710265</v>
      </c>
      <c r="L3117" s="16"/>
      <c r="M3117" s="17">
        <f t="shared" ca="1" si="338"/>
        <v>0.57051078028764268</v>
      </c>
      <c r="N3117" s="18">
        <f t="shared" ca="1" si="340"/>
        <v>5.2665333640280885</v>
      </c>
      <c r="O3117" s="18"/>
      <c r="P3117" s="30">
        <f t="shared" ca="1" si="336"/>
        <v>6.8078168407429382</v>
      </c>
      <c r="Q3117" s="19"/>
      <c r="R3117" s="20">
        <f t="shared" ca="1" si="341"/>
        <v>1</v>
      </c>
      <c r="S3117" s="21">
        <f t="shared" ca="1" si="342"/>
        <v>0</v>
      </c>
    </row>
    <row r="3118" spans="9:19" ht="15" x14ac:dyDescent="0.25">
      <c r="I3118" s="14">
        <v>3114</v>
      </c>
      <c r="J3118" s="15">
        <f t="shared" ca="1" si="337"/>
        <v>6.4520978970354581E-2</v>
      </c>
      <c r="K3118" s="16">
        <f t="shared" ca="1" si="339"/>
        <v>-5.2695846298940339</v>
      </c>
      <c r="L3118" s="16"/>
      <c r="M3118" s="17">
        <f t="shared" ca="1" si="338"/>
        <v>5.3010855566107185E-2</v>
      </c>
      <c r="N3118" s="18">
        <f t="shared" ca="1" si="340"/>
        <v>-9.7432362872061002</v>
      </c>
      <c r="O3118" s="18"/>
      <c r="P3118" s="30">
        <f t="shared" ca="1" si="336"/>
        <v>6.6736516573120666</v>
      </c>
      <c r="Q3118" s="19"/>
      <c r="R3118" s="20">
        <f t="shared" ca="1" si="341"/>
        <v>1</v>
      </c>
      <c r="S3118" s="21">
        <f t="shared" ca="1" si="342"/>
        <v>0</v>
      </c>
    </row>
    <row r="3119" spans="9:19" ht="15" x14ac:dyDescent="0.25">
      <c r="I3119" s="14">
        <v>3115</v>
      </c>
      <c r="J3119" s="15">
        <f t="shared" ca="1" si="337"/>
        <v>0.91292636530596516</v>
      </c>
      <c r="K3119" s="16">
        <f t="shared" ca="1" si="339"/>
        <v>18.800191788527208</v>
      </c>
      <c r="L3119" s="16"/>
      <c r="M3119" s="17">
        <f t="shared" ca="1" si="338"/>
        <v>0.44466907598708272</v>
      </c>
      <c r="N3119" s="18">
        <f t="shared" ca="1" si="340"/>
        <v>2.615856752278904</v>
      </c>
      <c r="O3119" s="18"/>
      <c r="P3119" s="30">
        <f t="shared" ca="1" si="336"/>
        <v>18.384335036248302</v>
      </c>
      <c r="Q3119" s="19"/>
      <c r="R3119" s="20">
        <f t="shared" ca="1" si="341"/>
        <v>1</v>
      </c>
      <c r="S3119" s="21">
        <f t="shared" ca="1" si="342"/>
        <v>1</v>
      </c>
    </row>
    <row r="3120" spans="9:19" ht="15" x14ac:dyDescent="0.25">
      <c r="I3120" s="14">
        <v>3116</v>
      </c>
      <c r="J3120" s="15">
        <f t="shared" ca="1" si="337"/>
        <v>0.50441549901853555</v>
      </c>
      <c r="K3120" s="16">
        <f t="shared" ca="1" si="339"/>
        <v>7.5226035453254161</v>
      </c>
      <c r="L3120" s="16"/>
      <c r="M3120" s="17">
        <f t="shared" ca="1" si="338"/>
        <v>0.74110358850132019</v>
      </c>
      <c r="N3120" s="18">
        <f t="shared" ca="1" si="340"/>
        <v>9.1911107966300989</v>
      </c>
      <c r="O3120" s="18"/>
      <c r="P3120" s="30">
        <f t="shared" ca="1" si="336"/>
        <v>0.53149274869531737</v>
      </c>
      <c r="Q3120" s="19"/>
      <c r="R3120" s="20">
        <f t="shared" ca="1" si="341"/>
        <v>1</v>
      </c>
      <c r="S3120" s="21">
        <f t="shared" ca="1" si="342"/>
        <v>0</v>
      </c>
    </row>
    <row r="3121" spans="9:19" ht="15" x14ac:dyDescent="0.25">
      <c r="I3121" s="14">
        <v>3117</v>
      </c>
      <c r="J3121" s="15">
        <f t="shared" ca="1" si="337"/>
        <v>0.48035095633836955</v>
      </c>
      <c r="K3121" s="16">
        <f t="shared" ca="1" si="339"/>
        <v>7.0177543573494914</v>
      </c>
      <c r="L3121" s="16"/>
      <c r="M3121" s="17">
        <f t="shared" ca="1" si="338"/>
        <v>0.77260028041316231</v>
      </c>
      <c r="N3121" s="18">
        <f t="shared" ca="1" si="340"/>
        <v>10.033511856511147</v>
      </c>
      <c r="O3121" s="18"/>
      <c r="P3121" s="30">
        <f t="shared" ca="1" si="336"/>
        <v>-0.81575749916165563</v>
      </c>
      <c r="Q3121" s="19"/>
      <c r="R3121" s="20">
        <f t="shared" ca="1" si="341"/>
        <v>0</v>
      </c>
      <c r="S3121" s="21">
        <f t="shared" ca="1" si="342"/>
        <v>0</v>
      </c>
    </row>
    <row r="3122" spans="9:19" ht="15" x14ac:dyDescent="0.25">
      <c r="I3122" s="14">
        <v>3118</v>
      </c>
      <c r="J3122" s="15">
        <f t="shared" ca="1" si="337"/>
        <v>0.28778146325383946</v>
      </c>
      <c r="K3122" s="16">
        <f t="shared" ca="1" si="339"/>
        <v>2.7457278980079955</v>
      </c>
      <c r="L3122" s="16"/>
      <c r="M3122" s="17">
        <f t="shared" ca="1" si="338"/>
        <v>0.90303728127584593</v>
      </c>
      <c r="N3122" s="18">
        <f t="shared" ca="1" si="340"/>
        <v>14.648664578063086</v>
      </c>
      <c r="O3122" s="18"/>
      <c r="P3122" s="30">
        <f t="shared" ca="1" si="336"/>
        <v>-9.7029366800550889</v>
      </c>
      <c r="Q3122" s="19"/>
      <c r="R3122" s="20">
        <f t="shared" ca="1" si="341"/>
        <v>0</v>
      </c>
      <c r="S3122" s="21">
        <f t="shared" ca="1" si="342"/>
        <v>0</v>
      </c>
    </row>
    <row r="3123" spans="9:19" ht="15" x14ac:dyDescent="0.25">
      <c r="I3123" s="14">
        <v>3119</v>
      </c>
      <c r="J3123" s="15">
        <f t="shared" ca="1" si="337"/>
        <v>0.25768470570271063</v>
      </c>
      <c r="K3123" s="16">
        <f t="shared" ca="1" si="339"/>
        <v>1.9875279482624624</v>
      </c>
      <c r="L3123" s="16"/>
      <c r="M3123" s="17">
        <f t="shared" ca="1" si="338"/>
        <v>0.72225925565209703</v>
      </c>
      <c r="N3123" s="18">
        <f t="shared" ca="1" si="340"/>
        <v>8.7126650871068563</v>
      </c>
      <c r="O3123" s="18"/>
      <c r="P3123" s="30">
        <f t="shared" ca="1" si="336"/>
        <v>-4.5251371388443937</v>
      </c>
      <c r="Q3123" s="19"/>
      <c r="R3123" s="20">
        <f t="shared" ca="1" si="341"/>
        <v>0</v>
      </c>
      <c r="S3123" s="21">
        <f t="shared" ca="1" si="342"/>
        <v>0</v>
      </c>
    </row>
    <row r="3124" spans="9:19" ht="15" x14ac:dyDescent="0.25">
      <c r="I3124" s="14">
        <v>3120</v>
      </c>
      <c r="J3124" s="15">
        <f t="shared" ca="1" si="337"/>
        <v>0.88718023582433136</v>
      </c>
      <c r="K3124" s="16">
        <f t="shared" ca="1" si="339"/>
        <v>17.567541041649477</v>
      </c>
      <c r="L3124" s="16"/>
      <c r="M3124" s="17">
        <f t="shared" ca="1" si="338"/>
        <v>0.88661215291887563</v>
      </c>
      <c r="N3124" s="18">
        <f t="shared" ca="1" si="340"/>
        <v>13.892762587353282</v>
      </c>
      <c r="O3124" s="18"/>
      <c r="P3124" s="30">
        <f t="shared" ca="1" si="336"/>
        <v>5.8747784542961954</v>
      </c>
      <c r="Q3124" s="19"/>
      <c r="R3124" s="20">
        <f t="shared" ca="1" si="341"/>
        <v>1</v>
      </c>
      <c r="S3124" s="21">
        <f t="shared" ca="1" si="342"/>
        <v>0</v>
      </c>
    </row>
    <row r="3125" spans="9:19" ht="15" x14ac:dyDescent="0.25">
      <c r="I3125" s="14">
        <v>3121</v>
      </c>
      <c r="J3125" s="15">
        <f t="shared" ca="1" si="337"/>
        <v>0.85560013267510027</v>
      </c>
      <c r="K3125" s="16">
        <f t="shared" ca="1" si="339"/>
        <v>16.30494109529554</v>
      </c>
      <c r="L3125" s="16"/>
      <c r="M3125" s="17">
        <f t="shared" ca="1" si="338"/>
        <v>0.53350602554912618</v>
      </c>
      <c r="N3125" s="18">
        <f t="shared" ca="1" si="340"/>
        <v>4.4835150727375606</v>
      </c>
      <c r="O3125" s="18"/>
      <c r="P3125" s="30">
        <f t="shared" ca="1" si="336"/>
        <v>14.021426022557979</v>
      </c>
      <c r="Q3125" s="19"/>
      <c r="R3125" s="20">
        <f t="shared" ca="1" si="341"/>
        <v>1</v>
      </c>
      <c r="S3125" s="21">
        <f t="shared" ca="1" si="342"/>
        <v>1</v>
      </c>
    </row>
    <row r="3126" spans="9:19" ht="15" x14ac:dyDescent="0.25">
      <c r="I3126" s="14">
        <v>3122</v>
      </c>
      <c r="J3126" s="15">
        <f t="shared" ca="1" si="337"/>
        <v>0.92526143906464819</v>
      </c>
      <c r="K3126" s="16">
        <f t="shared" ca="1" si="339"/>
        <v>19.48945726835419</v>
      </c>
      <c r="L3126" s="16"/>
      <c r="M3126" s="17">
        <f t="shared" ca="1" si="338"/>
        <v>0.75900231288395847</v>
      </c>
      <c r="N3126" s="18">
        <f t="shared" ca="1" si="340"/>
        <v>9.6625305719076131</v>
      </c>
      <c r="O3126" s="18"/>
      <c r="P3126" s="30">
        <f t="shared" ca="1" si="336"/>
        <v>12.026926696446576</v>
      </c>
      <c r="Q3126" s="19"/>
      <c r="R3126" s="20">
        <f t="shared" ca="1" si="341"/>
        <v>1</v>
      </c>
      <c r="S3126" s="21">
        <f t="shared" ca="1" si="342"/>
        <v>1</v>
      </c>
    </row>
    <row r="3127" spans="9:19" ht="15" x14ac:dyDescent="0.25">
      <c r="I3127" s="14">
        <v>3123</v>
      </c>
      <c r="J3127" s="15">
        <f t="shared" ca="1" si="337"/>
        <v>0.42489163716894862</v>
      </c>
      <c r="K3127" s="16">
        <f t="shared" ca="1" si="339"/>
        <v>5.8454080775604726</v>
      </c>
      <c r="L3127" s="16"/>
      <c r="M3127" s="17">
        <f t="shared" ca="1" si="338"/>
        <v>0.84632943163611296</v>
      </c>
      <c r="N3127" s="18">
        <f t="shared" ca="1" si="340"/>
        <v>12.320767992375005</v>
      </c>
      <c r="O3127" s="18"/>
      <c r="P3127" s="30">
        <f t="shared" ca="1" si="336"/>
        <v>-4.2753599148145325</v>
      </c>
      <c r="Q3127" s="19"/>
      <c r="R3127" s="20">
        <f t="shared" ca="1" si="341"/>
        <v>0</v>
      </c>
      <c r="S3127" s="21">
        <f t="shared" ca="1" si="342"/>
        <v>0</v>
      </c>
    </row>
    <row r="3128" spans="9:19" ht="15" x14ac:dyDescent="0.25">
      <c r="I3128" s="14">
        <v>3124</v>
      </c>
      <c r="J3128" s="15">
        <f t="shared" ca="1" si="337"/>
        <v>0.47559487363075226</v>
      </c>
      <c r="K3128" s="16">
        <f t="shared" ca="1" si="339"/>
        <v>6.9178570903840182</v>
      </c>
      <c r="L3128" s="16"/>
      <c r="M3128" s="17">
        <f t="shared" ca="1" si="338"/>
        <v>0.70440681334426269</v>
      </c>
      <c r="N3128" s="18">
        <f t="shared" ca="1" si="340"/>
        <v>8.2738483877839712</v>
      </c>
      <c r="O3128" s="18"/>
      <c r="P3128" s="30">
        <f t="shared" ca="1" si="336"/>
        <v>0.84400870260004712</v>
      </c>
      <c r="Q3128" s="19"/>
      <c r="R3128" s="20">
        <f t="shared" ca="1" si="341"/>
        <v>1</v>
      </c>
      <c r="S3128" s="21">
        <f t="shared" ca="1" si="342"/>
        <v>0</v>
      </c>
    </row>
    <row r="3129" spans="9:19" ht="15" x14ac:dyDescent="0.25">
      <c r="I3129" s="14">
        <v>3125</v>
      </c>
      <c r="J3129" s="15">
        <f t="shared" ca="1" si="337"/>
        <v>0.1703521245444507</v>
      </c>
      <c r="K3129" s="16">
        <f t="shared" ca="1" si="339"/>
        <v>-0.54148483602624164</v>
      </c>
      <c r="L3129" s="16"/>
      <c r="M3129" s="17">
        <f t="shared" ca="1" si="338"/>
        <v>0.23754048643564285</v>
      </c>
      <c r="N3129" s="18">
        <f t="shared" ca="1" si="340"/>
        <v>-2.1957309860088587</v>
      </c>
      <c r="O3129" s="18"/>
      <c r="P3129" s="30">
        <f t="shared" ca="1" si="336"/>
        <v>3.8542461499826173</v>
      </c>
      <c r="Q3129" s="19"/>
      <c r="R3129" s="20">
        <f t="shared" ca="1" si="341"/>
        <v>1</v>
      </c>
      <c r="S3129" s="21">
        <f t="shared" ca="1" si="342"/>
        <v>0</v>
      </c>
    </row>
    <row r="3130" spans="9:19" ht="15" x14ac:dyDescent="0.25">
      <c r="I3130" s="14">
        <v>3126</v>
      </c>
      <c r="J3130" s="15">
        <f t="shared" ca="1" si="337"/>
        <v>0.52036903319603467</v>
      </c>
      <c r="K3130" s="16">
        <f t="shared" ca="1" si="339"/>
        <v>7.8573642538897399</v>
      </c>
      <c r="L3130" s="16"/>
      <c r="M3130" s="17">
        <f t="shared" ca="1" si="338"/>
        <v>0.78443087288859681</v>
      </c>
      <c r="N3130" s="18">
        <f t="shared" ca="1" si="340"/>
        <v>10.366567157120183</v>
      </c>
      <c r="O3130" s="18"/>
      <c r="P3130" s="30">
        <f t="shared" ca="1" si="336"/>
        <v>-0.3092029032304433</v>
      </c>
      <c r="Q3130" s="19"/>
      <c r="R3130" s="20">
        <f t="shared" ca="1" si="341"/>
        <v>0</v>
      </c>
      <c r="S3130" s="21">
        <f t="shared" ca="1" si="342"/>
        <v>0</v>
      </c>
    </row>
    <row r="3131" spans="9:19" ht="15" x14ac:dyDescent="0.25">
      <c r="I3131" s="14">
        <v>3127</v>
      </c>
      <c r="J3131" s="15">
        <f t="shared" ca="1" si="337"/>
        <v>0.10952480888553384</v>
      </c>
      <c r="K3131" s="16">
        <f t="shared" ca="1" si="339"/>
        <v>-2.853046875055421</v>
      </c>
      <c r="L3131" s="16"/>
      <c r="M3131" s="17">
        <f t="shared" ca="1" si="338"/>
        <v>0.70204236689152755</v>
      </c>
      <c r="N3131" s="18">
        <f t="shared" ca="1" si="340"/>
        <v>8.2166715049236245</v>
      </c>
      <c r="O3131" s="18"/>
      <c r="P3131" s="30">
        <f t="shared" ca="1" si="336"/>
        <v>-8.8697183799790444</v>
      </c>
      <c r="Q3131" s="19"/>
      <c r="R3131" s="20">
        <f t="shared" ca="1" si="341"/>
        <v>0</v>
      </c>
      <c r="S3131" s="21">
        <f t="shared" ca="1" si="342"/>
        <v>0</v>
      </c>
    </row>
    <row r="3132" spans="9:19" ht="15" x14ac:dyDescent="0.25">
      <c r="I3132" s="14">
        <v>3128</v>
      </c>
      <c r="J3132" s="15">
        <f t="shared" ca="1" si="337"/>
        <v>0.72300182813555747</v>
      </c>
      <c r="K3132" s="16">
        <f t="shared" ca="1" si="339"/>
        <v>12.381206366363092</v>
      </c>
      <c r="L3132" s="16"/>
      <c r="M3132" s="17">
        <f t="shared" ca="1" si="338"/>
        <v>0.61767606626313309</v>
      </c>
      <c r="N3132" s="18">
        <f t="shared" ca="1" si="340"/>
        <v>6.2848174951004676</v>
      </c>
      <c r="O3132" s="18"/>
      <c r="P3132" s="30">
        <f t="shared" ca="1" si="336"/>
        <v>8.296388871262625</v>
      </c>
      <c r="Q3132" s="19"/>
      <c r="R3132" s="20">
        <f t="shared" ca="1" si="341"/>
        <v>1</v>
      </c>
      <c r="S3132" s="21">
        <f t="shared" ca="1" si="342"/>
        <v>1</v>
      </c>
    </row>
    <row r="3133" spans="9:19" ht="15" x14ac:dyDescent="0.25">
      <c r="I3133" s="14">
        <v>3129</v>
      </c>
      <c r="J3133" s="15">
        <f t="shared" ca="1" si="337"/>
        <v>0.42817029591988498</v>
      </c>
      <c r="K3133" s="16">
        <f t="shared" ca="1" si="339"/>
        <v>5.9153577224865916</v>
      </c>
      <c r="L3133" s="16"/>
      <c r="M3133" s="17">
        <f t="shared" ca="1" si="338"/>
        <v>0.1368616287942066</v>
      </c>
      <c r="N3133" s="18">
        <f t="shared" ca="1" si="340"/>
        <v>-5.3774823858981087</v>
      </c>
      <c r="O3133" s="18"/>
      <c r="P3133" s="30">
        <f t="shared" ca="1" si="336"/>
        <v>13.492840108384701</v>
      </c>
      <c r="Q3133" s="19"/>
      <c r="R3133" s="20">
        <f t="shared" ca="1" si="341"/>
        <v>1</v>
      </c>
      <c r="S3133" s="21">
        <f t="shared" ca="1" si="342"/>
        <v>1</v>
      </c>
    </row>
    <row r="3134" spans="9:19" ht="15" x14ac:dyDescent="0.25">
      <c r="I3134" s="14">
        <v>3130</v>
      </c>
      <c r="J3134" s="15">
        <f t="shared" ca="1" si="337"/>
        <v>0.20644221524090156</v>
      </c>
      <c r="K3134" s="16">
        <f t="shared" ca="1" si="339"/>
        <v>0.57919163576841104</v>
      </c>
      <c r="L3134" s="16"/>
      <c r="M3134" s="17">
        <f t="shared" ca="1" si="338"/>
        <v>0.38633196924240287</v>
      </c>
      <c r="N3134" s="18">
        <f t="shared" ca="1" si="340"/>
        <v>1.3629551602792631</v>
      </c>
      <c r="O3134" s="18"/>
      <c r="P3134" s="30">
        <f t="shared" ca="1" si="336"/>
        <v>1.4162364754891481</v>
      </c>
      <c r="Q3134" s="19"/>
      <c r="R3134" s="20">
        <f t="shared" ca="1" si="341"/>
        <v>1</v>
      </c>
      <c r="S3134" s="21">
        <f t="shared" ca="1" si="342"/>
        <v>0</v>
      </c>
    </row>
    <row r="3135" spans="9:19" ht="15" x14ac:dyDescent="0.25">
      <c r="I3135" s="14">
        <v>3131</v>
      </c>
      <c r="J3135" s="15">
        <f t="shared" ca="1" si="337"/>
        <v>0.14449653374593951</v>
      </c>
      <c r="K3135" s="16">
        <f t="shared" ca="1" si="339"/>
        <v>-1.4413835328409146</v>
      </c>
      <c r="L3135" s="16"/>
      <c r="M3135" s="17">
        <f t="shared" ca="1" si="338"/>
        <v>0.73295960218665979</v>
      </c>
      <c r="N3135" s="18">
        <f t="shared" ca="1" si="340"/>
        <v>8.9822577820960454</v>
      </c>
      <c r="O3135" s="18"/>
      <c r="P3135" s="30">
        <f t="shared" ca="1" si="336"/>
        <v>-8.2236413149369589</v>
      </c>
      <c r="Q3135" s="19"/>
      <c r="R3135" s="20">
        <f t="shared" ca="1" si="341"/>
        <v>0</v>
      </c>
      <c r="S3135" s="21">
        <f t="shared" ca="1" si="342"/>
        <v>0</v>
      </c>
    </row>
    <row r="3136" spans="9:19" ht="15" x14ac:dyDescent="0.25">
      <c r="I3136" s="14">
        <v>3132</v>
      </c>
      <c r="J3136" s="15">
        <f t="shared" ca="1" si="337"/>
        <v>0.25472119941695592</v>
      </c>
      <c r="K3136" s="16">
        <f t="shared" ca="1" si="339"/>
        <v>1.9105020837877191</v>
      </c>
      <c r="L3136" s="16"/>
      <c r="M3136" s="17">
        <f t="shared" ca="1" si="338"/>
        <v>0.10142773531985416</v>
      </c>
      <c r="N3136" s="18">
        <f t="shared" ca="1" si="340"/>
        <v>-6.874516319631736</v>
      </c>
      <c r="O3136" s="18"/>
      <c r="P3136" s="30">
        <f t="shared" ca="1" si="336"/>
        <v>10.985018403419456</v>
      </c>
      <c r="Q3136" s="19"/>
      <c r="R3136" s="20">
        <f t="shared" ca="1" si="341"/>
        <v>1</v>
      </c>
      <c r="S3136" s="21">
        <f t="shared" ca="1" si="342"/>
        <v>1</v>
      </c>
    </row>
    <row r="3137" spans="9:19" ht="15" x14ac:dyDescent="0.25">
      <c r="I3137" s="14">
        <v>3133</v>
      </c>
      <c r="J3137" s="15">
        <f t="shared" ca="1" si="337"/>
        <v>6.2835834468045526E-2</v>
      </c>
      <c r="K3137" s="16">
        <f t="shared" ca="1" si="339"/>
        <v>-5.3825742220248838</v>
      </c>
      <c r="L3137" s="16"/>
      <c r="M3137" s="17">
        <f t="shared" ca="1" si="338"/>
        <v>0.44908238230451047</v>
      </c>
      <c r="N3137" s="18">
        <f t="shared" ca="1" si="340"/>
        <v>2.7092421179453723</v>
      </c>
      <c r="O3137" s="18"/>
      <c r="P3137" s="30">
        <f t="shared" ca="1" si="336"/>
        <v>-5.8918163399702559</v>
      </c>
      <c r="Q3137" s="19"/>
      <c r="R3137" s="20">
        <f t="shared" ca="1" si="341"/>
        <v>0</v>
      </c>
      <c r="S3137" s="21">
        <f t="shared" ca="1" si="342"/>
        <v>0</v>
      </c>
    </row>
    <row r="3138" spans="9:19" ht="15" x14ac:dyDescent="0.25">
      <c r="I3138" s="14">
        <v>3134</v>
      </c>
      <c r="J3138" s="15">
        <f t="shared" ca="1" si="337"/>
        <v>0.51956564904321756</v>
      </c>
      <c r="K3138" s="16">
        <f t="shared" ca="1" si="339"/>
        <v>7.8404945789895528</v>
      </c>
      <c r="L3138" s="16"/>
      <c r="M3138" s="17">
        <f t="shared" ca="1" si="338"/>
        <v>0.88964768279480111</v>
      </c>
      <c r="N3138" s="18">
        <f t="shared" ca="1" si="340"/>
        <v>14.026212195975495</v>
      </c>
      <c r="O3138" s="18"/>
      <c r="P3138" s="30">
        <f t="shared" ca="1" si="336"/>
        <v>-3.9857176169859416</v>
      </c>
      <c r="Q3138" s="19"/>
      <c r="R3138" s="20">
        <f t="shared" ca="1" si="341"/>
        <v>0</v>
      </c>
      <c r="S3138" s="21">
        <f t="shared" ca="1" si="342"/>
        <v>0</v>
      </c>
    </row>
    <row r="3139" spans="9:19" ht="15" x14ac:dyDescent="0.25">
      <c r="I3139" s="14">
        <v>3135</v>
      </c>
      <c r="J3139" s="15">
        <f t="shared" ca="1" si="337"/>
        <v>0.94363202947541858</v>
      </c>
      <c r="K3139" s="16">
        <f t="shared" ca="1" si="339"/>
        <v>20.699552261325593</v>
      </c>
      <c r="L3139" s="16"/>
      <c r="M3139" s="17">
        <f t="shared" ca="1" si="338"/>
        <v>0.20796008172775426</v>
      </c>
      <c r="N3139" s="18">
        <f t="shared" ca="1" si="340"/>
        <v>-3.0263940314631084</v>
      </c>
      <c r="O3139" s="18"/>
      <c r="P3139" s="30">
        <f t="shared" ca="1" si="336"/>
        <v>25.925946292788701</v>
      </c>
      <c r="Q3139" s="19"/>
      <c r="R3139" s="20">
        <f t="shared" ca="1" si="341"/>
        <v>1</v>
      </c>
      <c r="S3139" s="21">
        <f t="shared" ca="1" si="342"/>
        <v>1</v>
      </c>
    </row>
    <row r="3140" spans="9:19" ht="15" x14ac:dyDescent="0.25">
      <c r="I3140" s="14">
        <v>3136</v>
      </c>
      <c r="J3140" s="15">
        <f t="shared" ca="1" si="337"/>
        <v>0.72883449469013795</v>
      </c>
      <c r="K3140" s="16">
        <f t="shared" ca="1" si="339"/>
        <v>12.527701323479469</v>
      </c>
      <c r="L3140" s="16"/>
      <c r="M3140" s="17">
        <f t="shared" ca="1" si="338"/>
        <v>0.39470241472577094</v>
      </c>
      <c r="N3140" s="18">
        <f t="shared" ca="1" si="340"/>
        <v>1.5454186624332786</v>
      </c>
      <c r="O3140" s="18"/>
      <c r="P3140" s="30">
        <f t="shared" ca="1" si="336"/>
        <v>13.182282661046191</v>
      </c>
      <c r="Q3140" s="19"/>
      <c r="R3140" s="20">
        <f t="shared" ca="1" si="341"/>
        <v>1</v>
      </c>
      <c r="S3140" s="21">
        <f t="shared" ca="1" si="342"/>
        <v>1</v>
      </c>
    </row>
    <row r="3141" spans="9:19" ht="15" x14ac:dyDescent="0.25">
      <c r="I3141" s="14">
        <v>3137</v>
      </c>
      <c r="J3141" s="15">
        <f t="shared" ca="1" si="337"/>
        <v>0.57337926494514957</v>
      </c>
      <c r="K3141" s="16">
        <f t="shared" ca="1" si="339"/>
        <v>8.9776884105318739</v>
      </c>
      <c r="L3141" s="16"/>
      <c r="M3141" s="17">
        <f t="shared" ca="1" si="338"/>
        <v>0.93002647109362069</v>
      </c>
      <c r="N3141" s="18">
        <f t="shared" ca="1" si="340"/>
        <v>16.12900333407212</v>
      </c>
      <c r="O3141" s="18"/>
      <c r="P3141" s="30">
        <f t="shared" ref="P3141:P3204" ca="1" si="343">K3141-N3141+homefield_adv_simulation</f>
        <v>-4.951314923540246</v>
      </c>
      <c r="Q3141" s="19"/>
      <c r="R3141" s="20">
        <f t="shared" ca="1" si="341"/>
        <v>0</v>
      </c>
      <c r="S3141" s="21">
        <f t="shared" ca="1" si="342"/>
        <v>0</v>
      </c>
    </row>
    <row r="3142" spans="9:19" ht="15" x14ac:dyDescent="0.25">
      <c r="I3142" s="14">
        <v>3138</v>
      </c>
      <c r="J3142" s="15">
        <f t="shared" ca="1" si="337"/>
        <v>0.32242053395629655</v>
      </c>
      <c r="K3142" s="16">
        <f t="shared" ca="1" si="339"/>
        <v>3.5734924542794455</v>
      </c>
      <c r="L3142" s="16"/>
      <c r="M3142" s="17">
        <f t="shared" ca="1" si="338"/>
        <v>0.41816189947416516</v>
      </c>
      <c r="N3142" s="18">
        <f t="shared" ca="1" si="340"/>
        <v>2.0514768678313535</v>
      </c>
      <c r="O3142" s="18"/>
      <c r="P3142" s="30">
        <f t="shared" ca="1" si="343"/>
        <v>3.7220155864480922</v>
      </c>
      <c r="Q3142" s="19"/>
      <c r="R3142" s="20">
        <f t="shared" ca="1" si="341"/>
        <v>1</v>
      </c>
      <c r="S3142" s="21">
        <f t="shared" ca="1" si="342"/>
        <v>0</v>
      </c>
    </row>
    <row r="3143" spans="9:19" ht="15" x14ac:dyDescent="0.25">
      <c r="I3143" s="14">
        <v>3139</v>
      </c>
      <c r="J3143" s="15">
        <f t="shared" ca="1" si="337"/>
        <v>0.19803974754322129</v>
      </c>
      <c r="K3143" s="16">
        <f t="shared" ca="1" si="339"/>
        <v>0.32973607827576501</v>
      </c>
      <c r="L3143" s="16"/>
      <c r="M3143" s="17">
        <f t="shared" ca="1" si="338"/>
        <v>0.77812818660225003</v>
      </c>
      <c r="N3143" s="18">
        <f t="shared" ca="1" si="340"/>
        <v>10.187869181595365</v>
      </c>
      <c r="O3143" s="18"/>
      <c r="P3143" s="30">
        <f t="shared" ca="1" si="343"/>
        <v>-7.6581331033196003</v>
      </c>
      <c r="Q3143" s="19"/>
      <c r="R3143" s="20">
        <f t="shared" ca="1" si="341"/>
        <v>0</v>
      </c>
      <c r="S3143" s="21">
        <f t="shared" ca="1" si="342"/>
        <v>0</v>
      </c>
    </row>
    <row r="3144" spans="9:19" ht="15" x14ac:dyDescent="0.25">
      <c r="I3144" s="14">
        <v>3140</v>
      </c>
      <c r="J3144" s="15">
        <f t="shared" ca="1" si="337"/>
        <v>0.88681739163949247</v>
      </c>
      <c r="K3144" s="16">
        <f t="shared" ca="1" si="339"/>
        <v>17.551704380723656</v>
      </c>
      <c r="L3144" s="16"/>
      <c r="M3144" s="17">
        <f t="shared" ca="1" si="338"/>
        <v>0.65124786958327086</v>
      </c>
      <c r="N3144" s="18">
        <f t="shared" ca="1" si="340"/>
        <v>7.0320276520680789</v>
      </c>
      <c r="O3144" s="18"/>
      <c r="P3144" s="30">
        <f t="shared" ca="1" si="343"/>
        <v>12.719676728655578</v>
      </c>
      <c r="Q3144" s="19"/>
      <c r="R3144" s="20">
        <f t="shared" ca="1" si="341"/>
        <v>1</v>
      </c>
      <c r="S3144" s="21">
        <f t="shared" ca="1" si="342"/>
        <v>1</v>
      </c>
    </row>
    <row r="3145" spans="9:19" ht="15" x14ac:dyDescent="0.25">
      <c r="I3145" s="14">
        <v>3141</v>
      </c>
      <c r="J3145" s="15">
        <f t="shared" ca="1" si="337"/>
        <v>6.6912471266491247E-2</v>
      </c>
      <c r="K3145" s="16">
        <f t="shared" ca="1" si="339"/>
        <v>-5.1131042895622922</v>
      </c>
      <c r="L3145" s="16"/>
      <c r="M3145" s="17">
        <f t="shared" ca="1" si="338"/>
        <v>0.55313467347073775</v>
      </c>
      <c r="N3145" s="18">
        <f t="shared" ca="1" si="340"/>
        <v>4.8976532811812552</v>
      </c>
      <c r="O3145" s="18"/>
      <c r="P3145" s="30">
        <f t="shared" ca="1" si="343"/>
        <v>-7.8107575707435464</v>
      </c>
      <c r="Q3145" s="19"/>
      <c r="R3145" s="20">
        <f t="shared" ca="1" si="341"/>
        <v>0</v>
      </c>
      <c r="S3145" s="21">
        <f t="shared" ca="1" si="342"/>
        <v>0</v>
      </c>
    </row>
    <row r="3146" spans="9:19" ht="15" x14ac:dyDescent="0.25">
      <c r="I3146" s="14">
        <v>3142</v>
      </c>
      <c r="J3146" s="15">
        <f t="shared" ref="J3146:J3209" ca="1" si="344">RAND()</f>
        <v>0.6590859434085975</v>
      </c>
      <c r="K3146" s="16">
        <f t="shared" ca="1" si="339"/>
        <v>10.860053301868879</v>
      </c>
      <c r="L3146" s="16"/>
      <c r="M3146" s="17">
        <f t="shared" ref="M3146:M3209" ca="1" si="345">RAND()</f>
        <v>0.47121591483433234</v>
      </c>
      <c r="N3146" s="18">
        <f t="shared" ca="1" si="340"/>
        <v>3.1758167022987012</v>
      </c>
      <c r="O3146" s="18"/>
      <c r="P3146" s="30">
        <f t="shared" ca="1" si="343"/>
        <v>9.884236599570178</v>
      </c>
      <c r="Q3146" s="19"/>
      <c r="R3146" s="20">
        <f t="shared" ca="1" si="341"/>
        <v>1</v>
      </c>
      <c r="S3146" s="21">
        <f t="shared" ca="1" si="342"/>
        <v>1</v>
      </c>
    </row>
    <row r="3147" spans="9:19" ht="15" x14ac:dyDescent="0.25">
      <c r="I3147" s="14">
        <v>3143</v>
      </c>
      <c r="J3147" s="15">
        <f t="shared" ca="1" si="344"/>
        <v>0.51482720626527123</v>
      </c>
      <c r="K3147" s="16">
        <f t="shared" ref="K3147:K3210" ca="1" si="346">NORMINV(J3147,mean_HomeTeam_Sim,sd_HomeTeam_Sim)</f>
        <v>7.7410271525868133</v>
      </c>
      <c r="L3147" s="16"/>
      <c r="M3147" s="17">
        <f t="shared" ca="1" si="345"/>
        <v>0.79851204259855868</v>
      </c>
      <c r="N3147" s="18">
        <f t="shared" ref="N3147:N3210" ca="1" si="347">NORMINV(M3147,mean_AwayTeam_Sim,sd_AwayTeam_Sim)</f>
        <v>10.777140107147019</v>
      </c>
      <c r="O3147" s="18"/>
      <c r="P3147" s="30">
        <f t="shared" ca="1" si="343"/>
        <v>-0.83611295456020596</v>
      </c>
      <c r="Q3147" s="19"/>
      <c r="R3147" s="20">
        <f t="shared" ref="R3147:R3210" ca="1" si="348">IF(P3147&gt;0,1,0)</f>
        <v>0</v>
      </c>
      <c r="S3147" s="21">
        <f t="shared" ref="S3147:S3210" ca="1" si="349">IF(P3147&gt;game_spread,1,0)</f>
        <v>0</v>
      </c>
    </row>
    <row r="3148" spans="9:19" ht="15" x14ac:dyDescent="0.25">
      <c r="I3148" s="14">
        <v>3144</v>
      </c>
      <c r="J3148" s="15">
        <f t="shared" ca="1" si="344"/>
        <v>0.35300414144370662</v>
      </c>
      <c r="K3148" s="16">
        <f t="shared" ca="1" si="346"/>
        <v>4.2739303809548312</v>
      </c>
      <c r="L3148" s="16"/>
      <c r="M3148" s="17">
        <f t="shared" ca="1" si="345"/>
        <v>1.377719464554561E-2</v>
      </c>
      <c r="N3148" s="18">
        <f t="shared" ca="1" si="347"/>
        <v>-14.656414275687187</v>
      </c>
      <c r="O3148" s="18"/>
      <c r="P3148" s="30">
        <f t="shared" ca="1" si="343"/>
        <v>21.130344656642016</v>
      </c>
      <c r="Q3148" s="19"/>
      <c r="R3148" s="20">
        <f t="shared" ca="1" si="348"/>
        <v>1</v>
      </c>
      <c r="S3148" s="21">
        <f t="shared" ca="1" si="349"/>
        <v>1</v>
      </c>
    </row>
    <row r="3149" spans="9:19" ht="15" x14ac:dyDescent="0.25">
      <c r="I3149" s="14">
        <v>3145</v>
      </c>
      <c r="J3149" s="15">
        <f t="shared" ca="1" si="344"/>
        <v>3.824520811981591E-3</v>
      </c>
      <c r="K3149" s="16">
        <f t="shared" ca="1" si="346"/>
        <v>-14.885239054769261</v>
      </c>
      <c r="L3149" s="16"/>
      <c r="M3149" s="17">
        <f t="shared" ca="1" si="345"/>
        <v>0.27392214823759908</v>
      </c>
      <c r="N3149" s="18">
        <f t="shared" ca="1" si="347"/>
        <v>-1.2482726171548189</v>
      </c>
      <c r="O3149" s="18"/>
      <c r="P3149" s="30">
        <f t="shared" ca="1" si="343"/>
        <v>-11.436966437614444</v>
      </c>
      <c r="Q3149" s="19"/>
      <c r="R3149" s="20">
        <f t="shared" ca="1" si="348"/>
        <v>0</v>
      </c>
      <c r="S3149" s="21">
        <f t="shared" ca="1" si="349"/>
        <v>0</v>
      </c>
    </row>
    <row r="3150" spans="9:19" ht="15" x14ac:dyDescent="0.25">
      <c r="I3150" s="14">
        <v>3146</v>
      </c>
      <c r="J3150" s="15">
        <f t="shared" ca="1" si="344"/>
        <v>0.54445776160257986</v>
      </c>
      <c r="K3150" s="16">
        <f t="shared" ca="1" si="346"/>
        <v>8.3643044797010937</v>
      </c>
      <c r="L3150" s="16"/>
      <c r="M3150" s="17">
        <f t="shared" ca="1" si="345"/>
        <v>0.69940201131620161</v>
      </c>
      <c r="N3150" s="18">
        <f t="shared" ca="1" si="347"/>
        <v>8.1530664197166907</v>
      </c>
      <c r="O3150" s="18"/>
      <c r="P3150" s="30">
        <f t="shared" ca="1" si="343"/>
        <v>2.4112380599844032</v>
      </c>
      <c r="Q3150" s="19"/>
      <c r="R3150" s="20">
        <f t="shared" ca="1" si="348"/>
        <v>1</v>
      </c>
      <c r="S3150" s="21">
        <f t="shared" ca="1" si="349"/>
        <v>0</v>
      </c>
    </row>
    <row r="3151" spans="9:19" ht="15" x14ac:dyDescent="0.25">
      <c r="I3151" s="14">
        <v>3147</v>
      </c>
      <c r="J3151" s="15">
        <f t="shared" ca="1" si="344"/>
        <v>0.85163547223358138</v>
      </c>
      <c r="K3151" s="16">
        <f t="shared" ca="1" si="346"/>
        <v>16.160325524354207</v>
      </c>
      <c r="L3151" s="16"/>
      <c r="M3151" s="17">
        <f t="shared" ca="1" si="345"/>
        <v>0.4690766001348583</v>
      </c>
      <c r="N3151" s="18">
        <f t="shared" ca="1" si="347"/>
        <v>3.1308249996424862</v>
      </c>
      <c r="O3151" s="18"/>
      <c r="P3151" s="30">
        <f t="shared" ca="1" si="343"/>
        <v>15.229500524711721</v>
      </c>
      <c r="Q3151" s="19"/>
      <c r="R3151" s="20">
        <f t="shared" ca="1" si="348"/>
        <v>1</v>
      </c>
      <c r="S3151" s="21">
        <f t="shared" ca="1" si="349"/>
        <v>1</v>
      </c>
    </row>
    <row r="3152" spans="9:19" ht="15" x14ac:dyDescent="0.25">
      <c r="I3152" s="14">
        <v>3148</v>
      </c>
      <c r="J3152" s="15">
        <f t="shared" ca="1" si="344"/>
        <v>0.34112925407857475</v>
      </c>
      <c r="K3152" s="16">
        <f t="shared" ca="1" si="346"/>
        <v>4.0048548842177603</v>
      </c>
      <c r="L3152" s="16"/>
      <c r="M3152" s="17">
        <f t="shared" ca="1" si="345"/>
        <v>0.28957876833475626</v>
      </c>
      <c r="N3152" s="18">
        <f t="shared" ca="1" si="347"/>
        <v>-0.86024800093321563</v>
      </c>
      <c r="O3152" s="18"/>
      <c r="P3152" s="30">
        <f t="shared" ca="1" si="343"/>
        <v>7.0651028851509761</v>
      </c>
      <c r="Q3152" s="19"/>
      <c r="R3152" s="20">
        <f t="shared" ca="1" si="348"/>
        <v>1</v>
      </c>
      <c r="S3152" s="21">
        <f t="shared" ca="1" si="349"/>
        <v>1</v>
      </c>
    </row>
    <row r="3153" spans="9:19" ht="15" x14ac:dyDescent="0.25">
      <c r="I3153" s="14">
        <v>3149</v>
      </c>
      <c r="J3153" s="15">
        <f t="shared" ca="1" si="344"/>
        <v>6.6471002917808053E-2</v>
      </c>
      <c r="K3153" s="16">
        <f t="shared" ca="1" si="346"/>
        <v>-5.1416606133073532</v>
      </c>
      <c r="L3153" s="16"/>
      <c r="M3153" s="17">
        <f t="shared" ca="1" si="345"/>
        <v>0.24100241118787546</v>
      </c>
      <c r="N3153" s="18">
        <f t="shared" ca="1" si="347"/>
        <v>-2.1024037194649301</v>
      </c>
      <c r="O3153" s="18"/>
      <c r="P3153" s="30">
        <f t="shared" ca="1" si="343"/>
        <v>-0.83925689384242297</v>
      </c>
      <c r="Q3153" s="19"/>
      <c r="R3153" s="20">
        <f t="shared" ca="1" si="348"/>
        <v>0</v>
      </c>
      <c r="S3153" s="21">
        <f t="shared" ca="1" si="349"/>
        <v>0</v>
      </c>
    </row>
    <row r="3154" spans="9:19" ht="15" x14ac:dyDescent="0.25">
      <c r="I3154" s="14">
        <v>3150</v>
      </c>
      <c r="J3154" s="15">
        <f t="shared" ca="1" si="344"/>
        <v>0.12878056827454565</v>
      </c>
      <c r="K3154" s="16">
        <f t="shared" ca="1" si="346"/>
        <v>-2.0424503174486421</v>
      </c>
      <c r="L3154" s="16"/>
      <c r="M3154" s="17">
        <f t="shared" ca="1" si="345"/>
        <v>0.6552246687546881</v>
      </c>
      <c r="N3154" s="18">
        <f t="shared" ca="1" si="347"/>
        <v>7.1221633558880342</v>
      </c>
      <c r="O3154" s="18"/>
      <c r="P3154" s="30">
        <f t="shared" ca="1" si="343"/>
        <v>-6.9646136733366761</v>
      </c>
      <c r="Q3154" s="19"/>
      <c r="R3154" s="20">
        <f t="shared" ca="1" si="348"/>
        <v>0</v>
      </c>
      <c r="S3154" s="21">
        <f t="shared" ca="1" si="349"/>
        <v>0</v>
      </c>
    </row>
    <row r="3155" spans="9:19" ht="15" x14ac:dyDescent="0.25">
      <c r="I3155" s="14">
        <v>3151</v>
      </c>
      <c r="J3155" s="15">
        <f t="shared" ca="1" si="344"/>
        <v>0.37261894908914839</v>
      </c>
      <c r="K3155" s="16">
        <f t="shared" ca="1" si="346"/>
        <v>4.7114831032020232</v>
      </c>
      <c r="L3155" s="16"/>
      <c r="M3155" s="17">
        <f t="shared" ca="1" si="345"/>
        <v>0.14229039787300457</v>
      </c>
      <c r="N3155" s="18">
        <f t="shared" ca="1" si="347"/>
        <v>-5.1729781761973239</v>
      </c>
      <c r="O3155" s="18"/>
      <c r="P3155" s="30">
        <f t="shared" ca="1" si="343"/>
        <v>12.084461279399346</v>
      </c>
      <c r="Q3155" s="19"/>
      <c r="R3155" s="20">
        <f t="shared" ca="1" si="348"/>
        <v>1</v>
      </c>
      <c r="S3155" s="21">
        <f t="shared" ca="1" si="349"/>
        <v>1</v>
      </c>
    </row>
    <row r="3156" spans="9:19" ht="15" x14ac:dyDescent="0.25">
      <c r="I3156" s="14">
        <v>3152</v>
      </c>
      <c r="J3156" s="15">
        <f t="shared" ca="1" si="344"/>
        <v>0.5812644906379778</v>
      </c>
      <c r="K3156" s="16">
        <f t="shared" ca="1" si="346"/>
        <v>9.1462357803689152</v>
      </c>
      <c r="L3156" s="16"/>
      <c r="M3156" s="17">
        <f t="shared" ca="1" si="345"/>
        <v>0.41501678838685996</v>
      </c>
      <c r="N3156" s="18">
        <f t="shared" ca="1" si="347"/>
        <v>1.984038097084142</v>
      </c>
      <c r="O3156" s="18"/>
      <c r="P3156" s="30">
        <f t="shared" ca="1" si="343"/>
        <v>9.3621976832847729</v>
      </c>
      <c r="Q3156" s="19"/>
      <c r="R3156" s="20">
        <f t="shared" ca="1" si="348"/>
        <v>1</v>
      </c>
      <c r="S3156" s="21">
        <f t="shared" ca="1" si="349"/>
        <v>1</v>
      </c>
    </row>
    <row r="3157" spans="9:19" ht="15" x14ac:dyDescent="0.25">
      <c r="I3157" s="14">
        <v>3153</v>
      </c>
      <c r="J3157" s="15">
        <f t="shared" ca="1" si="344"/>
        <v>0.58750736535994397</v>
      </c>
      <c r="K3157" s="16">
        <f t="shared" ca="1" si="346"/>
        <v>9.2801701719058798</v>
      </c>
      <c r="L3157" s="16"/>
      <c r="M3157" s="17">
        <f t="shared" ca="1" si="345"/>
        <v>7.6236957510061876E-2</v>
      </c>
      <c r="N3157" s="18">
        <f t="shared" ca="1" si="347"/>
        <v>-8.1913294001720018</v>
      </c>
      <c r="O3157" s="18"/>
      <c r="P3157" s="30">
        <f t="shared" ca="1" si="343"/>
        <v>19.671499572077881</v>
      </c>
      <c r="Q3157" s="19"/>
      <c r="R3157" s="20">
        <f t="shared" ca="1" si="348"/>
        <v>1</v>
      </c>
      <c r="S3157" s="21">
        <f t="shared" ca="1" si="349"/>
        <v>1</v>
      </c>
    </row>
    <row r="3158" spans="9:19" ht="15" x14ac:dyDescent="0.25">
      <c r="I3158" s="14">
        <v>3154</v>
      </c>
      <c r="J3158" s="15">
        <f t="shared" ca="1" si="344"/>
        <v>0.28184793993133928</v>
      </c>
      <c r="K3158" s="16">
        <f t="shared" ca="1" si="346"/>
        <v>2.5994545959110527</v>
      </c>
      <c r="L3158" s="16"/>
      <c r="M3158" s="17">
        <f t="shared" ca="1" si="345"/>
        <v>0.75858801320342606</v>
      </c>
      <c r="N3158" s="18">
        <f t="shared" ca="1" si="347"/>
        <v>9.6514107853623621</v>
      </c>
      <c r="O3158" s="18"/>
      <c r="P3158" s="30">
        <f t="shared" ca="1" si="343"/>
        <v>-4.8519561894513092</v>
      </c>
      <c r="Q3158" s="19"/>
      <c r="R3158" s="20">
        <f t="shared" ca="1" si="348"/>
        <v>0</v>
      </c>
      <c r="S3158" s="21">
        <f t="shared" ca="1" si="349"/>
        <v>0</v>
      </c>
    </row>
    <row r="3159" spans="9:19" ht="15" x14ac:dyDescent="0.25">
      <c r="I3159" s="14">
        <v>3155</v>
      </c>
      <c r="J3159" s="15">
        <f t="shared" ca="1" si="344"/>
        <v>0.74915762590100099</v>
      </c>
      <c r="K3159" s="16">
        <f t="shared" ca="1" si="346"/>
        <v>13.051027401754144</v>
      </c>
      <c r="L3159" s="16"/>
      <c r="M3159" s="17">
        <f t="shared" ca="1" si="345"/>
        <v>0.24385263857935668</v>
      </c>
      <c r="N3159" s="18">
        <f t="shared" ca="1" si="347"/>
        <v>-2.026112830099942</v>
      </c>
      <c r="O3159" s="18"/>
      <c r="P3159" s="30">
        <f t="shared" ca="1" si="343"/>
        <v>17.277140231854087</v>
      </c>
      <c r="Q3159" s="19"/>
      <c r="R3159" s="20">
        <f t="shared" ca="1" si="348"/>
        <v>1</v>
      </c>
      <c r="S3159" s="21">
        <f t="shared" ca="1" si="349"/>
        <v>1</v>
      </c>
    </row>
    <row r="3160" spans="9:19" ht="15" x14ac:dyDescent="0.25">
      <c r="I3160" s="14">
        <v>3156</v>
      </c>
      <c r="J3160" s="15">
        <f t="shared" ca="1" si="344"/>
        <v>0.20646866012594145</v>
      </c>
      <c r="K3160" s="16">
        <f t="shared" ca="1" si="346"/>
        <v>0.57996709141644587</v>
      </c>
      <c r="L3160" s="16"/>
      <c r="M3160" s="17">
        <f t="shared" ca="1" si="345"/>
        <v>0.71943683320599583</v>
      </c>
      <c r="N3160" s="18">
        <f t="shared" ca="1" si="347"/>
        <v>8.6424115014054621</v>
      </c>
      <c r="O3160" s="18"/>
      <c r="P3160" s="30">
        <f t="shared" ca="1" si="343"/>
        <v>-5.8624444099890161</v>
      </c>
      <c r="Q3160" s="19"/>
      <c r="R3160" s="20">
        <f t="shared" ca="1" si="348"/>
        <v>0</v>
      </c>
      <c r="S3160" s="21">
        <f t="shared" ca="1" si="349"/>
        <v>0</v>
      </c>
    </row>
    <row r="3161" spans="9:19" ht="15" x14ac:dyDescent="0.25">
      <c r="I3161" s="14">
        <v>3157</v>
      </c>
      <c r="J3161" s="15">
        <f t="shared" ca="1" si="344"/>
        <v>0.16022121758504948</v>
      </c>
      <c r="K3161" s="16">
        <f t="shared" ca="1" si="346"/>
        <v>-0.88262816219514484</v>
      </c>
      <c r="L3161" s="16"/>
      <c r="M3161" s="17">
        <f t="shared" ca="1" si="345"/>
        <v>0.91296280856750167</v>
      </c>
      <c r="N3161" s="18">
        <f t="shared" ca="1" si="347"/>
        <v>15.152116510160068</v>
      </c>
      <c r="O3161" s="18"/>
      <c r="P3161" s="30">
        <f t="shared" ca="1" si="343"/>
        <v>-13.834744672355214</v>
      </c>
      <c r="Q3161" s="19"/>
      <c r="R3161" s="20">
        <f t="shared" ca="1" si="348"/>
        <v>0</v>
      </c>
      <c r="S3161" s="21">
        <f t="shared" ca="1" si="349"/>
        <v>0</v>
      </c>
    </row>
    <row r="3162" spans="9:19" ht="15" x14ac:dyDescent="0.25">
      <c r="I3162" s="14">
        <v>3158</v>
      </c>
      <c r="J3162" s="15">
        <f t="shared" ca="1" si="344"/>
        <v>0.3027232524690584</v>
      </c>
      <c r="K3162" s="16">
        <f t="shared" ca="1" si="346"/>
        <v>3.1079471830689389</v>
      </c>
      <c r="L3162" s="16"/>
      <c r="M3162" s="17">
        <f t="shared" ca="1" si="345"/>
        <v>0.87078683594869311</v>
      </c>
      <c r="N3162" s="18">
        <f t="shared" ca="1" si="347"/>
        <v>13.235249091502052</v>
      </c>
      <c r="O3162" s="18"/>
      <c r="P3162" s="30">
        <f t="shared" ca="1" si="343"/>
        <v>-7.9273019084331127</v>
      </c>
      <c r="Q3162" s="19"/>
      <c r="R3162" s="20">
        <f t="shared" ca="1" si="348"/>
        <v>0</v>
      </c>
      <c r="S3162" s="21">
        <f t="shared" ca="1" si="349"/>
        <v>0</v>
      </c>
    </row>
    <row r="3163" spans="9:19" ht="15" x14ac:dyDescent="0.25">
      <c r="I3163" s="14">
        <v>3159</v>
      </c>
      <c r="J3163" s="15">
        <f t="shared" ca="1" si="344"/>
        <v>0.80368571233698005</v>
      </c>
      <c r="K3163" s="16">
        <f t="shared" ca="1" si="346"/>
        <v>14.582273138328901</v>
      </c>
      <c r="L3163" s="16"/>
      <c r="M3163" s="17">
        <f t="shared" ca="1" si="345"/>
        <v>0.28588560660832774</v>
      </c>
      <c r="N3163" s="18">
        <f t="shared" ca="1" si="347"/>
        <v>-0.95085118892148124</v>
      </c>
      <c r="O3163" s="18"/>
      <c r="P3163" s="30">
        <f t="shared" ca="1" si="343"/>
        <v>17.733124327250383</v>
      </c>
      <c r="Q3163" s="19"/>
      <c r="R3163" s="20">
        <f t="shared" ca="1" si="348"/>
        <v>1</v>
      </c>
      <c r="S3163" s="21">
        <f t="shared" ca="1" si="349"/>
        <v>1</v>
      </c>
    </row>
    <row r="3164" spans="9:19" ht="15" x14ac:dyDescent="0.25">
      <c r="I3164" s="14">
        <v>3160</v>
      </c>
      <c r="J3164" s="15">
        <f t="shared" ca="1" si="344"/>
        <v>0.99688783855418073</v>
      </c>
      <c r="K3164" s="16">
        <f t="shared" ca="1" si="346"/>
        <v>30.318708188455727</v>
      </c>
      <c r="L3164" s="16"/>
      <c r="M3164" s="17">
        <f t="shared" ca="1" si="345"/>
        <v>0.22889320779704025</v>
      </c>
      <c r="N3164" s="18">
        <f t="shared" ca="1" si="347"/>
        <v>-2.4321735689286728</v>
      </c>
      <c r="O3164" s="18"/>
      <c r="P3164" s="30">
        <f t="shared" ca="1" si="343"/>
        <v>34.950881757384401</v>
      </c>
      <c r="Q3164" s="19"/>
      <c r="R3164" s="20">
        <f t="shared" ca="1" si="348"/>
        <v>1</v>
      </c>
      <c r="S3164" s="21">
        <f t="shared" ca="1" si="349"/>
        <v>1</v>
      </c>
    </row>
    <row r="3165" spans="9:19" ht="15" x14ac:dyDescent="0.25">
      <c r="I3165" s="14">
        <v>3161</v>
      </c>
      <c r="J3165" s="15">
        <f t="shared" ca="1" si="344"/>
        <v>9.2951187429816229E-2</v>
      </c>
      <c r="K3165" s="16">
        <f t="shared" ca="1" si="346"/>
        <v>-3.6373268179719549</v>
      </c>
      <c r="L3165" s="16"/>
      <c r="M3165" s="17">
        <f t="shared" ca="1" si="345"/>
        <v>0.95451353888975099</v>
      </c>
      <c r="N3165" s="18">
        <f t="shared" ca="1" si="347"/>
        <v>17.921961732905061</v>
      </c>
      <c r="O3165" s="18"/>
      <c r="P3165" s="30">
        <f t="shared" ca="1" si="343"/>
        <v>-19.359288550877015</v>
      </c>
      <c r="Q3165" s="19"/>
      <c r="R3165" s="20">
        <f t="shared" ca="1" si="348"/>
        <v>0</v>
      </c>
      <c r="S3165" s="21">
        <f t="shared" ca="1" si="349"/>
        <v>0</v>
      </c>
    </row>
    <row r="3166" spans="9:19" ht="15" x14ac:dyDescent="0.25">
      <c r="I3166" s="14">
        <v>3162</v>
      </c>
      <c r="J3166" s="15">
        <f t="shared" ca="1" si="344"/>
        <v>0.78013603018166522</v>
      </c>
      <c r="K3166" s="16">
        <f t="shared" ca="1" si="346"/>
        <v>13.89447638431354</v>
      </c>
      <c r="L3166" s="16"/>
      <c r="M3166" s="17">
        <f t="shared" ca="1" si="345"/>
        <v>0.25390636884591689</v>
      </c>
      <c r="N3166" s="18">
        <f t="shared" ca="1" si="347"/>
        <v>-1.7607585324851698</v>
      </c>
      <c r="O3166" s="18"/>
      <c r="P3166" s="30">
        <f t="shared" ca="1" si="343"/>
        <v>17.855234916798711</v>
      </c>
      <c r="Q3166" s="19"/>
      <c r="R3166" s="20">
        <f t="shared" ca="1" si="348"/>
        <v>1</v>
      </c>
      <c r="S3166" s="21">
        <f t="shared" ca="1" si="349"/>
        <v>1</v>
      </c>
    </row>
    <row r="3167" spans="9:19" ht="15" x14ac:dyDescent="0.25">
      <c r="I3167" s="14">
        <v>3163</v>
      </c>
      <c r="J3167" s="15">
        <f t="shared" ca="1" si="344"/>
        <v>0.43562319230371704</v>
      </c>
      <c r="K3167" s="16">
        <f t="shared" ca="1" si="346"/>
        <v>6.0739789230336338</v>
      </c>
      <c r="L3167" s="16"/>
      <c r="M3167" s="17">
        <f t="shared" ca="1" si="345"/>
        <v>0.60966707373243134</v>
      </c>
      <c r="N3167" s="18">
        <f t="shared" ca="1" si="347"/>
        <v>6.1096917196455305</v>
      </c>
      <c r="O3167" s="18"/>
      <c r="P3167" s="30">
        <f t="shared" ca="1" si="343"/>
        <v>2.1642872033881035</v>
      </c>
      <c r="Q3167" s="19"/>
      <c r="R3167" s="20">
        <f t="shared" ca="1" si="348"/>
        <v>1</v>
      </c>
      <c r="S3167" s="21">
        <f t="shared" ca="1" si="349"/>
        <v>0</v>
      </c>
    </row>
    <row r="3168" spans="9:19" ht="15" x14ac:dyDescent="0.25">
      <c r="I3168" s="14">
        <v>3164</v>
      </c>
      <c r="J3168" s="15">
        <f t="shared" ca="1" si="344"/>
        <v>0.80464567155317912</v>
      </c>
      <c r="K3168" s="16">
        <f t="shared" ca="1" si="346"/>
        <v>14.611328429882963</v>
      </c>
      <c r="L3168" s="16"/>
      <c r="M3168" s="17">
        <f t="shared" ca="1" si="345"/>
        <v>0.13725144638171716</v>
      </c>
      <c r="N3168" s="18">
        <f t="shared" ca="1" si="347"/>
        <v>-5.3626155342679418</v>
      </c>
      <c r="O3168" s="18"/>
      <c r="P3168" s="30">
        <f t="shared" ca="1" si="343"/>
        <v>22.173943964150904</v>
      </c>
      <c r="Q3168" s="19"/>
      <c r="R3168" s="20">
        <f t="shared" ca="1" si="348"/>
        <v>1</v>
      </c>
      <c r="S3168" s="21">
        <f t="shared" ca="1" si="349"/>
        <v>1</v>
      </c>
    </row>
    <row r="3169" spans="9:19" ht="15" x14ac:dyDescent="0.25">
      <c r="I3169" s="14">
        <v>3165</v>
      </c>
      <c r="J3169" s="15">
        <f t="shared" ca="1" si="344"/>
        <v>0.19264738230836953</v>
      </c>
      <c r="K3169" s="16">
        <f t="shared" ca="1" si="346"/>
        <v>0.16626913636482676</v>
      </c>
      <c r="L3169" s="16"/>
      <c r="M3169" s="17">
        <f t="shared" ca="1" si="345"/>
        <v>0.99430362597028454</v>
      </c>
      <c r="N3169" s="18">
        <f t="shared" ca="1" si="347"/>
        <v>24.950976090124332</v>
      </c>
      <c r="O3169" s="18"/>
      <c r="P3169" s="30">
        <f t="shared" ca="1" si="343"/>
        <v>-22.584706953759504</v>
      </c>
      <c r="Q3169" s="19"/>
      <c r="R3169" s="20">
        <f t="shared" ca="1" si="348"/>
        <v>0</v>
      </c>
      <c r="S3169" s="21">
        <f t="shared" ca="1" si="349"/>
        <v>0</v>
      </c>
    </row>
    <row r="3170" spans="9:19" ht="15" x14ac:dyDescent="0.25">
      <c r="I3170" s="14">
        <v>3166</v>
      </c>
      <c r="J3170" s="15">
        <f t="shared" ca="1" si="344"/>
        <v>0.11826340398988555</v>
      </c>
      <c r="K3170" s="16">
        <f t="shared" ca="1" si="346"/>
        <v>-2.4736510311598998</v>
      </c>
      <c r="L3170" s="16"/>
      <c r="M3170" s="17">
        <f t="shared" ca="1" si="345"/>
        <v>0.92856386765915533</v>
      </c>
      <c r="N3170" s="18">
        <f t="shared" ca="1" si="347"/>
        <v>16.038561574196635</v>
      </c>
      <c r="O3170" s="18"/>
      <c r="P3170" s="30">
        <f t="shared" ca="1" si="343"/>
        <v>-16.312212605356535</v>
      </c>
      <c r="Q3170" s="19"/>
      <c r="R3170" s="20">
        <f t="shared" ca="1" si="348"/>
        <v>0</v>
      </c>
      <c r="S3170" s="21">
        <f t="shared" ca="1" si="349"/>
        <v>0</v>
      </c>
    </row>
    <row r="3171" spans="9:19" ht="15" x14ac:dyDescent="0.25">
      <c r="I3171" s="14">
        <v>3167</v>
      </c>
      <c r="J3171" s="15">
        <f t="shared" ca="1" si="344"/>
        <v>0.56623300678101696</v>
      </c>
      <c r="K3171" s="16">
        <f t="shared" ca="1" si="346"/>
        <v>8.8254790902648317</v>
      </c>
      <c r="L3171" s="16"/>
      <c r="M3171" s="17">
        <f t="shared" ca="1" si="345"/>
        <v>0.44077781518440262</v>
      </c>
      <c r="N3171" s="18">
        <f t="shared" ca="1" si="347"/>
        <v>2.5333977389889752</v>
      </c>
      <c r="O3171" s="18"/>
      <c r="P3171" s="30">
        <f t="shared" ca="1" si="343"/>
        <v>8.4920813512758571</v>
      </c>
      <c r="Q3171" s="19"/>
      <c r="R3171" s="20">
        <f t="shared" ca="1" si="348"/>
        <v>1</v>
      </c>
      <c r="S3171" s="21">
        <f t="shared" ca="1" si="349"/>
        <v>1</v>
      </c>
    </row>
    <row r="3172" spans="9:19" ht="15" x14ac:dyDescent="0.25">
      <c r="I3172" s="14">
        <v>3168</v>
      </c>
      <c r="J3172" s="15">
        <f t="shared" ca="1" si="344"/>
        <v>0.68368765243277363</v>
      </c>
      <c r="K3172" s="16">
        <f t="shared" ca="1" si="346"/>
        <v>11.429534799012679</v>
      </c>
      <c r="L3172" s="16"/>
      <c r="M3172" s="17">
        <f t="shared" ca="1" si="345"/>
        <v>0.6380192075567751</v>
      </c>
      <c r="N3172" s="18">
        <f t="shared" ca="1" si="347"/>
        <v>6.7348256556374508</v>
      </c>
      <c r="O3172" s="18"/>
      <c r="P3172" s="30">
        <f t="shared" ca="1" si="343"/>
        <v>6.8947091433752279</v>
      </c>
      <c r="Q3172" s="19"/>
      <c r="R3172" s="20">
        <f t="shared" ca="1" si="348"/>
        <v>1</v>
      </c>
      <c r="S3172" s="21">
        <f t="shared" ca="1" si="349"/>
        <v>0</v>
      </c>
    </row>
    <row r="3173" spans="9:19" ht="15" x14ac:dyDescent="0.25">
      <c r="I3173" s="14">
        <v>3169</v>
      </c>
      <c r="J3173" s="15">
        <f t="shared" ca="1" si="344"/>
        <v>0.20014727725570225</v>
      </c>
      <c r="K3173" s="16">
        <f t="shared" ca="1" si="346"/>
        <v>0.39289193834084113</v>
      </c>
      <c r="L3173" s="16"/>
      <c r="M3173" s="17">
        <f t="shared" ca="1" si="345"/>
        <v>0.52615598502992345</v>
      </c>
      <c r="N3173" s="18">
        <f t="shared" ca="1" si="347"/>
        <v>4.3289357695138238</v>
      </c>
      <c r="O3173" s="18"/>
      <c r="P3173" s="30">
        <f t="shared" ca="1" si="343"/>
        <v>-1.7360438311729824</v>
      </c>
      <c r="Q3173" s="19"/>
      <c r="R3173" s="20">
        <f t="shared" ca="1" si="348"/>
        <v>0</v>
      </c>
      <c r="S3173" s="21">
        <f t="shared" ca="1" si="349"/>
        <v>0</v>
      </c>
    </row>
    <row r="3174" spans="9:19" ht="15" x14ac:dyDescent="0.25">
      <c r="I3174" s="14">
        <v>3170</v>
      </c>
      <c r="J3174" s="15">
        <f t="shared" ca="1" si="344"/>
        <v>0.97255524800939963</v>
      </c>
      <c r="K3174" s="16">
        <f t="shared" ca="1" si="346"/>
        <v>23.491779620481022</v>
      </c>
      <c r="L3174" s="16"/>
      <c r="M3174" s="17">
        <f t="shared" ca="1" si="345"/>
        <v>0.94798568746815937</v>
      </c>
      <c r="N3174" s="18">
        <f t="shared" ca="1" si="347"/>
        <v>17.380987122883997</v>
      </c>
      <c r="O3174" s="18"/>
      <c r="P3174" s="30">
        <f t="shared" ca="1" si="343"/>
        <v>8.3107924975970242</v>
      </c>
      <c r="Q3174" s="19"/>
      <c r="R3174" s="20">
        <f t="shared" ca="1" si="348"/>
        <v>1</v>
      </c>
      <c r="S3174" s="21">
        <f t="shared" ca="1" si="349"/>
        <v>1</v>
      </c>
    </row>
    <row r="3175" spans="9:19" ht="15" x14ac:dyDescent="0.25">
      <c r="I3175" s="14">
        <v>3171</v>
      </c>
      <c r="J3175" s="15">
        <f t="shared" ca="1" si="344"/>
        <v>0.4310248009299682</v>
      </c>
      <c r="K3175" s="16">
        <f t="shared" ca="1" si="346"/>
        <v>5.9761718501490737</v>
      </c>
      <c r="L3175" s="16"/>
      <c r="M3175" s="17">
        <f t="shared" ca="1" si="345"/>
        <v>0.29958149348729968</v>
      </c>
      <c r="N3175" s="18">
        <f t="shared" ca="1" si="347"/>
        <v>-0.61752326079624265</v>
      </c>
      <c r="O3175" s="18"/>
      <c r="P3175" s="30">
        <f t="shared" ca="1" si="343"/>
        <v>8.7936951109453165</v>
      </c>
      <c r="Q3175" s="19"/>
      <c r="R3175" s="20">
        <f t="shared" ca="1" si="348"/>
        <v>1</v>
      </c>
      <c r="S3175" s="21">
        <f t="shared" ca="1" si="349"/>
        <v>1</v>
      </c>
    </row>
    <row r="3176" spans="9:19" ht="15" x14ac:dyDescent="0.25">
      <c r="I3176" s="14">
        <v>3172</v>
      </c>
      <c r="J3176" s="15">
        <f t="shared" ca="1" si="344"/>
        <v>6.1312013075425664E-2</v>
      </c>
      <c r="K3176" s="16">
        <f t="shared" ca="1" si="346"/>
        <v>-5.4867982323207851</v>
      </c>
      <c r="L3176" s="16"/>
      <c r="M3176" s="17">
        <f t="shared" ca="1" si="345"/>
        <v>0.99809960716297264</v>
      </c>
      <c r="N3176" s="18">
        <f t="shared" ca="1" si="347"/>
        <v>27.994941992836921</v>
      </c>
      <c r="O3176" s="18"/>
      <c r="P3176" s="30">
        <f t="shared" ca="1" si="343"/>
        <v>-31.281740225157709</v>
      </c>
      <c r="Q3176" s="19"/>
      <c r="R3176" s="20">
        <f t="shared" ca="1" si="348"/>
        <v>0</v>
      </c>
      <c r="S3176" s="21">
        <f t="shared" ca="1" si="349"/>
        <v>0</v>
      </c>
    </row>
    <row r="3177" spans="9:19" ht="15" x14ac:dyDescent="0.25">
      <c r="I3177" s="14">
        <v>3173</v>
      </c>
      <c r="J3177" s="15">
        <f t="shared" ca="1" si="344"/>
        <v>0.32111682817959897</v>
      </c>
      <c r="K3177" s="16">
        <f t="shared" ca="1" si="346"/>
        <v>3.5430611891052197</v>
      </c>
      <c r="L3177" s="16"/>
      <c r="M3177" s="17">
        <f t="shared" ca="1" si="345"/>
        <v>0.65732907361425075</v>
      </c>
      <c r="N3177" s="18">
        <f t="shared" ca="1" si="347"/>
        <v>7.1700172547928123</v>
      </c>
      <c r="O3177" s="18"/>
      <c r="P3177" s="30">
        <f t="shared" ca="1" si="343"/>
        <v>-1.4269560656875924</v>
      </c>
      <c r="Q3177" s="19"/>
      <c r="R3177" s="20">
        <f t="shared" ca="1" si="348"/>
        <v>0</v>
      </c>
      <c r="S3177" s="21">
        <f t="shared" ca="1" si="349"/>
        <v>0</v>
      </c>
    </row>
    <row r="3178" spans="9:19" ht="15" x14ac:dyDescent="0.25">
      <c r="I3178" s="14">
        <v>3174</v>
      </c>
      <c r="J3178" s="15">
        <f t="shared" ca="1" si="344"/>
        <v>0.33668720274166652</v>
      </c>
      <c r="K3178" s="16">
        <f t="shared" ca="1" si="346"/>
        <v>3.9032991446323426</v>
      </c>
      <c r="L3178" s="16"/>
      <c r="M3178" s="17">
        <f t="shared" ca="1" si="345"/>
        <v>0.95100424953334606</v>
      </c>
      <c r="N3178" s="18">
        <f t="shared" ca="1" si="347"/>
        <v>17.623960594771958</v>
      </c>
      <c r="O3178" s="18"/>
      <c r="P3178" s="30">
        <f t="shared" ca="1" si="343"/>
        <v>-11.520661450139617</v>
      </c>
      <c r="Q3178" s="19"/>
      <c r="R3178" s="20">
        <f t="shared" ca="1" si="348"/>
        <v>0</v>
      </c>
      <c r="S3178" s="21">
        <f t="shared" ca="1" si="349"/>
        <v>0</v>
      </c>
    </row>
    <row r="3179" spans="9:19" ht="15" x14ac:dyDescent="0.25">
      <c r="I3179" s="14">
        <v>3175</v>
      </c>
      <c r="J3179" s="15">
        <f t="shared" ca="1" si="344"/>
        <v>0.5424345347237689</v>
      </c>
      <c r="K3179" s="16">
        <f t="shared" ca="1" si="346"/>
        <v>8.3216200376340748</v>
      </c>
      <c r="L3179" s="16"/>
      <c r="M3179" s="17">
        <f t="shared" ca="1" si="345"/>
        <v>0.82742042587106979</v>
      </c>
      <c r="N3179" s="18">
        <f t="shared" ca="1" si="347"/>
        <v>11.678242564363918</v>
      </c>
      <c r="O3179" s="18"/>
      <c r="P3179" s="30">
        <f t="shared" ca="1" si="343"/>
        <v>-1.1566225267298433</v>
      </c>
      <c r="Q3179" s="19"/>
      <c r="R3179" s="20">
        <f t="shared" ca="1" si="348"/>
        <v>0</v>
      </c>
      <c r="S3179" s="21">
        <f t="shared" ca="1" si="349"/>
        <v>0</v>
      </c>
    </row>
    <row r="3180" spans="9:19" ht="15" x14ac:dyDescent="0.25">
      <c r="I3180" s="14">
        <v>3176</v>
      </c>
      <c r="J3180" s="15">
        <f t="shared" ca="1" si="344"/>
        <v>0.91016087714175531</v>
      </c>
      <c r="K3180" s="16">
        <f t="shared" ca="1" si="346"/>
        <v>18.655855554859627</v>
      </c>
      <c r="L3180" s="16"/>
      <c r="M3180" s="17">
        <f t="shared" ca="1" si="345"/>
        <v>0.90719617639888817</v>
      </c>
      <c r="N3180" s="18">
        <f t="shared" ca="1" si="347"/>
        <v>14.854744153366314</v>
      </c>
      <c r="O3180" s="18"/>
      <c r="P3180" s="30">
        <f t="shared" ca="1" si="343"/>
        <v>6.001111401493314</v>
      </c>
      <c r="Q3180" s="19"/>
      <c r="R3180" s="20">
        <f t="shared" ca="1" si="348"/>
        <v>1</v>
      </c>
      <c r="S3180" s="21">
        <f t="shared" ca="1" si="349"/>
        <v>0</v>
      </c>
    </row>
    <row r="3181" spans="9:19" ht="15" x14ac:dyDescent="0.25">
      <c r="I3181" s="14">
        <v>3177</v>
      </c>
      <c r="J3181" s="15">
        <f t="shared" ca="1" si="344"/>
        <v>0.78195185727865346</v>
      </c>
      <c r="K3181" s="16">
        <f t="shared" ca="1" si="346"/>
        <v>13.945926070380022</v>
      </c>
      <c r="L3181" s="16"/>
      <c r="M3181" s="17">
        <f t="shared" ca="1" si="345"/>
        <v>0.86344937791919585</v>
      </c>
      <c r="N3181" s="18">
        <f t="shared" ca="1" si="347"/>
        <v>12.949364320252515</v>
      </c>
      <c r="O3181" s="18"/>
      <c r="P3181" s="30">
        <f t="shared" ca="1" si="343"/>
        <v>3.1965617501275068</v>
      </c>
      <c r="Q3181" s="19"/>
      <c r="R3181" s="20">
        <f t="shared" ca="1" si="348"/>
        <v>1</v>
      </c>
      <c r="S3181" s="21">
        <f t="shared" ca="1" si="349"/>
        <v>0</v>
      </c>
    </row>
    <row r="3182" spans="9:19" ht="15" x14ac:dyDescent="0.25">
      <c r="I3182" s="14">
        <v>3178</v>
      </c>
      <c r="J3182" s="15">
        <f t="shared" ca="1" si="344"/>
        <v>0.38761273798988782</v>
      </c>
      <c r="K3182" s="16">
        <f t="shared" ca="1" si="346"/>
        <v>5.0409464821957943</v>
      </c>
      <c r="L3182" s="16"/>
      <c r="M3182" s="17">
        <f t="shared" ca="1" si="345"/>
        <v>0.69328439633693328</v>
      </c>
      <c r="N3182" s="18">
        <f t="shared" ca="1" si="347"/>
        <v>8.006653524136162</v>
      </c>
      <c r="O3182" s="18"/>
      <c r="P3182" s="30">
        <f t="shared" ca="1" si="343"/>
        <v>-0.76570704194036754</v>
      </c>
      <c r="Q3182" s="19"/>
      <c r="R3182" s="20">
        <f t="shared" ca="1" si="348"/>
        <v>0</v>
      </c>
      <c r="S3182" s="21">
        <f t="shared" ca="1" si="349"/>
        <v>0</v>
      </c>
    </row>
    <row r="3183" spans="9:19" ht="15" x14ac:dyDescent="0.25">
      <c r="I3183" s="14">
        <v>3179</v>
      </c>
      <c r="J3183" s="15">
        <f t="shared" ca="1" si="344"/>
        <v>0.73576974436882814</v>
      </c>
      <c r="K3183" s="16">
        <f t="shared" ca="1" si="346"/>
        <v>12.70395177508558</v>
      </c>
      <c r="L3183" s="16"/>
      <c r="M3183" s="17">
        <f t="shared" ca="1" si="345"/>
        <v>0.16013526246512388</v>
      </c>
      <c r="N3183" s="18">
        <f t="shared" ca="1" si="347"/>
        <v>-4.5355816933763649</v>
      </c>
      <c r="O3183" s="18"/>
      <c r="P3183" s="30">
        <f t="shared" ca="1" si="343"/>
        <v>19.439533468461942</v>
      </c>
      <c r="Q3183" s="19"/>
      <c r="R3183" s="20">
        <f t="shared" ca="1" si="348"/>
        <v>1</v>
      </c>
      <c r="S3183" s="21">
        <f t="shared" ca="1" si="349"/>
        <v>1</v>
      </c>
    </row>
    <row r="3184" spans="9:19" ht="15" x14ac:dyDescent="0.25">
      <c r="I3184" s="14">
        <v>3180</v>
      </c>
      <c r="J3184" s="15">
        <f t="shared" ca="1" si="344"/>
        <v>0.43757675362907267</v>
      </c>
      <c r="K3184" s="16">
        <f t="shared" ca="1" si="346"/>
        <v>6.1154740739814084</v>
      </c>
      <c r="L3184" s="16"/>
      <c r="M3184" s="17">
        <f t="shared" ca="1" si="345"/>
        <v>0.66259636435164326</v>
      </c>
      <c r="N3184" s="18">
        <f t="shared" ca="1" si="347"/>
        <v>7.2902867221999337</v>
      </c>
      <c r="O3184" s="18"/>
      <c r="P3184" s="30">
        <f t="shared" ca="1" si="343"/>
        <v>1.0251873517814749</v>
      </c>
      <c r="Q3184" s="19"/>
      <c r="R3184" s="20">
        <f t="shared" ca="1" si="348"/>
        <v>1</v>
      </c>
      <c r="S3184" s="21">
        <f t="shared" ca="1" si="349"/>
        <v>0</v>
      </c>
    </row>
    <row r="3185" spans="9:19" ht="15" x14ac:dyDescent="0.25">
      <c r="I3185" s="14">
        <v>3181</v>
      </c>
      <c r="J3185" s="15">
        <f t="shared" ca="1" si="344"/>
        <v>0.2816988919708735</v>
      </c>
      <c r="K3185" s="16">
        <f t="shared" ca="1" si="346"/>
        <v>2.5957613744309445</v>
      </c>
      <c r="L3185" s="16"/>
      <c r="M3185" s="17">
        <f t="shared" ca="1" si="345"/>
        <v>0.72071922761291884</v>
      </c>
      <c r="N3185" s="18">
        <f t="shared" ca="1" si="347"/>
        <v>8.674289095488513</v>
      </c>
      <c r="O3185" s="18"/>
      <c r="P3185" s="30">
        <f t="shared" ca="1" si="343"/>
        <v>-3.8785277210575684</v>
      </c>
      <c r="Q3185" s="19"/>
      <c r="R3185" s="20">
        <f t="shared" ca="1" si="348"/>
        <v>0</v>
      </c>
      <c r="S3185" s="21">
        <f t="shared" ca="1" si="349"/>
        <v>0</v>
      </c>
    </row>
    <row r="3186" spans="9:19" ht="15" x14ac:dyDescent="0.25">
      <c r="I3186" s="14">
        <v>3182</v>
      </c>
      <c r="J3186" s="15">
        <f t="shared" ca="1" si="344"/>
        <v>0.44636152930435591</v>
      </c>
      <c r="K3186" s="16">
        <f t="shared" ca="1" si="346"/>
        <v>6.3016855015439734</v>
      </c>
      <c r="L3186" s="16"/>
      <c r="M3186" s="17">
        <f t="shared" ca="1" si="345"/>
        <v>0.57947646288180477</v>
      </c>
      <c r="N3186" s="18">
        <f t="shared" ca="1" si="347"/>
        <v>5.4579578843343706</v>
      </c>
      <c r="O3186" s="18"/>
      <c r="P3186" s="30">
        <f t="shared" ca="1" si="343"/>
        <v>3.0437276172096031</v>
      </c>
      <c r="Q3186" s="19"/>
      <c r="R3186" s="20">
        <f t="shared" ca="1" si="348"/>
        <v>1</v>
      </c>
      <c r="S3186" s="21">
        <f t="shared" ca="1" si="349"/>
        <v>0</v>
      </c>
    </row>
    <row r="3187" spans="9:19" ht="15" x14ac:dyDescent="0.25">
      <c r="I3187" s="14">
        <v>3183</v>
      </c>
      <c r="J3187" s="15">
        <f t="shared" ca="1" si="344"/>
        <v>0.99842546040519842</v>
      </c>
      <c r="K3187" s="16">
        <f t="shared" ca="1" si="346"/>
        <v>32.134880831213991</v>
      </c>
      <c r="L3187" s="16"/>
      <c r="M3187" s="17">
        <f t="shared" ca="1" si="345"/>
        <v>0.73492861592331393</v>
      </c>
      <c r="N3187" s="18">
        <f t="shared" ca="1" si="347"/>
        <v>9.0324520143529625</v>
      </c>
      <c r="O3187" s="18"/>
      <c r="P3187" s="30">
        <f t="shared" ca="1" si="343"/>
        <v>25.302428816861028</v>
      </c>
      <c r="Q3187" s="19"/>
      <c r="R3187" s="20">
        <f t="shared" ca="1" si="348"/>
        <v>1</v>
      </c>
      <c r="S3187" s="21">
        <f t="shared" ca="1" si="349"/>
        <v>1</v>
      </c>
    </row>
    <row r="3188" spans="9:19" ht="15" x14ac:dyDescent="0.25">
      <c r="I3188" s="14">
        <v>3184</v>
      </c>
      <c r="J3188" s="15">
        <f t="shared" ca="1" si="344"/>
        <v>0.36549658049749789</v>
      </c>
      <c r="K3188" s="16">
        <f t="shared" ca="1" si="346"/>
        <v>4.5535234569911314</v>
      </c>
      <c r="L3188" s="16"/>
      <c r="M3188" s="17">
        <f t="shared" ca="1" si="345"/>
        <v>0.72760376303250307</v>
      </c>
      <c r="N3188" s="18">
        <f t="shared" ca="1" si="347"/>
        <v>8.8466610623763202</v>
      </c>
      <c r="O3188" s="18"/>
      <c r="P3188" s="30">
        <f t="shared" ca="1" si="343"/>
        <v>-2.0931376053851887</v>
      </c>
      <c r="Q3188" s="19"/>
      <c r="R3188" s="20">
        <f t="shared" ca="1" si="348"/>
        <v>0</v>
      </c>
      <c r="S3188" s="21">
        <f t="shared" ca="1" si="349"/>
        <v>0</v>
      </c>
    </row>
    <row r="3189" spans="9:19" ht="15" x14ac:dyDescent="0.25">
      <c r="I3189" s="14">
        <v>3185</v>
      </c>
      <c r="J3189" s="15">
        <f t="shared" ca="1" si="344"/>
        <v>0.61238391044489282</v>
      </c>
      <c r="K3189" s="16">
        <f t="shared" ca="1" si="346"/>
        <v>9.8189803042349357</v>
      </c>
      <c r="L3189" s="16"/>
      <c r="M3189" s="17">
        <f t="shared" ca="1" si="345"/>
        <v>0.67942568957077487</v>
      </c>
      <c r="N3189" s="18">
        <f t="shared" ca="1" si="347"/>
        <v>7.679617472997462</v>
      </c>
      <c r="O3189" s="18"/>
      <c r="P3189" s="30">
        <f t="shared" ca="1" si="343"/>
        <v>4.3393628312374739</v>
      </c>
      <c r="Q3189" s="19"/>
      <c r="R3189" s="20">
        <f t="shared" ca="1" si="348"/>
        <v>1</v>
      </c>
      <c r="S3189" s="21">
        <f t="shared" ca="1" si="349"/>
        <v>0</v>
      </c>
    </row>
    <row r="3190" spans="9:19" ht="15" x14ac:dyDescent="0.25">
      <c r="I3190" s="14">
        <v>3186</v>
      </c>
      <c r="J3190" s="15">
        <f t="shared" ca="1" si="344"/>
        <v>0.83860134929437447</v>
      </c>
      <c r="K3190" s="16">
        <f t="shared" ca="1" si="346"/>
        <v>15.702273793611411</v>
      </c>
      <c r="L3190" s="16"/>
      <c r="M3190" s="17">
        <f t="shared" ca="1" si="345"/>
        <v>0.28985002959992401</v>
      </c>
      <c r="N3190" s="18">
        <f t="shared" ca="1" si="347"/>
        <v>-0.85361476442058759</v>
      </c>
      <c r="O3190" s="18"/>
      <c r="P3190" s="30">
        <f t="shared" ca="1" si="343"/>
        <v>18.755888558031998</v>
      </c>
      <c r="Q3190" s="19"/>
      <c r="R3190" s="20">
        <f t="shared" ca="1" si="348"/>
        <v>1</v>
      </c>
      <c r="S3190" s="21">
        <f t="shared" ca="1" si="349"/>
        <v>1</v>
      </c>
    </row>
    <row r="3191" spans="9:19" ht="15" x14ac:dyDescent="0.25">
      <c r="I3191" s="14">
        <v>3187</v>
      </c>
      <c r="J3191" s="15">
        <f t="shared" ca="1" si="344"/>
        <v>0.4329376647950105</v>
      </c>
      <c r="K3191" s="16">
        <f t="shared" ca="1" si="346"/>
        <v>6.0168815384541663</v>
      </c>
      <c r="L3191" s="16"/>
      <c r="M3191" s="17">
        <f t="shared" ca="1" si="345"/>
        <v>0.37472590645855675</v>
      </c>
      <c r="N3191" s="18">
        <f t="shared" ca="1" si="347"/>
        <v>1.1080234895856371</v>
      </c>
      <c r="O3191" s="18"/>
      <c r="P3191" s="30">
        <f t="shared" ca="1" si="343"/>
        <v>7.1088580488685293</v>
      </c>
      <c r="Q3191" s="19"/>
      <c r="R3191" s="20">
        <f t="shared" ca="1" si="348"/>
        <v>1</v>
      </c>
      <c r="S3191" s="21">
        <f t="shared" ca="1" si="349"/>
        <v>1</v>
      </c>
    </row>
    <row r="3192" spans="9:19" ht="15" x14ac:dyDescent="0.25">
      <c r="I3192" s="14">
        <v>3188</v>
      </c>
      <c r="J3192" s="15">
        <f t="shared" ca="1" si="344"/>
        <v>0.24432544970724501</v>
      </c>
      <c r="K3192" s="16">
        <f t="shared" ca="1" si="346"/>
        <v>1.6364959923962568</v>
      </c>
      <c r="L3192" s="16"/>
      <c r="M3192" s="17">
        <f t="shared" ca="1" si="345"/>
        <v>0.77475737628124275</v>
      </c>
      <c r="N3192" s="18">
        <f t="shared" ca="1" si="347"/>
        <v>10.093489200536865</v>
      </c>
      <c r="O3192" s="18"/>
      <c r="P3192" s="30">
        <f t="shared" ca="1" si="343"/>
        <v>-6.2569932081406092</v>
      </c>
      <c r="Q3192" s="19"/>
      <c r="R3192" s="20">
        <f t="shared" ca="1" si="348"/>
        <v>0</v>
      </c>
      <c r="S3192" s="21">
        <f t="shared" ca="1" si="349"/>
        <v>0</v>
      </c>
    </row>
    <row r="3193" spans="9:19" ht="15" x14ac:dyDescent="0.25">
      <c r="I3193" s="14">
        <v>3189</v>
      </c>
      <c r="J3193" s="15">
        <f t="shared" ca="1" si="344"/>
        <v>0.28494980541178516</v>
      </c>
      <c r="K3193" s="16">
        <f t="shared" ca="1" si="346"/>
        <v>2.6761031433778522</v>
      </c>
      <c r="L3193" s="16"/>
      <c r="M3193" s="17">
        <f t="shared" ca="1" si="345"/>
        <v>0.84318636828034099</v>
      </c>
      <c r="N3193" s="18">
        <f t="shared" ca="1" si="347"/>
        <v>12.210522055653737</v>
      </c>
      <c r="O3193" s="18"/>
      <c r="P3193" s="30">
        <f t="shared" ca="1" si="343"/>
        <v>-7.3344189122758854</v>
      </c>
      <c r="Q3193" s="19"/>
      <c r="R3193" s="20">
        <f t="shared" ca="1" si="348"/>
        <v>0</v>
      </c>
      <c r="S3193" s="21">
        <f t="shared" ca="1" si="349"/>
        <v>0</v>
      </c>
    </row>
    <row r="3194" spans="9:19" ht="15" x14ac:dyDescent="0.25">
      <c r="I3194" s="14">
        <v>3190</v>
      </c>
      <c r="J3194" s="15">
        <f t="shared" ca="1" si="344"/>
        <v>0.85578544424264913</v>
      </c>
      <c r="K3194" s="16">
        <f t="shared" ca="1" si="346"/>
        <v>16.31176550786769</v>
      </c>
      <c r="L3194" s="16"/>
      <c r="M3194" s="17">
        <f t="shared" ca="1" si="345"/>
        <v>0.26814434442220436</v>
      </c>
      <c r="N3194" s="18">
        <f t="shared" ca="1" si="347"/>
        <v>-1.394197717833169</v>
      </c>
      <c r="O3194" s="18"/>
      <c r="P3194" s="30">
        <f t="shared" ca="1" si="343"/>
        <v>19.905963225700859</v>
      </c>
      <c r="Q3194" s="19"/>
      <c r="R3194" s="20">
        <f t="shared" ca="1" si="348"/>
        <v>1</v>
      </c>
      <c r="S3194" s="21">
        <f t="shared" ca="1" si="349"/>
        <v>1</v>
      </c>
    </row>
    <row r="3195" spans="9:19" ht="15" x14ac:dyDescent="0.25">
      <c r="I3195" s="14">
        <v>3191</v>
      </c>
      <c r="J3195" s="15">
        <f t="shared" ca="1" si="344"/>
        <v>0.78689617386588306</v>
      </c>
      <c r="K3195" s="16">
        <f t="shared" ca="1" si="346"/>
        <v>14.087286196183182</v>
      </c>
      <c r="L3195" s="16"/>
      <c r="M3195" s="17">
        <f t="shared" ca="1" si="345"/>
        <v>8.0198872890921979E-3</v>
      </c>
      <c r="N3195" s="18">
        <f t="shared" ca="1" si="347"/>
        <v>-16.366850837880492</v>
      </c>
      <c r="O3195" s="18"/>
      <c r="P3195" s="30">
        <f t="shared" ca="1" si="343"/>
        <v>32.654137034063673</v>
      </c>
      <c r="Q3195" s="19"/>
      <c r="R3195" s="20">
        <f t="shared" ca="1" si="348"/>
        <v>1</v>
      </c>
      <c r="S3195" s="21">
        <f t="shared" ca="1" si="349"/>
        <v>1</v>
      </c>
    </row>
    <row r="3196" spans="9:19" ht="15" x14ac:dyDescent="0.25">
      <c r="I3196" s="14">
        <v>3192</v>
      </c>
      <c r="J3196" s="15">
        <f t="shared" ca="1" si="344"/>
        <v>0.85371807474250216</v>
      </c>
      <c r="K3196" s="16">
        <f t="shared" ca="1" si="346"/>
        <v>16.23596282153391</v>
      </c>
      <c r="L3196" s="16"/>
      <c r="M3196" s="17">
        <f t="shared" ca="1" si="345"/>
        <v>1.3983137697892722E-3</v>
      </c>
      <c r="N3196" s="18">
        <f t="shared" ca="1" si="347"/>
        <v>-21.229863957950954</v>
      </c>
      <c r="O3196" s="18"/>
      <c r="P3196" s="30">
        <f t="shared" ca="1" si="343"/>
        <v>39.665826779484867</v>
      </c>
      <c r="Q3196" s="19"/>
      <c r="R3196" s="20">
        <f t="shared" ca="1" si="348"/>
        <v>1</v>
      </c>
      <c r="S3196" s="21">
        <f t="shared" ca="1" si="349"/>
        <v>1</v>
      </c>
    </row>
    <row r="3197" spans="9:19" ht="15" x14ac:dyDescent="0.25">
      <c r="I3197" s="14">
        <v>3193</v>
      </c>
      <c r="J3197" s="15">
        <f t="shared" ca="1" si="344"/>
        <v>0.17089134406646744</v>
      </c>
      <c r="K3197" s="16">
        <f t="shared" ca="1" si="346"/>
        <v>-0.52369848669651109</v>
      </c>
      <c r="L3197" s="16"/>
      <c r="M3197" s="17">
        <f t="shared" ca="1" si="345"/>
        <v>0.41675156932422741</v>
      </c>
      <c r="N3197" s="18">
        <f t="shared" ca="1" si="347"/>
        <v>2.0212501357222754</v>
      </c>
      <c r="O3197" s="18"/>
      <c r="P3197" s="30">
        <f t="shared" ca="1" si="343"/>
        <v>-0.34494862241878632</v>
      </c>
      <c r="Q3197" s="19"/>
      <c r="R3197" s="20">
        <f t="shared" ca="1" si="348"/>
        <v>0</v>
      </c>
      <c r="S3197" s="21">
        <f t="shared" ca="1" si="349"/>
        <v>0</v>
      </c>
    </row>
    <row r="3198" spans="9:19" ht="15" x14ac:dyDescent="0.25">
      <c r="I3198" s="14">
        <v>3194</v>
      </c>
      <c r="J3198" s="15">
        <f t="shared" ca="1" si="344"/>
        <v>0.21561564433179436</v>
      </c>
      <c r="K3198" s="16">
        <f t="shared" ca="1" si="346"/>
        <v>0.84476269601197007</v>
      </c>
      <c r="L3198" s="16"/>
      <c r="M3198" s="17">
        <f t="shared" ca="1" si="345"/>
        <v>0.15610139423879044</v>
      </c>
      <c r="N3198" s="18">
        <f t="shared" ca="1" si="347"/>
        <v>-4.6753758222244741</v>
      </c>
      <c r="O3198" s="18"/>
      <c r="P3198" s="30">
        <f t="shared" ca="1" si="343"/>
        <v>7.7201385182364444</v>
      </c>
      <c r="Q3198" s="19"/>
      <c r="R3198" s="20">
        <f t="shared" ca="1" si="348"/>
        <v>1</v>
      </c>
      <c r="S3198" s="21">
        <f t="shared" ca="1" si="349"/>
        <v>1</v>
      </c>
    </row>
    <row r="3199" spans="9:19" ht="15" x14ac:dyDescent="0.25">
      <c r="I3199" s="14">
        <v>3195</v>
      </c>
      <c r="J3199" s="15">
        <f t="shared" ca="1" si="344"/>
        <v>0.56454088211687259</v>
      </c>
      <c r="K3199" s="16">
        <f t="shared" ca="1" si="346"/>
        <v>8.7895076489725046</v>
      </c>
      <c r="L3199" s="16"/>
      <c r="M3199" s="17">
        <f t="shared" ca="1" si="345"/>
        <v>0.89953221606015832</v>
      </c>
      <c r="N3199" s="18">
        <f t="shared" ca="1" si="347"/>
        <v>14.479966798799776</v>
      </c>
      <c r="O3199" s="18"/>
      <c r="P3199" s="30">
        <f t="shared" ca="1" si="343"/>
        <v>-3.490459149827271</v>
      </c>
      <c r="Q3199" s="19"/>
      <c r="R3199" s="20">
        <f t="shared" ca="1" si="348"/>
        <v>0</v>
      </c>
      <c r="S3199" s="21">
        <f t="shared" ca="1" si="349"/>
        <v>0</v>
      </c>
    </row>
    <row r="3200" spans="9:19" ht="15" x14ac:dyDescent="0.25">
      <c r="I3200" s="14">
        <v>3196</v>
      </c>
      <c r="J3200" s="15">
        <f t="shared" ca="1" si="344"/>
        <v>0.863993995732807</v>
      </c>
      <c r="K3200" s="16">
        <f t="shared" ca="1" si="346"/>
        <v>16.620215974920811</v>
      </c>
      <c r="L3200" s="16"/>
      <c r="M3200" s="17">
        <f t="shared" ca="1" si="345"/>
        <v>0.29108782844986703</v>
      </c>
      <c r="N3200" s="18">
        <f t="shared" ca="1" si="347"/>
        <v>-0.82338333274876518</v>
      </c>
      <c r="O3200" s="18"/>
      <c r="P3200" s="30">
        <f t="shared" ca="1" si="343"/>
        <v>19.643599307669575</v>
      </c>
      <c r="Q3200" s="19"/>
      <c r="R3200" s="20">
        <f t="shared" ca="1" si="348"/>
        <v>1</v>
      </c>
      <c r="S3200" s="21">
        <f t="shared" ca="1" si="349"/>
        <v>1</v>
      </c>
    </row>
    <row r="3201" spans="9:19" ht="15" x14ac:dyDescent="0.25">
      <c r="I3201" s="14">
        <v>3197</v>
      </c>
      <c r="J3201" s="15">
        <f t="shared" ca="1" si="344"/>
        <v>0.83106526786622714</v>
      </c>
      <c r="K3201" s="16">
        <f t="shared" ca="1" si="346"/>
        <v>15.448410783211198</v>
      </c>
      <c r="L3201" s="16"/>
      <c r="M3201" s="17">
        <f t="shared" ca="1" si="345"/>
        <v>0.99744915173556725</v>
      </c>
      <c r="N3201" s="18">
        <f t="shared" ca="1" si="347"/>
        <v>27.211010300988786</v>
      </c>
      <c r="O3201" s="18"/>
      <c r="P3201" s="30">
        <f t="shared" ca="1" si="343"/>
        <v>-9.5625995177775884</v>
      </c>
      <c r="Q3201" s="19"/>
      <c r="R3201" s="20">
        <f t="shared" ca="1" si="348"/>
        <v>0</v>
      </c>
      <c r="S3201" s="21">
        <f t="shared" ca="1" si="349"/>
        <v>0</v>
      </c>
    </row>
    <row r="3202" spans="9:19" ht="15" x14ac:dyDescent="0.25">
      <c r="I3202" s="14">
        <v>3198</v>
      </c>
      <c r="J3202" s="15">
        <f t="shared" ca="1" si="344"/>
        <v>0.81222531931209951</v>
      </c>
      <c r="K3202" s="16">
        <f t="shared" ca="1" si="346"/>
        <v>14.843866259228975</v>
      </c>
      <c r="L3202" s="16"/>
      <c r="M3202" s="17">
        <f t="shared" ca="1" si="345"/>
        <v>0.75666281485504949</v>
      </c>
      <c r="N3202" s="18">
        <f t="shared" ca="1" si="347"/>
        <v>9.5998738701414723</v>
      </c>
      <c r="O3202" s="18"/>
      <c r="P3202" s="30">
        <f t="shared" ca="1" si="343"/>
        <v>7.4439923890875024</v>
      </c>
      <c r="Q3202" s="19"/>
      <c r="R3202" s="20">
        <f t="shared" ca="1" si="348"/>
        <v>1</v>
      </c>
      <c r="S3202" s="21">
        <f t="shared" ca="1" si="349"/>
        <v>1</v>
      </c>
    </row>
    <row r="3203" spans="9:19" ht="15" x14ac:dyDescent="0.25">
      <c r="I3203" s="14">
        <v>3199</v>
      </c>
      <c r="J3203" s="15">
        <f t="shared" ca="1" si="344"/>
        <v>0.92816540320565377</v>
      </c>
      <c r="K3203" s="16">
        <f t="shared" ca="1" si="346"/>
        <v>19.664168780106941</v>
      </c>
      <c r="L3203" s="16"/>
      <c r="M3203" s="17">
        <f t="shared" ca="1" si="345"/>
        <v>0.69254819988489313</v>
      </c>
      <c r="N3203" s="18">
        <f t="shared" ca="1" si="347"/>
        <v>7.9891219487475826</v>
      </c>
      <c r="O3203" s="18"/>
      <c r="P3203" s="30">
        <f t="shared" ca="1" si="343"/>
        <v>13.875046831359359</v>
      </c>
      <c r="Q3203" s="19"/>
      <c r="R3203" s="20">
        <f t="shared" ca="1" si="348"/>
        <v>1</v>
      </c>
      <c r="S3203" s="21">
        <f t="shared" ca="1" si="349"/>
        <v>1</v>
      </c>
    </row>
    <row r="3204" spans="9:19" ht="15" x14ac:dyDescent="0.25">
      <c r="I3204" s="14">
        <v>3200</v>
      </c>
      <c r="J3204" s="15">
        <f t="shared" ca="1" si="344"/>
        <v>0.70776211575360837</v>
      </c>
      <c r="K3204" s="16">
        <f t="shared" ca="1" si="346"/>
        <v>12.005348667182361</v>
      </c>
      <c r="L3204" s="16"/>
      <c r="M3204" s="17">
        <f t="shared" ca="1" si="345"/>
        <v>0.76358707353045618</v>
      </c>
      <c r="N3204" s="18">
        <f t="shared" ca="1" si="347"/>
        <v>9.7862886416520958</v>
      </c>
      <c r="O3204" s="18"/>
      <c r="P3204" s="30">
        <f t="shared" ca="1" si="343"/>
        <v>4.419060025530265</v>
      </c>
      <c r="Q3204" s="19"/>
      <c r="R3204" s="20">
        <f t="shared" ca="1" si="348"/>
        <v>1</v>
      </c>
      <c r="S3204" s="21">
        <f t="shared" ca="1" si="349"/>
        <v>0</v>
      </c>
    </row>
    <row r="3205" spans="9:19" ht="15" x14ac:dyDescent="0.25">
      <c r="I3205" s="14">
        <v>3201</v>
      </c>
      <c r="J3205" s="15">
        <f t="shared" ca="1" si="344"/>
        <v>0.78158492126207424</v>
      </c>
      <c r="K3205" s="16">
        <f t="shared" ca="1" si="346"/>
        <v>13.935509475995351</v>
      </c>
      <c r="L3205" s="16"/>
      <c r="M3205" s="17">
        <f t="shared" ca="1" si="345"/>
        <v>0.81897898452820972</v>
      </c>
      <c r="N3205" s="18">
        <f t="shared" ca="1" si="347"/>
        <v>11.405996560371003</v>
      </c>
      <c r="O3205" s="18"/>
      <c r="P3205" s="30">
        <f t="shared" ref="P3205:P3268" ca="1" si="350">K3205-N3205+homefield_adv_simulation</f>
        <v>4.7295129156243485</v>
      </c>
      <c r="Q3205" s="19"/>
      <c r="R3205" s="20">
        <f t="shared" ca="1" si="348"/>
        <v>1</v>
      </c>
      <c r="S3205" s="21">
        <f t="shared" ca="1" si="349"/>
        <v>0</v>
      </c>
    </row>
    <row r="3206" spans="9:19" ht="15" x14ac:dyDescent="0.25">
      <c r="I3206" s="14">
        <v>3202</v>
      </c>
      <c r="J3206" s="15">
        <f t="shared" ca="1" si="344"/>
        <v>0.87771564984097949</v>
      </c>
      <c r="K3206" s="16">
        <f t="shared" ca="1" si="346"/>
        <v>17.165736193028906</v>
      </c>
      <c r="L3206" s="16"/>
      <c r="M3206" s="17">
        <f t="shared" ca="1" si="345"/>
        <v>0.50122618648026052</v>
      </c>
      <c r="N3206" s="18">
        <f t="shared" ca="1" si="347"/>
        <v>3.8057155703667536</v>
      </c>
      <c r="O3206" s="18"/>
      <c r="P3206" s="30">
        <f t="shared" ca="1" si="350"/>
        <v>15.560020622662151</v>
      </c>
      <c r="Q3206" s="19"/>
      <c r="R3206" s="20">
        <f t="shared" ca="1" si="348"/>
        <v>1</v>
      </c>
      <c r="S3206" s="21">
        <f t="shared" ca="1" si="349"/>
        <v>1</v>
      </c>
    </row>
    <row r="3207" spans="9:19" ht="15" x14ac:dyDescent="0.25">
      <c r="I3207" s="14">
        <v>3203</v>
      </c>
      <c r="J3207" s="15">
        <f t="shared" ca="1" si="344"/>
        <v>0.1943769476075935</v>
      </c>
      <c r="K3207" s="16">
        <f t="shared" ca="1" si="346"/>
        <v>0.21899972298734305</v>
      </c>
      <c r="L3207" s="16"/>
      <c r="M3207" s="17">
        <f t="shared" ca="1" si="345"/>
        <v>0.85238723802412542</v>
      </c>
      <c r="N3207" s="18">
        <f t="shared" ca="1" si="347"/>
        <v>12.537546093334877</v>
      </c>
      <c r="O3207" s="18"/>
      <c r="P3207" s="30">
        <f t="shared" ca="1" si="350"/>
        <v>-10.118546370347534</v>
      </c>
      <c r="Q3207" s="19"/>
      <c r="R3207" s="20">
        <f t="shared" ca="1" si="348"/>
        <v>0</v>
      </c>
      <c r="S3207" s="21">
        <f t="shared" ca="1" si="349"/>
        <v>0</v>
      </c>
    </row>
    <row r="3208" spans="9:19" ht="15" x14ac:dyDescent="0.25">
      <c r="I3208" s="14">
        <v>3204</v>
      </c>
      <c r="J3208" s="15">
        <f t="shared" ca="1" si="344"/>
        <v>0.66253277269642219</v>
      </c>
      <c r="K3208" s="16">
        <f t="shared" ca="1" si="346"/>
        <v>10.938830432772932</v>
      </c>
      <c r="L3208" s="16"/>
      <c r="M3208" s="17">
        <f t="shared" ca="1" si="345"/>
        <v>0.7921064816773693</v>
      </c>
      <c r="N3208" s="18">
        <f t="shared" ca="1" si="347"/>
        <v>10.588337719996915</v>
      </c>
      <c r="O3208" s="18"/>
      <c r="P3208" s="30">
        <f t="shared" ca="1" si="350"/>
        <v>2.5504927127760171</v>
      </c>
      <c r="Q3208" s="19"/>
      <c r="R3208" s="20">
        <f t="shared" ca="1" si="348"/>
        <v>1</v>
      </c>
      <c r="S3208" s="21">
        <f t="shared" ca="1" si="349"/>
        <v>0</v>
      </c>
    </row>
    <row r="3209" spans="9:19" ht="15" x14ac:dyDescent="0.25">
      <c r="I3209" s="14">
        <v>3205</v>
      </c>
      <c r="J3209" s="15">
        <f t="shared" ca="1" si="344"/>
        <v>0.59617885151495875</v>
      </c>
      <c r="K3209" s="16">
        <f t="shared" ca="1" si="346"/>
        <v>9.4670056411610677</v>
      </c>
      <c r="L3209" s="16"/>
      <c r="M3209" s="17">
        <f t="shared" ca="1" si="345"/>
        <v>0.90305322830310164</v>
      </c>
      <c r="N3209" s="18">
        <f t="shared" ca="1" si="347"/>
        <v>14.649442238100081</v>
      </c>
      <c r="O3209" s="18"/>
      <c r="P3209" s="30">
        <f t="shared" ca="1" si="350"/>
        <v>-2.9824365969390128</v>
      </c>
      <c r="Q3209" s="19"/>
      <c r="R3209" s="20">
        <f t="shared" ca="1" si="348"/>
        <v>0</v>
      </c>
      <c r="S3209" s="21">
        <f t="shared" ca="1" si="349"/>
        <v>0</v>
      </c>
    </row>
    <row r="3210" spans="9:19" ht="15" x14ac:dyDescent="0.25">
      <c r="I3210" s="14">
        <v>3206</v>
      </c>
      <c r="J3210" s="15">
        <f t="shared" ref="J3210:J3273" ca="1" si="351">RAND()</f>
        <v>0.39824306453251512</v>
      </c>
      <c r="K3210" s="16">
        <f t="shared" ca="1" si="346"/>
        <v>5.2722759518886564</v>
      </c>
      <c r="L3210" s="16"/>
      <c r="M3210" s="17">
        <f t="shared" ref="M3210:M3273" ca="1" si="352">RAND()</f>
        <v>0.81444813134811256</v>
      </c>
      <c r="N3210" s="18">
        <f t="shared" ca="1" si="347"/>
        <v>11.263152589250179</v>
      </c>
      <c r="O3210" s="18"/>
      <c r="P3210" s="30">
        <f t="shared" ca="1" si="350"/>
        <v>-3.7908766373615226</v>
      </c>
      <c r="Q3210" s="19"/>
      <c r="R3210" s="20">
        <f t="shared" ca="1" si="348"/>
        <v>0</v>
      </c>
      <c r="S3210" s="21">
        <f t="shared" ca="1" si="349"/>
        <v>0</v>
      </c>
    </row>
    <row r="3211" spans="9:19" ht="15" x14ac:dyDescent="0.25">
      <c r="I3211" s="14">
        <v>3207</v>
      </c>
      <c r="J3211" s="15">
        <f t="shared" ca="1" si="351"/>
        <v>0.46881830731473384</v>
      </c>
      <c r="K3211" s="16">
        <f t="shared" ref="K3211:K3274" ca="1" si="353">NORMINV(J3211,mean_HomeTeam_Sim,sd_HomeTeam_Sim)</f>
        <v>6.7753916259664972</v>
      </c>
      <c r="L3211" s="16"/>
      <c r="M3211" s="17">
        <f t="shared" ca="1" si="352"/>
        <v>0.92073271898500897</v>
      </c>
      <c r="N3211" s="18">
        <f t="shared" ref="N3211:N3274" ca="1" si="354">NORMINV(M3211,mean_AwayTeam_Sim,sd_AwayTeam_Sim)</f>
        <v>15.577051474669583</v>
      </c>
      <c r="O3211" s="18"/>
      <c r="P3211" s="30">
        <f t="shared" ca="1" si="350"/>
        <v>-6.6016598487030853</v>
      </c>
      <c r="Q3211" s="19"/>
      <c r="R3211" s="20">
        <f t="shared" ref="R3211:R3274" ca="1" si="355">IF(P3211&gt;0,1,0)</f>
        <v>0</v>
      </c>
      <c r="S3211" s="21">
        <f t="shared" ref="S3211:S3274" ca="1" si="356">IF(P3211&gt;game_spread,1,0)</f>
        <v>0</v>
      </c>
    </row>
    <row r="3212" spans="9:19" ht="15" x14ac:dyDescent="0.25">
      <c r="I3212" s="14">
        <v>3208</v>
      </c>
      <c r="J3212" s="15">
        <f t="shared" ca="1" si="351"/>
        <v>0.18557131452270093</v>
      </c>
      <c r="K3212" s="16">
        <f t="shared" ca="1" si="353"/>
        <v>-5.2544226672389449E-2</v>
      </c>
      <c r="L3212" s="16"/>
      <c r="M3212" s="17">
        <f t="shared" ca="1" si="352"/>
        <v>0.14308492278007756</v>
      </c>
      <c r="N3212" s="18">
        <f t="shared" ca="1" si="354"/>
        <v>-5.1434946174017497</v>
      </c>
      <c r="O3212" s="18"/>
      <c r="P3212" s="30">
        <f t="shared" ca="1" si="350"/>
        <v>7.2909503907293605</v>
      </c>
      <c r="Q3212" s="19"/>
      <c r="R3212" s="20">
        <f t="shared" ca="1" si="355"/>
        <v>1</v>
      </c>
      <c r="S3212" s="21">
        <f t="shared" ca="1" si="356"/>
        <v>1</v>
      </c>
    </row>
    <row r="3213" spans="9:19" ht="15" x14ac:dyDescent="0.25">
      <c r="I3213" s="14">
        <v>3209</v>
      </c>
      <c r="J3213" s="15">
        <f t="shared" ca="1" si="351"/>
        <v>7.0912047133266043E-2</v>
      </c>
      <c r="K3213" s="16">
        <f t="shared" ca="1" si="353"/>
        <v>-4.8608040040657787</v>
      </c>
      <c r="L3213" s="16"/>
      <c r="M3213" s="17">
        <f t="shared" ca="1" si="352"/>
        <v>4.576755482531758E-2</v>
      </c>
      <c r="N3213" s="18">
        <f t="shared" ca="1" si="354"/>
        <v>-10.337424856749607</v>
      </c>
      <c r="O3213" s="18"/>
      <c r="P3213" s="30">
        <f t="shared" ca="1" si="350"/>
        <v>7.6766208526838282</v>
      </c>
      <c r="Q3213" s="19"/>
      <c r="R3213" s="20">
        <f t="shared" ca="1" si="355"/>
        <v>1</v>
      </c>
      <c r="S3213" s="21">
        <f t="shared" ca="1" si="356"/>
        <v>1</v>
      </c>
    </row>
    <row r="3214" spans="9:19" ht="15" x14ac:dyDescent="0.25">
      <c r="I3214" s="14">
        <v>3210</v>
      </c>
      <c r="J3214" s="15">
        <f t="shared" ca="1" si="351"/>
        <v>0.51543631290694158</v>
      </c>
      <c r="K3214" s="16">
        <f t="shared" ca="1" si="353"/>
        <v>7.7538105085673266</v>
      </c>
      <c r="L3214" s="16"/>
      <c r="M3214" s="17">
        <f t="shared" ca="1" si="352"/>
        <v>0.85344519477379976</v>
      </c>
      <c r="N3214" s="18">
        <f t="shared" ca="1" si="354"/>
        <v>12.576011256373187</v>
      </c>
      <c r="O3214" s="18"/>
      <c r="P3214" s="30">
        <f t="shared" ca="1" si="350"/>
        <v>-2.6222007478058602</v>
      </c>
      <c r="Q3214" s="19"/>
      <c r="R3214" s="20">
        <f t="shared" ca="1" si="355"/>
        <v>0</v>
      </c>
      <c r="S3214" s="21">
        <f t="shared" ca="1" si="356"/>
        <v>0</v>
      </c>
    </row>
    <row r="3215" spans="9:19" ht="15" x14ac:dyDescent="0.25">
      <c r="I3215" s="14">
        <v>3211</v>
      </c>
      <c r="J3215" s="15">
        <f t="shared" ca="1" si="351"/>
        <v>7.4668152758972761E-2</v>
      </c>
      <c r="K3215" s="16">
        <f t="shared" ca="1" si="353"/>
        <v>-4.6336313284114024</v>
      </c>
      <c r="L3215" s="16"/>
      <c r="M3215" s="17">
        <f t="shared" ca="1" si="352"/>
        <v>7.5531805905222682E-2</v>
      </c>
      <c r="N3215" s="18">
        <f t="shared" ca="1" si="354"/>
        <v>-8.2326367391375488</v>
      </c>
      <c r="O3215" s="18"/>
      <c r="P3215" s="30">
        <f t="shared" ca="1" si="350"/>
        <v>5.7990054107261466</v>
      </c>
      <c r="Q3215" s="19"/>
      <c r="R3215" s="20">
        <f t="shared" ca="1" si="355"/>
        <v>1</v>
      </c>
      <c r="S3215" s="21">
        <f t="shared" ca="1" si="356"/>
        <v>0</v>
      </c>
    </row>
    <row r="3216" spans="9:19" ht="15" x14ac:dyDescent="0.25">
      <c r="I3216" s="14">
        <v>3212</v>
      </c>
      <c r="J3216" s="15">
        <f t="shared" ca="1" si="351"/>
        <v>0.15550761483176678</v>
      </c>
      <c r="K3216" s="16">
        <f t="shared" ca="1" si="353"/>
        <v>-1.0461531292048605</v>
      </c>
      <c r="L3216" s="16"/>
      <c r="M3216" s="17">
        <f t="shared" ca="1" si="352"/>
        <v>2.1353643439413372E-2</v>
      </c>
      <c r="N3216" s="18">
        <f t="shared" ca="1" si="354"/>
        <v>-13.175429196147768</v>
      </c>
      <c r="O3216" s="18"/>
      <c r="P3216" s="30">
        <f t="shared" ca="1" si="350"/>
        <v>14.329276066942906</v>
      </c>
      <c r="Q3216" s="19"/>
      <c r="R3216" s="20">
        <f t="shared" ca="1" si="355"/>
        <v>1</v>
      </c>
      <c r="S3216" s="21">
        <f t="shared" ca="1" si="356"/>
        <v>1</v>
      </c>
    </row>
    <row r="3217" spans="9:19" ht="15" x14ac:dyDescent="0.25">
      <c r="I3217" s="14">
        <v>3213</v>
      </c>
      <c r="J3217" s="15">
        <f t="shared" ca="1" si="351"/>
        <v>0.41667669525433126</v>
      </c>
      <c r="K3217" s="16">
        <f t="shared" ca="1" si="353"/>
        <v>5.6696447677821631</v>
      </c>
      <c r="L3217" s="16"/>
      <c r="M3217" s="17">
        <f t="shared" ca="1" si="352"/>
        <v>8.116102297184391E-2</v>
      </c>
      <c r="N3217" s="18">
        <f t="shared" ca="1" si="354"/>
        <v>-7.9106875674411317</v>
      </c>
      <c r="O3217" s="18"/>
      <c r="P3217" s="30">
        <f t="shared" ca="1" si="350"/>
        <v>15.780332335223296</v>
      </c>
      <c r="Q3217" s="19"/>
      <c r="R3217" s="20">
        <f t="shared" ca="1" si="355"/>
        <v>1</v>
      </c>
      <c r="S3217" s="21">
        <f t="shared" ca="1" si="356"/>
        <v>1</v>
      </c>
    </row>
    <row r="3218" spans="9:19" ht="15" x14ac:dyDescent="0.25">
      <c r="I3218" s="14">
        <v>3214</v>
      </c>
      <c r="J3218" s="15">
        <f t="shared" ca="1" si="351"/>
        <v>0.19841980751145905</v>
      </c>
      <c r="K3218" s="16">
        <f t="shared" ca="1" si="353"/>
        <v>0.34115508531629768</v>
      </c>
      <c r="L3218" s="16"/>
      <c r="M3218" s="17">
        <f t="shared" ca="1" si="352"/>
        <v>0.31269219399294235</v>
      </c>
      <c r="N3218" s="18">
        <f t="shared" ca="1" si="354"/>
        <v>-0.3048553629929458</v>
      </c>
      <c r="O3218" s="18"/>
      <c r="P3218" s="30">
        <f t="shared" ca="1" si="350"/>
        <v>2.8460104483092437</v>
      </c>
      <c r="Q3218" s="19"/>
      <c r="R3218" s="20">
        <f t="shared" ca="1" si="355"/>
        <v>1</v>
      </c>
      <c r="S3218" s="21">
        <f t="shared" ca="1" si="356"/>
        <v>0</v>
      </c>
    </row>
    <row r="3219" spans="9:19" ht="15" x14ac:dyDescent="0.25">
      <c r="I3219" s="14">
        <v>3215</v>
      </c>
      <c r="J3219" s="15">
        <f t="shared" ca="1" si="351"/>
        <v>0.83729123832436902</v>
      </c>
      <c r="K3219" s="16">
        <f t="shared" ca="1" si="353"/>
        <v>15.657597137117095</v>
      </c>
      <c r="L3219" s="16"/>
      <c r="M3219" s="17">
        <f t="shared" ca="1" si="352"/>
        <v>0.67644141481381148</v>
      </c>
      <c r="N3219" s="18">
        <f t="shared" ca="1" si="354"/>
        <v>7.6099846672656257</v>
      </c>
      <c r="O3219" s="18"/>
      <c r="P3219" s="30">
        <f t="shared" ca="1" si="350"/>
        <v>10.247612469851468</v>
      </c>
      <c r="Q3219" s="19"/>
      <c r="R3219" s="20">
        <f t="shared" ca="1" si="355"/>
        <v>1</v>
      </c>
      <c r="S3219" s="21">
        <f t="shared" ca="1" si="356"/>
        <v>1</v>
      </c>
    </row>
    <row r="3220" spans="9:19" ht="15" x14ac:dyDescent="0.25">
      <c r="I3220" s="14">
        <v>3216</v>
      </c>
      <c r="J3220" s="15">
        <f t="shared" ca="1" si="351"/>
        <v>0.28024227392441614</v>
      </c>
      <c r="K3220" s="16">
        <f t="shared" ca="1" si="353"/>
        <v>2.5596184224112104</v>
      </c>
      <c r="L3220" s="16"/>
      <c r="M3220" s="17">
        <f t="shared" ca="1" si="352"/>
        <v>3.3318747186233955E-3</v>
      </c>
      <c r="N3220" s="18">
        <f t="shared" ca="1" si="354"/>
        <v>-18.920234066609307</v>
      </c>
      <c r="O3220" s="18"/>
      <c r="P3220" s="30">
        <f t="shared" ca="1" si="350"/>
        <v>23.679852489020515</v>
      </c>
      <c r="Q3220" s="19"/>
      <c r="R3220" s="20">
        <f t="shared" ca="1" si="355"/>
        <v>1</v>
      </c>
      <c r="S3220" s="21">
        <f t="shared" ca="1" si="356"/>
        <v>1</v>
      </c>
    </row>
    <row r="3221" spans="9:19" ht="15" x14ac:dyDescent="0.25">
      <c r="I3221" s="14">
        <v>3217</v>
      </c>
      <c r="J3221" s="15">
        <f t="shared" ca="1" si="351"/>
        <v>0.44588555181843914</v>
      </c>
      <c r="K3221" s="16">
        <f t="shared" ca="1" si="353"/>
        <v>6.2916113147638839</v>
      </c>
      <c r="L3221" s="16"/>
      <c r="M3221" s="17">
        <f t="shared" ca="1" si="352"/>
        <v>2.9798838066757982E-2</v>
      </c>
      <c r="N3221" s="18">
        <f t="shared" ca="1" si="354"/>
        <v>-11.980652713284124</v>
      </c>
      <c r="O3221" s="18"/>
      <c r="P3221" s="30">
        <f t="shared" ca="1" si="350"/>
        <v>20.472264028048006</v>
      </c>
      <c r="Q3221" s="19"/>
      <c r="R3221" s="20">
        <f t="shared" ca="1" si="355"/>
        <v>1</v>
      </c>
      <c r="S3221" s="21">
        <f t="shared" ca="1" si="356"/>
        <v>1</v>
      </c>
    </row>
    <row r="3222" spans="9:19" ht="15" x14ac:dyDescent="0.25">
      <c r="I3222" s="14">
        <v>3218</v>
      </c>
      <c r="J3222" s="15">
        <f t="shared" ca="1" si="351"/>
        <v>0.43701682537265407</v>
      </c>
      <c r="K3222" s="16">
        <f t="shared" ca="1" si="353"/>
        <v>6.1035841155442743</v>
      </c>
      <c r="L3222" s="16"/>
      <c r="M3222" s="17">
        <f t="shared" ca="1" si="352"/>
        <v>0.50829179078217102</v>
      </c>
      <c r="N3222" s="18">
        <f t="shared" ca="1" si="354"/>
        <v>3.9539076001070397</v>
      </c>
      <c r="O3222" s="18"/>
      <c r="P3222" s="30">
        <f t="shared" ca="1" si="350"/>
        <v>4.3496765154372348</v>
      </c>
      <c r="Q3222" s="19"/>
      <c r="R3222" s="20">
        <f t="shared" ca="1" si="355"/>
        <v>1</v>
      </c>
      <c r="S3222" s="21">
        <f t="shared" ca="1" si="356"/>
        <v>0</v>
      </c>
    </row>
    <row r="3223" spans="9:19" ht="15" x14ac:dyDescent="0.25">
      <c r="I3223" s="14">
        <v>3219</v>
      </c>
      <c r="J3223" s="15">
        <f t="shared" ca="1" si="351"/>
        <v>0.60925767779249296</v>
      </c>
      <c r="K3223" s="16">
        <f t="shared" ca="1" si="353"/>
        <v>9.7507678210423698</v>
      </c>
      <c r="L3223" s="16"/>
      <c r="M3223" s="17">
        <f t="shared" ca="1" si="352"/>
        <v>0.30737430247322539</v>
      </c>
      <c r="N3223" s="18">
        <f t="shared" ca="1" si="354"/>
        <v>-0.43096658436736845</v>
      </c>
      <c r="O3223" s="18"/>
      <c r="P3223" s="30">
        <f t="shared" ca="1" si="350"/>
        <v>12.381734405409738</v>
      </c>
      <c r="Q3223" s="19"/>
      <c r="R3223" s="20">
        <f t="shared" ca="1" si="355"/>
        <v>1</v>
      </c>
      <c r="S3223" s="21">
        <f t="shared" ca="1" si="356"/>
        <v>1</v>
      </c>
    </row>
    <row r="3224" spans="9:19" ht="15" x14ac:dyDescent="0.25">
      <c r="I3224" s="14">
        <v>3220</v>
      </c>
      <c r="J3224" s="15">
        <f t="shared" ca="1" si="351"/>
        <v>0.8023602036675096</v>
      </c>
      <c r="K3224" s="16">
        <f t="shared" ca="1" si="353"/>
        <v>14.542294866789632</v>
      </c>
      <c r="L3224" s="16"/>
      <c r="M3224" s="17">
        <f t="shared" ca="1" si="352"/>
        <v>0.74323206455031154</v>
      </c>
      <c r="N3224" s="18">
        <f t="shared" ca="1" si="354"/>
        <v>9.246250707994875</v>
      </c>
      <c r="O3224" s="18"/>
      <c r="P3224" s="30">
        <f t="shared" ca="1" si="350"/>
        <v>7.4960441587947573</v>
      </c>
      <c r="Q3224" s="19"/>
      <c r="R3224" s="20">
        <f t="shared" ca="1" si="355"/>
        <v>1</v>
      </c>
      <c r="S3224" s="21">
        <f t="shared" ca="1" si="356"/>
        <v>1</v>
      </c>
    </row>
    <row r="3225" spans="9:19" ht="15" x14ac:dyDescent="0.25">
      <c r="I3225" s="14">
        <v>3221</v>
      </c>
      <c r="J3225" s="15">
        <f t="shared" ca="1" si="351"/>
        <v>0.786176325815931</v>
      </c>
      <c r="K3225" s="16">
        <f t="shared" ca="1" si="353"/>
        <v>14.066587821072073</v>
      </c>
      <c r="L3225" s="16"/>
      <c r="M3225" s="17">
        <f t="shared" ca="1" si="352"/>
        <v>0.34474238568487381</v>
      </c>
      <c r="N3225" s="18">
        <f t="shared" ca="1" si="354"/>
        <v>0.43708831217223398</v>
      </c>
      <c r="O3225" s="18"/>
      <c r="P3225" s="30">
        <f t="shared" ca="1" si="350"/>
        <v>15.82949950889984</v>
      </c>
      <c r="Q3225" s="19"/>
      <c r="R3225" s="20">
        <f t="shared" ca="1" si="355"/>
        <v>1</v>
      </c>
      <c r="S3225" s="21">
        <f t="shared" ca="1" si="356"/>
        <v>1</v>
      </c>
    </row>
    <row r="3226" spans="9:19" ht="15" x14ac:dyDescent="0.25">
      <c r="I3226" s="14">
        <v>3222</v>
      </c>
      <c r="J3226" s="15">
        <f t="shared" ca="1" si="351"/>
        <v>0.11114263379030354</v>
      </c>
      <c r="K3226" s="16">
        <f t="shared" ca="1" si="353"/>
        <v>-2.7812174816978334</v>
      </c>
      <c r="L3226" s="16"/>
      <c r="M3226" s="17">
        <f t="shared" ca="1" si="352"/>
        <v>0.67634891878741865</v>
      </c>
      <c r="N3226" s="18">
        <f t="shared" ca="1" si="354"/>
        <v>7.6078306929313761</v>
      </c>
      <c r="O3226" s="18"/>
      <c r="P3226" s="30">
        <f t="shared" ca="1" si="350"/>
        <v>-8.1890481746292103</v>
      </c>
      <c r="Q3226" s="19"/>
      <c r="R3226" s="20">
        <f t="shared" ca="1" si="355"/>
        <v>0</v>
      </c>
      <c r="S3226" s="21">
        <f t="shared" ca="1" si="356"/>
        <v>0</v>
      </c>
    </row>
    <row r="3227" spans="9:19" ht="15" x14ac:dyDescent="0.25">
      <c r="I3227" s="14">
        <v>3223</v>
      </c>
      <c r="J3227" s="15">
        <f t="shared" ca="1" si="351"/>
        <v>8.7896001858253303E-2</v>
      </c>
      <c r="K3227" s="16">
        <f t="shared" ca="1" si="353"/>
        <v>-3.8969181631776841</v>
      </c>
      <c r="L3227" s="16"/>
      <c r="M3227" s="17">
        <f t="shared" ca="1" si="352"/>
        <v>0.5626176189284664</v>
      </c>
      <c r="N3227" s="18">
        <f t="shared" ca="1" si="354"/>
        <v>5.0986530842371138</v>
      </c>
      <c r="O3227" s="18"/>
      <c r="P3227" s="30">
        <f t="shared" ca="1" si="350"/>
        <v>-6.7955712474147978</v>
      </c>
      <c r="Q3227" s="19"/>
      <c r="R3227" s="20">
        <f t="shared" ca="1" si="355"/>
        <v>0</v>
      </c>
      <c r="S3227" s="21">
        <f t="shared" ca="1" si="356"/>
        <v>0</v>
      </c>
    </row>
    <row r="3228" spans="9:19" ht="15" x14ac:dyDescent="0.25">
      <c r="I3228" s="14">
        <v>3224</v>
      </c>
      <c r="J3228" s="15">
        <f t="shared" ca="1" si="351"/>
        <v>0.84457778771089531</v>
      </c>
      <c r="K3228" s="16">
        <f t="shared" ca="1" si="353"/>
        <v>15.909145804552571</v>
      </c>
      <c r="L3228" s="16"/>
      <c r="M3228" s="17">
        <f t="shared" ca="1" si="352"/>
        <v>0.41971738568349015</v>
      </c>
      <c r="N3228" s="18">
        <f t="shared" ca="1" si="354"/>
        <v>2.0847885125745567</v>
      </c>
      <c r="O3228" s="18"/>
      <c r="P3228" s="30">
        <f t="shared" ca="1" si="350"/>
        <v>16.024357291978014</v>
      </c>
      <c r="Q3228" s="19"/>
      <c r="R3228" s="20">
        <f t="shared" ca="1" si="355"/>
        <v>1</v>
      </c>
      <c r="S3228" s="21">
        <f t="shared" ca="1" si="356"/>
        <v>1</v>
      </c>
    </row>
    <row r="3229" spans="9:19" ht="15" x14ac:dyDescent="0.25">
      <c r="I3229" s="14">
        <v>3225</v>
      </c>
      <c r="J3229" s="15">
        <f t="shared" ca="1" si="351"/>
        <v>0.64107289298193437</v>
      </c>
      <c r="K3229" s="16">
        <f t="shared" ca="1" si="353"/>
        <v>10.45308750712668</v>
      </c>
      <c r="L3229" s="16"/>
      <c r="M3229" s="17">
        <f t="shared" ca="1" si="352"/>
        <v>0.94297050591628551</v>
      </c>
      <c r="N3229" s="18">
        <f t="shared" ca="1" si="354"/>
        <v>17.000977886694585</v>
      </c>
      <c r="O3229" s="18"/>
      <c r="P3229" s="30">
        <f t="shared" ca="1" si="350"/>
        <v>-4.3478903795679047</v>
      </c>
      <c r="Q3229" s="19"/>
      <c r="R3229" s="20">
        <f t="shared" ca="1" si="355"/>
        <v>0</v>
      </c>
      <c r="S3229" s="21">
        <f t="shared" ca="1" si="356"/>
        <v>0</v>
      </c>
    </row>
    <row r="3230" spans="9:19" ht="15" x14ac:dyDescent="0.25">
      <c r="I3230" s="14">
        <v>3226</v>
      </c>
      <c r="J3230" s="15">
        <f t="shared" ca="1" si="351"/>
        <v>0.62131934357902541</v>
      </c>
      <c r="K3230" s="16">
        <f t="shared" ca="1" si="353"/>
        <v>10.014841889972315</v>
      </c>
      <c r="L3230" s="16"/>
      <c r="M3230" s="17">
        <f t="shared" ca="1" si="352"/>
        <v>0.4894720596137373</v>
      </c>
      <c r="N3230" s="18">
        <f t="shared" ca="1" si="354"/>
        <v>3.559182855904925</v>
      </c>
      <c r="O3230" s="18"/>
      <c r="P3230" s="30">
        <f t="shared" ca="1" si="350"/>
        <v>8.6556590340673907</v>
      </c>
      <c r="Q3230" s="19"/>
      <c r="R3230" s="20">
        <f t="shared" ca="1" si="355"/>
        <v>1</v>
      </c>
      <c r="S3230" s="21">
        <f t="shared" ca="1" si="356"/>
        <v>1</v>
      </c>
    </row>
    <row r="3231" spans="9:19" ht="15" x14ac:dyDescent="0.25">
      <c r="I3231" s="14">
        <v>3227</v>
      </c>
      <c r="J3231" s="15">
        <f t="shared" ca="1" si="351"/>
        <v>0.68254359343686022</v>
      </c>
      <c r="K3231" s="16">
        <f t="shared" ca="1" si="353"/>
        <v>11.402658050288524</v>
      </c>
      <c r="L3231" s="16"/>
      <c r="M3231" s="17">
        <f t="shared" ca="1" si="352"/>
        <v>0.72355723242132164</v>
      </c>
      <c r="N3231" s="18">
        <f t="shared" ca="1" si="354"/>
        <v>8.7450901535624297</v>
      </c>
      <c r="O3231" s="18"/>
      <c r="P3231" s="30">
        <f t="shared" ca="1" si="350"/>
        <v>4.8575678967260947</v>
      </c>
      <c r="Q3231" s="19"/>
      <c r="R3231" s="20">
        <f t="shared" ca="1" si="355"/>
        <v>1</v>
      </c>
      <c r="S3231" s="21">
        <f t="shared" ca="1" si="356"/>
        <v>0</v>
      </c>
    </row>
    <row r="3232" spans="9:19" ht="15" x14ac:dyDescent="0.25">
      <c r="I3232" s="14">
        <v>3228</v>
      </c>
      <c r="J3232" s="15">
        <f t="shared" ca="1" si="351"/>
        <v>7.3900865225317913E-2</v>
      </c>
      <c r="K3232" s="16">
        <f t="shared" ca="1" si="353"/>
        <v>-4.6793149545817325</v>
      </c>
      <c r="L3232" s="16"/>
      <c r="M3232" s="17">
        <f t="shared" ca="1" si="352"/>
        <v>0.24942967493696866</v>
      </c>
      <c r="N3232" s="18">
        <f t="shared" ca="1" si="354"/>
        <v>-1.8782110658559565</v>
      </c>
      <c r="O3232" s="18"/>
      <c r="P3232" s="30">
        <f t="shared" ca="1" si="350"/>
        <v>-0.6011038887257758</v>
      </c>
      <c r="Q3232" s="19"/>
      <c r="R3232" s="20">
        <f t="shared" ca="1" si="355"/>
        <v>0</v>
      </c>
      <c r="S3232" s="21">
        <f t="shared" ca="1" si="356"/>
        <v>0</v>
      </c>
    </row>
    <row r="3233" spans="9:19" ht="15" x14ac:dyDescent="0.25">
      <c r="I3233" s="14">
        <v>3229</v>
      </c>
      <c r="J3233" s="15">
        <f t="shared" ca="1" si="351"/>
        <v>0.67009077524181615</v>
      </c>
      <c r="K3233" s="16">
        <f t="shared" ca="1" si="353"/>
        <v>11.112674874246119</v>
      </c>
      <c r="L3233" s="16"/>
      <c r="M3233" s="17">
        <f t="shared" ca="1" si="352"/>
        <v>0.3893832645322306</v>
      </c>
      <c r="N3233" s="18">
        <f t="shared" ca="1" si="354"/>
        <v>1.4295975909031959</v>
      </c>
      <c r="O3233" s="18"/>
      <c r="P3233" s="30">
        <f t="shared" ca="1" si="350"/>
        <v>11.883077283342924</v>
      </c>
      <c r="Q3233" s="19"/>
      <c r="R3233" s="20">
        <f t="shared" ca="1" si="355"/>
        <v>1</v>
      </c>
      <c r="S3233" s="21">
        <f t="shared" ca="1" si="356"/>
        <v>1</v>
      </c>
    </row>
    <row r="3234" spans="9:19" ht="15" x14ac:dyDescent="0.25">
      <c r="I3234" s="14">
        <v>3230</v>
      </c>
      <c r="J3234" s="15">
        <f t="shared" ca="1" si="351"/>
        <v>0.56436399077148847</v>
      </c>
      <c r="K3234" s="16">
        <f t="shared" ca="1" si="353"/>
        <v>8.7857487279749851</v>
      </c>
      <c r="L3234" s="16"/>
      <c r="M3234" s="17">
        <f t="shared" ca="1" si="352"/>
        <v>0.44968251029184747</v>
      </c>
      <c r="N3234" s="18">
        <f t="shared" ca="1" si="354"/>
        <v>2.7219302440723161</v>
      </c>
      <c r="O3234" s="18"/>
      <c r="P3234" s="30">
        <f t="shared" ca="1" si="350"/>
        <v>8.2638184839026678</v>
      </c>
      <c r="Q3234" s="19"/>
      <c r="R3234" s="20">
        <f t="shared" ca="1" si="355"/>
        <v>1</v>
      </c>
      <c r="S3234" s="21">
        <f t="shared" ca="1" si="356"/>
        <v>1</v>
      </c>
    </row>
    <row r="3235" spans="9:19" ht="15" x14ac:dyDescent="0.25">
      <c r="I3235" s="14">
        <v>3231</v>
      </c>
      <c r="J3235" s="15">
        <f t="shared" ca="1" si="351"/>
        <v>0.34142772219484185</v>
      </c>
      <c r="K3235" s="16">
        <f t="shared" ca="1" si="353"/>
        <v>4.0116603418018464</v>
      </c>
      <c r="L3235" s="16"/>
      <c r="M3235" s="17">
        <f t="shared" ca="1" si="352"/>
        <v>0.53637711989987513</v>
      </c>
      <c r="N3235" s="18">
        <f t="shared" ca="1" si="354"/>
        <v>4.5439596628796606</v>
      </c>
      <c r="O3235" s="18"/>
      <c r="P3235" s="30">
        <f t="shared" ca="1" si="350"/>
        <v>1.667700678922186</v>
      </c>
      <c r="Q3235" s="19"/>
      <c r="R3235" s="20">
        <f t="shared" ca="1" si="355"/>
        <v>1</v>
      </c>
      <c r="S3235" s="21">
        <f t="shared" ca="1" si="356"/>
        <v>0</v>
      </c>
    </row>
    <row r="3236" spans="9:19" ht="15" x14ac:dyDescent="0.25">
      <c r="I3236" s="14">
        <v>3232</v>
      </c>
      <c r="J3236" s="15">
        <f t="shared" ca="1" si="351"/>
        <v>0.60466791506644835</v>
      </c>
      <c r="K3236" s="16">
        <f t="shared" ca="1" si="353"/>
        <v>9.6508994080762616</v>
      </c>
      <c r="L3236" s="16"/>
      <c r="M3236" s="17">
        <f t="shared" ca="1" si="352"/>
        <v>0.96697820401063106</v>
      </c>
      <c r="N3236" s="18">
        <f t="shared" ca="1" si="354"/>
        <v>19.158879609234937</v>
      </c>
      <c r="O3236" s="18"/>
      <c r="P3236" s="30">
        <f t="shared" ca="1" si="350"/>
        <v>-7.3079802011586752</v>
      </c>
      <c r="Q3236" s="19"/>
      <c r="R3236" s="20">
        <f t="shared" ca="1" si="355"/>
        <v>0</v>
      </c>
      <c r="S3236" s="21">
        <f t="shared" ca="1" si="356"/>
        <v>0</v>
      </c>
    </row>
    <row r="3237" spans="9:19" ht="15" x14ac:dyDescent="0.25">
      <c r="I3237" s="14">
        <v>3233</v>
      </c>
      <c r="J3237" s="15">
        <f t="shared" ca="1" si="351"/>
        <v>4.8565949956591359E-2</v>
      </c>
      <c r="K3237" s="16">
        <f t="shared" ca="1" si="353"/>
        <v>-6.4495210937146172</v>
      </c>
      <c r="L3237" s="16"/>
      <c r="M3237" s="17">
        <f t="shared" ca="1" si="352"/>
        <v>0.25402173051961496</v>
      </c>
      <c r="N3237" s="18">
        <f t="shared" ca="1" si="354"/>
        <v>-1.7577463357829997</v>
      </c>
      <c r="O3237" s="18"/>
      <c r="P3237" s="30">
        <f t="shared" ca="1" si="350"/>
        <v>-2.4917747579316174</v>
      </c>
      <c r="Q3237" s="19"/>
      <c r="R3237" s="20">
        <f t="shared" ca="1" si="355"/>
        <v>0</v>
      </c>
      <c r="S3237" s="21">
        <f t="shared" ca="1" si="356"/>
        <v>0</v>
      </c>
    </row>
    <row r="3238" spans="9:19" ht="15" x14ac:dyDescent="0.25">
      <c r="I3238" s="14">
        <v>3234</v>
      </c>
      <c r="J3238" s="15">
        <f t="shared" ca="1" si="351"/>
        <v>0.88754087110664859</v>
      </c>
      <c r="K3238" s="16">
        <f t="shared" ca="1" si="353"/>
        <v>17.583317365704524</v>
      </c>
      <c r="L3238" s="16"/>
      <c r="M3238" s="17">
        <f t="shared" ca="1" si="352"/>
        <v>0.42190381900696272</v>
      </c>
      <c r="N3238" s="18">
        <f t="shared" ca="1" si="354"/>
        <v>2.1315669900038947</v>
      </c>
      <c r="O3238" s="18"/>
      <c r="P3238" s="30">
        <f t="shared" ca="1" si="350"/>
        <v>17.65175037570063</v>
      </c>
      <c r="Q3238" s="19"/>
      <c r="R3238" s="20">
        <f t="shared" ca="1" si="355"/>
        <v>1</v>
      </c>
      <c r="S3238" s="21">
        <f t="shared" ca="1" si="356"/>
        <v>1</v>
      </c>
    </row>
    <row r="3239" spans="9:19" ht="15" x14ac:dyDescent="0.25">
      <c r="I3239" s="14">
        <v>3235</v>
      </c>
      <c r="J3239" s="15">
        <f t="shared" ca="1" si="351"/>
        <v>0.40797910578886043</v>
      </c>
      <c r="K3239" s="16">
        <f t="shared" ca="1" si="353"/>
        <v>5.4827025624187931</v>
      </c>
      <c r="L3239" s="16"/>
      <c r="M3239" s="17">
        <f t="shared" ca="1" si="352"/>
        <v>0.16936561146544094</v>
      </c>
      <c r="N3239" s="18">
        <f t="shared" ca="1" si="354"/>
        <v>-4.224118923293279</v>
      </c>
      <c r="O3239" s="18"/>
      <c r="P3239" s="30">
        <f t="shared" ca="1" si="350"/>
        <v>11.906821485712072</v>
      </c>
      <c r="Q3239" s="19"/>
      <c r="R3239" s="20">
        <f t="shared" ca="1" si="355"/>
        <v>1</v>
      </c>
      <c r="S3239" s="21">
        <f t="shared" ca="1" si="356"/>
        <v>1</v>
      </c>
    </row>
    <row r="3240" spans="9:19" ht="15" x14ac:dyDescent="0.25">
      <c r="I3240" s="14">
        <v>3236</v>
      </c>
      <c r="J3240" s="15">
        <f t="shared" ca="1" si="351"/>
        <v>9.3132624853424217E-2</v>
      </c>
      <c r="K3240" s="16">
        <f t="shared" ca="1" si="353"/>
        <v>-3.6282063707942758</v>
      </c>
      <c r="L3240" s="16"/>
      <c r="M3240" s="17">
        <f t="shared" ca="1" si="352"/>
        <v>1.8078855585585973E-2</v>
      </c>
      <c r="N3240" s="18">
        <f t="shared" ca="1" si="354"/>
        <v>-13.74927776451905</v>
      </c>
      <c r="O3240" s="18"/>
      <c r="P3240" s="30">
        <f t="shared" ca="1" si="350"/>
        <v>12.321071393724775</v>
      </c>
      <c r="Q3240" s="19"/>
      <c r="R3240" s="20">
        <f t="shared" ca="1" si="355"/>
        <v>1</v>
      </c>
      <c r="S3240" s="21">
        <f t="shared" ca="1" si="356"/>
        <v>1</v>
      </c>
    </row>
    <row r="3241" spans="9:19" ht="15" x14ac:dyDescent="0.25">
      <c r="I3241" s="14">
        <v>3237</v>
      </c>
      <c r="J3241" s="15">
        <f t="shared" ca="1" si="351"/>
        <v>0.12681351953850317</v>
      </c>
      <c r="K3241" s="16">
        <f t="shared" ca="1" si="353"/>
        <v>-2.12117576433028</v>
      </c>
      <c r="L3241" s="16"/>
      <c r="M3241" s="17">
        <f t="shared" ca="1" si="352"/>
        <v>0.2465157781691889</v>
      </c>
      <c r="N3241" s="18">
        <f t="shared" ca="1" si="354"/>
        <v>-1.9552634230041042</v>
      </c>
      <c r="O3241" s="18"/>
      <c r="P3241" s="30">
        <f t="shared" ca="1" si="350"/>
        <v>2.0340876586738244</v>
      </c>
      <c r="Q3241" s="19"/>
      <c r="R3241" s="20">
        <f t="shared" ca="1" si="355"/>
        <v>1</v>
      </c>
      <c r="S3241" s="21">
        <f t="shared" ca="1" si="356"/>
        <v>0</v>
      </c>
    </row>
    <row r="3242" spans="9:19" ht="15" x14ac:dyDescent="0.25">
      <c r="I3242" s="14">
        <v>3238</v>
      </c>
      <c r="J3242" s="15">
        <f t="shared" ca="1" si="351"/>
        <v>0.69546478291084257</v>
      </c>
      <c r="K3242" s="16">
        <f t="shared" ca="1" si="353"/>
        <v>11.70868607709048</v>
      </c>
      <c r="L3242" s="16"/>
      <c r="M3242" s="17">
        <f t="shared" ca="1" si="352"/>
        <v>0.45991576984212601</v>
      </c>
      <c r="N3242" s="18">
        <f t="shared" ca="1" si="354"/>
        <v>2.9379357855139325</v>
      </c>
      <c r="O3242" s="18"/>
      <c r="P3242" s="30">
        <f t="shared" ca="1" si="350"/>
        <v>10.970750291576547</v>
      </c>
      <c r="Q3242" s="19"/>
      <c r="R3242" s="20">
        <f t="shared" ca="1" si="355"/>
        <v>1</v>
      </c>
      <c r="S3242" s="21">
        <f t="shared" ca="1" si="356"/>
        <v>1</v>
      </c>
    </row>
    <row r="3243" spans="9:19" ht="15" x14ac:dyDescent="0.25">
      <c r="I3243" s="14">
        <v>3239</v>
      </c>
      <c r="J3243" s="15">
        <f t="shared" ca="1" si="351"/>
        <v>0.93065383875980434</v>
      </c>
      <c r="K3243" s="16">
        <f t="shared" ca="1" si="353"/>
        <v>19.818243354012111</v>
      </c>
      <c r="L3243" s="16"/>
      <c r="M3243" s="17">
        <f t="shared" ca="1" si="352"/>
        <v>2.8659047981608898E-2</v>
      </c>
      <c r="N3243" s="18">
        <f t="shared" ca="1" si="354"/>
        <v>-12.123879888716118</v>
      </c>
      <c r="O3243" s="18"/>
      <c r="P3243" s="30">
        <f t="shared" ca="1" si="350"/>
        <v>34.142123242728232</v>
      </c>
      <c r="Q3243" s="19"/>
      <c r="R3243" s="20">
        <f t="shared" ca="1" si="355"/>
        <v>1</v>
      </c>
      <c r="S3243" s="21">
        <f t="shared" ca="1" si="356"/>
        <v>1</v>
      </c>
    </row>
    <row r="3244" spans="9:19" ht="15" x14ac:dyDescent="0.25">
      <c r="I3244" s="14">
        <v>3240</v>
      </c>
      <c r="J3244" s="15">
        <f t="shared" ca="1" si="351"/>
        <v>0.3316653555097836</v>
      </c>
      <c r="K3244" s="16">
        <f t="shared" ca="1" si="353"/>
        <v>3.78785781244716</v>
      </c>
      <c r="L3244" s="16"/>
      <c r="M3244" s="17">
        <f t="shared" ca="1" si="352"/>
        <v>0.8992975018174425</v>
      </c>
      <c r="N3244" s="18">
        <f t="shared" ca="1" si="354"/>
        <v>14.46882471910137</v>
      </c>
      <c r="O3244" s="18"/>
      <c r="P3244" s="30">
        <f t="shared" ca="1" si="350"/>
        <v>-8.4809669066542099</v>
      </c>
      <c r="Q3244" s="19"/>
      <c r="R3244" s="20">
        <f t="shared" ca="1" si="355"/>
        <v>0</v>
      </c>
      <c r="S3244" s="21">
        <f t="shared" ca="1" si="356"/>
        <v>0</v>
      </c>
    </row>
    <row r="3245" spans="9:19" ht="15" x14ac:dyDescent="0.25">
      <c r="I3245" s="14">
        <v>3241</v>
      </c>
      <c r="J3245" s="15">
        <f t="shared" ca="1" si="351"/>
        <v>0.48494825104571981</v>
      </c>
      <c r="K3245" s="16">
        <f t="shared" ca="1" si="353"/>
        <v>7.1142604432171934</v>
      </c>
      <c r="L3245" s="16"/>
      <c r="M3245" s="17">
        <f t="shared" ca="1" si="352"/>
        <v>0.37719823649179485</v>
      </c>
      <c r="N3245" s="18">
        <f t="shared" ca="1" si="354"/>
        <v>1.1625294437482832</v>
      </c>
      <c r="O3245" s="18"/>
      <c r="P3245" s="30">
        <f t="shared" ca="1" si="350"/>
        <v>8.15173099946891</v>
      </c>
      <c r="Q3245" s="19"/>
      <c r="R3245" s="20">
        <f t="shared" ca="1" si="355"/>
        <v>1</v>
      </c>
      <c r="S3245" s="21">
        <f t="shared" ca="1" si="356"/>
        <v>1</v>
      </c>
    </row>
    <row r="3246" spans="9:19" ht="15" x14ac:dyDescent="0.25">
      <c r="I3246" s="14">
        <v>3242</v>
      </c>
      <c r="J3246" s="15">
        <f t="shared" ca="1" si="351"/>
        <v>0.32366137786150329</v>
      </c>
      <c r="K3246" s="16">
        <f t="shared" ca="1" si="353"/>
        <v>3.6024090715927897</v>
      </c>
      <c r="L3246" s="16"/>
      <c r="M3246" s="17">
        <f t="shared" ca="1" si="352"/>
        <v>0.96457586185128275</v>
      </c>
      <c r="N3246" s="18">
        <f t="shared" ca="1" si="354"/>
        <v>18.893834393239402</v>
      </c>
      <c r="O3246" s="18"/>
      <c r="P3246" s="30">
        <f t="shared" ca="1" si="350"/>
        <v>-13.091425321646611</v>
      </c>
      <c r="Q3246" s="19"/>
      <c r="R3246" s="20">
        <f t="shared" ca="1" si="355"/>
        <v>0</v>
      </c>
      <c r="S3246" s="21">
        <f t="shared" ca="1" si="356"/>
        <v>0</v>
      </c>
    </row>
    <row r="3247" spans="9:19" ht="15" x14ac:dyDescent="0.25">
      <c r="I3247" s="14">
        <v>3243</v>
      </c>
      <c r="J3247" s="15">
        <f t="shared" ca="1" si="351"/>
        <v>0.56056256274604888</v>
      </c>
      <c r="K3247" s="16">
        <f t="shared" ca="1" si="353"/>
        <v>8.7050336267759061</v>
      </c>
      <c r="L3247" s="16"/>
      <c r="M3247" s="17">
        <f t="shared" ca="1" si="352"/>
        <v>0.22890426224490101</v>
      </c>
      <c r="N3247" s="18">
        <f t="shared" ca="1" si="354"/>
        <v>-2.4318681586073279</v>
      </c>
      <c r="O3247" s="18"/>
      <c r="P3247" s="30">
        <f t="shared" ca="1" si="350"/>
        <v>13.336901785383233</v>
      </c>
      <c r="Q3247" s="19"/>
      <c r="R3247" s="20">
        <f t="shared" ca="1" si="355"/>
        <v>1</v>
      </c>
      <c r="S3247" s="21">
        <f t="shared" ca="1" si="356"/>
        <v>1</v>
      </c>
    </row>
    <row r="3248" spans="9:19" ht="15" x14ac:dyDescent="0.25">
      <c r="I3248" s="14">
        <v>3244</v>
      </c>
      <c r="J3248" s="15">
        <f t="shared" ca="1" si="351"/>
        <v>0.99816158656055154</v>
      </c>
      <c r="K3248" s="16">
        <f t="shared" ca="1" si="353"/>
        <v>31.731912223878602</v>
      </c>
      <c r="L3248" s="16"/>
      <c r="M3248" s="17">
        <f t="shared" ca="1" si="352"/>
        <v>0.12094183633153854</v>
      </c>
      <c r="N3248" s="18">
        <f t="shared" ca="1" si="354"/>
        <v>-6.0113613550952003</v>
      </c>
      <c r="O3248" s="18"/>
      <c r="P3248" s="30">
        <f t="shared" ca="1" si="350"/>
        <v>39.943273578973802</v>
      </c>
      <c r="Q3248" s="19"/>
      <c r="R3248" s="20">
        <f t="shared" ca="1" si="355"/>
        <v>1</v>
      </c>
      <c r="S3248" s="21">
        <f t="shared" ca="1" si="356"/>
        <v>1</v>
      </c>
    </row>
    <row r="3249" spans="9:19" ht="15" x14ac:dyDescent="0.25">
      <c r="I3249" s="14">
        <v>3245</v>
      </c>
      <c r="J3249" s="15">
        <f t="shared" ca="1" si="351"/>
        <v>0.17441565979848583</v>
      </c>
      <c r="K3249" s="16">
        <f t="shared" ca="1" si="353"/>
        <v>-0.40832104898250243</v>
      </c>
      <c r="L3249" s="16"/>
      <c r="M3249" s="17">
        <f t="shared" ca="1" si="352"/>
        <v>7.3595318916030328E-2</v>
      </c>
      <c r="N3249" s="18">
        <f t="shared" ca="1" si="354"/>
        <v>-8.347607824110046</v>
      </c>
      <c r="O3249" s="18"/>
      <c r="P3249" s="30">
        <f t="shared" ca="1" si="350"/>
        <v>10.139286775127545</v>
      </c>
      <c r="Q3249" s="19"/>
      <c r="R3249" s="20">
        <f t="shared" ca="1" si="355"/>
        <v>1</v>
      </c>
      <c r="S3249" s="21">
        <f t="shared" ca="1" si="356"/>
        <v>1</v>
      </c>
    </row>
    <row r="3250" spans="9:19" ht="15" x14ac:dyDescent="0.25">
      <c r="I3250" s="14">
        <v>3246</v>
      </c>
      <c r="J3250" s="15">
        <f t="shared" ca="1" si="351"/>
        <v>0.87413528536950669</v>
      </c>
      <c r="K3250" s="16">
        <f t="shared" ca="1" si="353"/>
        <v>17.019452972950774</v>
      </c>
      <c r="L3250" s="16"/>
      <c r="M3250" s="17">
        <f t="shared" ca="1" si="352"/>
        <v>8.1778247051387032E-2</v>
      </c>
      <c r="N3250" s="18">
        <f t="shared" ca="1" si="354"/>
        <v>-7.8764256918879507</v>
      </c>
      <c r="O3250" s="18"/>
      <c r="P3250" s="30">
        <f t="shared" ca="1" si="350"/>
        <v>27.095878664838725</v>
      </c>
      <c r="Q3250" s="19"/>
      <c r="R3250" s="20">
        <f t="shared" ca="1" si="355"/>
        <v>1</v>
      </c>
      <c r="S3250" s="21">
        <f t="shared" ca="1" si="356"/>
        <v>1</v>
      </c>
    </row>
    <row r="3251" spans="9:19" ht="15" x14ac:dyDescent="0.25">
      <c r="I3251" s="14">
        <v>3247</v>
      </c>
      <c r="J3251" s="15">
        <f t="shared" ca="1" si="351"/>
        <v>0.40473564488935931</v>
      </c>
      <c r="K3251" s="16">
        <f t="shared" ca="1" si="353"/>
        <v>5.4127444177921387</v>
      </c>
      <c r="L3251" s="16"/>
      <c r="M3251" s="17">
        <f t="shared" ca="1" si="352"/>
        <v>0.82578073039028932</v>
      </c>
      <c r="N3251" s="18">
        <f t="shared" ca="1" si="354"/>
        <v>11.624711112030383</v>
      </c>
      <c r="O3251" s="18"/>
      <c r="P3251" s="30">
        <f t="shared" ca="1" si="350"/>
        <v>-4.0119666942382439</v>
      </c>
      <c r="Q3251" s="19"/>
      <c r="R3251" s="20">
        <f t="shared" ca="1" si="355"/>
        <v>0</v>
      </c>
      <c r="S3251" s="21">
        <f t="shared" ca="1" si="356"/>
        <v>0</v>
      </c>
    </row>
    <row r="3252" spans="9:19" ht="15" x14ac:dyDescent="0.25">
      <c r="I3252" s="14">
        <v>3248</v>
      </c>
      <c r="J3252" s="15">
        <f t="shared" ca="1" si="351"/>
        <v>0.34528762737331142</v>
      </c>
      <c r="K3252" s="16">
        <f t="shared" ca="1" si="353"/>
        <v>4.0994696038067744</v>
      </c>
      <c r="L3252" s="16"/>
      <c r="M3252" s="17">
        <f t="shared" ca="1" si="352"/>
        <v>0.47298616405578264</v>
      </c>
      <c r="N3252" s="18">
        <f t="shared" ca="1" si="354"/>
        <v>3.2130333651134606</v>
      </c>
      <c r="O3252" s="18"/>
      <c r="P3252" s="30">
        <f t="shared" ca="1" si="350"/>
        <v>3.086436238693314</v>
      </c>
      <c r="Q3252" s="19"/>
      <c r="R3252" s="20">
        <f t="shared" ca="1" si="355"/>
        <v>1</v>
      </c>
      <c r="S3252" s="21">
        <f t="shared" ca="1" si="356"/>
        <v>0</v>
      </c>
    </row>
    <row r="3253" spans="9:19" ht="15" x14ac:dyDescent="0.25">
      <c r="I3253" s="14">
        <v>3249</v>
      </c>
      <c r="J3253" s="15">
        <f t="shared" ca="1" si="351"/>
        <v>0.51711857167015751</v>
      </c>
      <c r="K3253" s="16">
        <f t="shared" ca="1" si="353"/>
        <v>7.789120188113059</v>
      </c>
      <c r="L3253" s="16"/>
      <c r="M3253" s="17">
        <f t="shared" ca="1" si="352"/>
        <v>0.61111686542699784</v>
      </c>
      <c r="N3253" s="18">
        <f t="shared" ca="1" si="354"/>
        <v>6.1413152732080363</v>
      </c>
      <c r="O3253" s="18"/>
      <c r="P3253" s="30">
        <f t="shared" ca="1" si="350"/>
        <v>3.8478049149050229</v>
      </c>
      <c r="Q3253" s="19"/>
      <c r="R3253" s="20">
        <f t="shared" ca="1" si="355"/>
        <v>1</v>
      </c>
      <c r="S3253" s="21">
        <f t="shared" ca="1" si="356"/>
        <v>0</v>
      </c>
    </row>
    <row r="3254" spans="9:19" ht="15" x14ac:dyDescent="0.25">
      <c r="I3254" s="14">
        <v>3250</v>
      </c>
      <c r="J3254" s="15">
        <f t="shared" ca="1" si="351"/>
        <v>0.62989394675141797</v>
      </c>
      <c r="K3254" s="16">
        <f t="shared" ca="1" si="353"/>
        <v>10.204134358413524</v>
      </c>
      <c r="L3254" s="16"/>
      <c r="M3254" s="17">
        <f t="shared" ca="1" si="352"/>
        <v>0.10313870625788224</v>
      </c>
      <c r="N3254" s="18">
        <f t="shared" ca="1" si="354"/>
        <v>-6.7942782650437312</v>
      </c>
      <c r="O3254" s="18"/>
      <c r="P3254" s="30">
        <f t="shared" ca="1" si="350"/>
        <v>19.198412623457255</v>
      </c>
      <c r="Q3254" s="19"/>
      <c r="R3254" s="20">
        <f t="shared" ca="1" si="355"/>
        <v>1</v>
      </c>
      <c r="S3254" s="21">
        <f t="shared" ca="1" si="356"/>
        <v>1</v>
      </c>
    </row>
    <row r="3255" spans="9:19" ht="15" x14ac:dyDescent="0.25">
      <c r="I3255" s="14">
        <v>3251</v>
      </c>
      <c r="J3255" s="15">
        <f t="shared" ca="1" si="351"/>
        <v>0.96258861106686899</v>
      </c>
      <c r="K3255" s="16">
        <f t="shared" ca="1" si="353"/>
        <v>22.335509855695825</v>
      </c>
      <c r="L3255" s="16"/>
      <c r="M3255" s="17">
        <f t="shared" ca="1" si="352"/>
        <v>0.59495585320529365</v>
      </c>
      <c r="N3255" s="18">
        <f t="shared" ca="1" si="354"/>
        <v>5.7905955147977011</v>
      </c>
      <c r="O3255" s="18"/>
      <c r="P3255" s="30">
        <f t="shared" ca="1" si="350"/>
        <v>18.744914340898124</v>
      </c>
      <c r="Q3255" s="19"/>
      <c r="R3255" s="20">
        <f t="shared" ca="1" si="355"/>
        <v>1</v>
      </c>
      <c r="S3255" s="21">
        <f t="shared" ca="1" si="356"/>
        <v>1</v>
      </c>
    </row>
    <row r="3256" spans="9:19" ht="15" x14ac:dyDescent="0.25">
      <c r="I3256" s="14">
        <v>3252</v>
      </c>
      <c r="J3256" s="15">
        <f t="shared" ca="1" si="351"/>
        <v>0.35313613379948727</v>
      </c>
      <c r="K3256" s="16">
        <f t="shared" ca="1" si="353"/>
        <v>4.2769024438863079</v>
      </c>
      <c r="L3256" s="16"/>
      <c r="M3256" s="17">
        <f t="shared" ca="1" si="352"/>
        <v>0.8377036682741118</v>
      </c>
      <c r="N3256" s="18">
        <f t="shared" ca="1" si="354"/>
        <v>12.021636241736999</v>
      </c>
      <c r="O3256" s="18"/>
      <c r="P3256" s="30">
        <f t="shared" ca="1" si="350"/>
        <v>-5.5447337978506912</v>
      </c>
      <c r="Q3256" s="19"/>
      <c r="R3256" s="20">
        <f t="shared" ca="1" si="355"/>
        <v>0</v>
      </c>
      <c r="S3256" s="21">
        <f t="shared" ca="1" si="356"/>
        <v>0</v>
      </c>
    </row>
    <row r="3257" spans="9:19" ht="15" x14ac:dyDescent="0.25">
      <c r="I3257" s="14">
        <v>3253</v>
      </c>
      <c r="J3257" s="15">
        <f t="shared" ca="1" si="351"/>
        <v>0.30364614467025608</v>
      </c>
      <c r="K3257" s="16">
        <f t="shared" ca="1" si="353"/>
        <v>3.1300497030380141</v>
      </c>
      <c r="L3257" s="16"/>
      <c r="M3257" s="17">
        <f t="shared" ca="1" si="352"/>
        <v>0.46104405801990034</v>
      </c>
      <c r="N3257" s="18">
        <f t="shared" ca="1" si="354"/>
        <v>2.9617149764943704</v>
      </c>
      <c r="O3257" s="18"/>
      <c r="P3257" s="30">
        <f t="shared" ca="1" si="350"/>
        <v>2.3683347265436439</v>
      </c>
      <c r="Q3257" s="19"/>
      <c r="R3257" s="20">
        <f t="shared" ca="1" si="355"/>
        <v>1</v>
      </c>
      <c r="S3257" s="21">
        <f t="shared" ca="1" si="356"/>
        <v>0</v>
      </c>
    </row>
    <row r="3258" spans="9:19" ht="15" x14ac:dyDescent="0.25">
      <c r="I3258" s="14">
        <v>3254</v>
      </c>
      <c r="J3258" s="15">
        <f t="shared" ca="1" si="351"/>
        <v>4.9283076415534199E-2</v>
      </c>
      <c r="K3258" s="16">
        <f t="shared" ca="1" si="353"/>
        <v>-6.3903268022196684</v>
      </c>
      <c r="L3258" s="16"/>
      <c r="M3258" s="17">
        <f t="shared" ca="1" si="352"/>
        <v>0.89217246169365694</v>
      </c>
      <c r="N3258" s="18">
        <f t="shared" ca="1" si="354"/>
        <v>14.13922732364723</v>
      </c>
      <c r="O3258" s="18"/>
      <c r="P3258" s="30">
        <f t="shared" ca="1" si="350"/>
        <v>-18.329554125866899</v>
      </c>
      <c r="Q3258" s="19"/>
      <c r="R3258" s="20">
        <f t="shared" ca="1" si="355"/>
        <v>0</v>
      </c>
      <c r="S3258" s="21">
        <f t="shared" ca="1" si="356"/>
        <v>0</v>
      </c>
    </row>
    <row r="3259" spans="9:19" ht="15" x14ac:dyDescent="0.25">
      <c r="I3259" s="14">
        <v>3255</v>
      </c>
      <c r="J3259" s="15">
        <f t="shared" ca="1" si="351"/>
        <v>0.7593108741393565</v>
      </c>
      <c r="K3259" s="16">
        <f t="shared" ca="1" si="353"/>
        <v>13.320819099018454</v>
      </c>
      <c r="L3259" s="16"/>
      <c r="M3259" s="17">
        <f t="shared" ca="1" si="352"/>
        <v>0.92481279290056795</v>
      </c>
      <c r="N3259" s="18">
        <f t="shared" ca="1" si="354"/>
        <v>15.81293007066003</v>
      </c>
      <c r="O3259" s="18"/>
      <c r="P3259" s="30">
        <f t="shared" ca="1" si="350"/>
        <v>-0.29211097164157618</v>
      </c>
      <c r="Q3259" s="19"/>
      <c r="R3259" s="20">
        <f t="shared" ca="1" si="355"/>
        <v>0</v>
      </c>
      <c r="S3259" s="21">
        <f t="shared" ca="1" si="356"/>
        <v>0</v>
      </c>
    </row>
    <row r="3260" spans="9:19" ht="15" x14ac:dyDescent="0.25">
      <c r="I3260" s="14">
        <v>3256</v>
      </c>
      <c r="J3260" s="15">
        <f t="shared" ca="1" si="351"/>
        <v>0.16978897670205562</v>
      </c>
      <c r="K3260" s="16">
        <f t="shared" ca="1" si="353"/>
        <v>-0.56009901068184309</v>
      </c>
      <c r="L3260" s="16"/>
      <c r="M3260" s="17">
        <f t="shared" ca="1" si="352"/>
        <v>0.89696858171179328</v>
      </c>
      <c r="N3260" s="18">
        <f t="shared" ca="1" si="354"/>
        <v>14.359281108550402</v>
      </c>
      <c r="O3260" s="18"/>
      <c r="P3260" s="30">
        <f t="shared" ca="1" si="350"/>
        <v>-12.719380119232245</v>
      </c>
      <c r="Q3260" s="19"/>
      <c r="R3260" s="20">
        <f t="shared" ca="1" si="355"/>
        <v>0</v>
      </c>
      <c r="S3260" s="21">
        <f t="shared" ca="1" si="356"/>
        <v>0</v>
      </c>
    </row>
    <row r="3261" spans="9:19" ht="15" x14ac:dyDescent="0.25">
      <c r="I3261" s="14">
        <v>3257</v>
      </c>
      <c r="J3261" s="15">
        <f t="shared" ca="1" si="351"/>
        <v>0.90545698499160066</v>
      </c>
      <c r="K3261" s="16">
        <f t="shared" ca="1" si="353"/>
        <v>18.417753010662121</v>
      </c>
      <c r="L3261" s="16"/>
      <c r="M3261" s="17">
        <f t="shared" ca="1" si="352"/>
        <v>0.89902870581738403</v>
      </c>
      <c r="N3261" s="18">
        <f t="shared" ca="1" si="354"/>
        <v>14.456087991162448</v>
      </c>
      <c r="O3261" s="18"/>
      <c r="P3261" s="30">
        <f t="shared" ca="1" si="350"/>
        <v>6.1616650194996732</v>
      </c>
      <c r="Q3261" s="19"/>
      <c r="R3261" s="20">
        <f t="shared" ca="1" si="355"/>
        <v>1</v>
      </c>
      <c r="S3261" s="21">
        <f t="shared" ca="1" si="356"/>
        <v>0</v>
      </c>
    </row>
    <row r="3262" spans="9:19" ht="15" x14ac:dyDescent="0.25">
      <c r="I3262" s="14">
        <v>3258</v>
      </c>
      <c r="J3262" s="15">
        <f t="shared" ca="1" si="351"/>
        <v>0.17451819077245578</v>
      </c>
      <c r="K3262" s="16">
        <f t="shared" ca="1" si="353"/>
        <v>-0.40498675442159637</v>
      </c>
      <c r="L3262" s="16"/>
      <c r="M3262" s="17">
        <f t="shared" ca="1" si="352"/>
        <v>0.87839624209177913</v>
      </c>
      <c r="N3262" s="18">
        <f t="shared" ca="1" si="354"/>
        <v>13.543881632245252</v>
      </c>
      <c r="O3262" s="18"/>
      <c r="P3262" s="30">
        <f t="shared" ca="1" si="350"/>
        <v>-11.74886838666685</v>
      </c>
      <c r="Q3262" s="19"/>
      <c r="R3262" s="20">
        <f t="shared" ca="1" si="355"/>
        <v>0</v>
      </c>
      <c r="S3262" s="21">
        <f t="shared" ca="1" si="356"/>
        <v>0</v>
      </c>
    </row>
    <row r="3263" spans="9:19" ht="15" x14ac:dyDescent="0.25">
      <c r="I3263" s="14">
        <v>3259</v>
      </c>
      <c r="J3263" s="15">
        <f t="shared" ca="1" si="351"/>
        <v>0.10157592848662222</v>
      </c>
      <c r="K3263" s="16">
        <f t="shared" ca="1" si="353"/>
        <v>-3.2175278354018033</v>
      </c>
      <c r="L3263" s="16"/>
      <c r="M3263" s="17">
        <f t="shared" ca="1" si="352"/>
        <v>0.5406006999350772</v>
      </c>
      <c r="N3263" s="18">
        <f t="shared" ca="1" si="354"/>
        <v>4.6329513102504984</v>
      </c>
      <c r="O3263" s="18"/>
      <c r="P3263" s="30">
        <f t="shared" ca="1" si="350"/>
        <v>-5.6504791456523016</v>
      </c>
      <c r="Q3263" s="19"/>
      <c r="R3263" s="20">
        <f t="shared" ca="1" si="355"/>
        <v>0</v>
      </c>
      <c r="S3263" s="21">
        <f t="shared" ca="1" si="356"/>
        <v>0</v>
      </c>
    </row>
    <row r="3264" spans="9:19" ht="15" x14ac:dyDescent="0.25">
      <c r="I3264" s="14">
        <v>3260</v>
      </c>
      <c r="J3264" s="15">
        <f t="shared" ca="1" si="351"/>
        <v>0.28943106507515981</v>
      </c>
      <c r="K3264" s="16">
        <f t="shared" ca="1" si="353"/>
        <v>2.7861389385118507</v>
      </c>
      <c r="L3264" s="16"/>
      <c r="M3264" s="17">
        <f t="shared" ca="1" si="352"/>
        <v>0.72904076843158927</v>
      </c>
      <c r="N3264" s="18">
        <f t="shared" ca="1" si="354"/>
        <v>8.8829106106185662</v>
      </c>
      <c r="O3264" s="18"/>
      <c r="P3264" s="30">
        <f t="shared" ca="1" si="350"/>
        <v>-3.8967716721067154</v>
      </c>
      <c r="Q3264" s="19"/>
      <c r="R3264" s="20">
        <f t="shared" ca="1" si="355"/>
        <v>0</v>
      </c>
      <c r="S3264" s="21">
        <f t="shared" ca="1" si="356"/>
        <v>0</v>
      </c>
    </row>
    <row r="3265" spans="9:19" ht="15" x14ac:dyDescent="0.25">
      <c r="I3265" s="14">
        <v>3261</v>
      </c>
      <c r="J3265" s="15">
        <f t="shared" ca="1" si="351"/>
        <v>0.52113416003929469</v>
      </c>
      <c r="K3265" s="16">
        <f t="shared" ca="1" si="353"/>
        <v>7.8734322060596718</v>
      </c>
      <c r="L3265" s="16"/>
      <c r="M3265" s="17">
        <f t="shared" ca="1" si="352"/>
        <v>0.18093446846199535</v>
      </c>
      <c r="N3265" s="18">
        <f t="shared" ca="1" si="354"/>
        <v>-3.8487467425805839</v>
      </c>
      <c r="O3265" s="18"/>
      <c r="P3265" s="30">
        <f t="shared" ca="1" si="350"/>
        <v>13.922178948640255</v>
      </c>
      <c r="Q3265" s="19"/>
      <c r="R3265" s="20">
        <f t="shared" ca="1" si="355"/>
        <v>1</v>
      </c>
      <c r="S3265" s="21">
        <f t="shared" ca="1" si="356"/>
        <v>1</v>
      </c>
    </row>
    <row r="3266" spans="9:19" ht="15" x14ac:dyDescent="0.25">
      <c r="I3266" s="14">
        <v>3262</v>
      </c>
      <c r="J3266" s="15">
        <f t="shared" ca="1" si="351"/>
        <v>0.75905766775983208</v>
      </c>
      <c r="K3266" s="16">
        <f t="shared" ca="1" si="353"/>
        <v>13.314017081328174</v>
      </c>
      <c r="L3266" s="16"/>
      <c r="M3266" s="17">
        <f t="shared" ca="1" si="352"/>
        <v>0.23397104797544555</v>
      </c>
      <c r="N3266" s="18">
        <f t="shared" ca="1" si="354"/>
        <v>-2.2927417164563071</v>
      </c>
      <c r="O3266" s="18"/>
      <c r="P3266" s="30">
        <f t="shared" ca="1" si="350"/>
        <v>17.806758797784482</v>
      </c>
      <c r="Q3266" s="19"/>
      <c r="R3266" s="20">
        <f t="shared" ca="1" si="355"/>
        <v>1</v>
      </c>
      <c r="S3266" s="21">
        <f t="shared" ca="1" si="356"/>
        <v>1</v>
      </c>
    </row>
    <row r="3267" spans="9:19" ht="15" x14ac:dyDescent="0.25">
      <c r="I3267" s="14">
        <v>3263</v>
      </c>
      <c r="J3267" s="15">
        <f t="shared" ca="1" si="351"/>
        <v>0.93781739425198474</v>
      </c>
      <c r="K3267" s="16">
        <f t="shared" ca="1" si="353"/>
        <v>20.287008572465965</v>
      </c>
      <c r="L3267" s="16"/>
      <c r="M3267" s="17">
        <f t="shared" ca="1" si="352"/>
        <v>0.95367015139349876</v>
      </c>
      <c r="N3267" s="18">
        <f t="shared" ca="1" si="354"/>
        <v>17.848703016938167</v>
      </c>
      <c r="O3267" s="18"/>
      <c r="P3267" s="30">
        <f t="shared" ca="1" si="350"/>
        <v>4.6383055555277979</v>
      </c>
      <c r="Q3267" s="19"/>
      <c r="R3267" s="20">
        <f t="shared" ca="1" si="355"/>
        <v>1</v>
      </c>
      <c r="S3267" s="21">
        <f t="shared" ca="1" si="356"/>
        <v>0</v>
      </c>
    </row>
    <row r="3268" spans="9:19" ht="15" x14ac:dyDescent="0.25">
      <c r="I3268" s="14">
        <v>3264</v>
      </c>
      <c r="J3268" s="15">
        <f t="shared" ca="1" si="351"/>
        <v>0.34685429671610479</v>
      </c>
      <c r="K3268" s="16">
        <f t="shared" ca="1" si="353"/>
        <v>4.1350049285792698</v>
      </c>
      <c r="L3268" s="16"/>
      <c r="M3268" s="17">
        <f t="shared" ca="1" si="352"/>
        <v>0.85521254159996296</v>
      </c>
      <c r="N3268" s="18">
        <f t="shared" ca="1" si="354"/>
        <v>12.640686453704111</v>
      </c>
      <c r="O3268" s="18"/>
      <c r="P3268" s="30">
        <f t="shared" ca="1" si="350"/>
        <v>-6.3056815251248421</v>
      </c>
      <c r="Q3268" s="19"/>
      <c r="R3268" s="20">
        <f t="shared" ca="1" si="355"/>
        <v>0</v>
      </c>
      <c r="S3268" s="21">
        <f t="shared" ca="1" si="356"/>
        <v>0</v>
      </c>
    </row>
    <row r="3269" spans="9:19" ht="15" x14ac:dyDescent="0.25">
      <c r="I3269" s="14">
        <v>3265</v>
      </c>
      <c r="J3269" s="15">
        <f t="shared" ca="1" si="351"/>
        <v>0.31295337144129809</v>
      </c>
      <c r="K3269" s="16">
        <f t="shared" ca="1" si="353"/>
        <v>3.3513142556337545</v>
      </c>
      <c r="L3269" s="16"/>
      <c r="M3269" s="17">
        <f t="shared" ca="1" si="352"/>
        <v>0.72272322852775595</v>
      </c>
      <c r="N3269" s="18">
        <f t="shared" ca="1" si="354"/>
        <v>8.7242471721632668</v>
      </c>
      <c r="O3269" s="18"/>
      <c r="P3269" s="30">
        <f t="shared" ref="P3269:P3332" ca="1" si="357">K3269-N3269+homefield_adv_simulation</f>
        <v>-3.1729329165295121</v>
      </c>
      <c r="Q3269" s="19"/>
      <c r="R3269" s="20">
        <f t="shared" ca="1" si="355"/>
        <v>0</v>
      </c>
      <c r="S3269" s="21">
        <f t="shared" ca="1" si="356"/>
        <v>0</v>
      </c>
    </row>
    <row r="3270" spans="9:19" ht="15" x14ac:dyDescent="0.25">
      <c r="I3270" s="14">
        <v>3266</v>
      </c>
      <c r="J3270" s="15">
        <f t="shared" ca="1" si="351"/>
        <v>0.464239892395932</v>
      </c>
      <c r="K3270" s="16">
        <f t="shared" ca="1" si="353"/>
        <v>6.6790334331782555</v>
      </c>
      <c r="L3270" s="16"/>
      <c r="M3270" s="17">
        <f t="shared" ca="1" si="352"/>
        <v>0.85875726352023585</v>
      </c>
      <c r="N3270" s="18">
        <f t="shared" ca="1" si="354"/>
        <v>12.772026027054801</v>
      </c>
      <c r="O3270" s="18"/>
      <c r="P3270" s="30">
        <f t="shared" ca="1" si="357"/>
        <v>-3.8929925938765457</v>
      </c>
      <c r="Q3270" s="19"/>
      <c r="R3270" s="20">
        <f t="shared" ca="1" si="355"/>
        <v>0</v>
      </c>
      <c r="S3270" s="21">
        <f t="shared" ca="1" si="356"/>
        <v>0</v>
      </c>
    </row>
    <row r="3271" spans="9:19" ht="15" x14ac:dyDescent="0.25">
      <c r="I3271" s="14">
        <v>3267</v>
      </c>
      <c r="J3271" s="15">
        <f t="shared" ca="1" si="351"/>
        <v>0.58580951966403594</v>
      </c>
      <c r="K3271" s="16">
        <f t="shared" ca="1" si="353"/>
        <v>9.243699135000762</v>
      </c>
      <c r="L3271" s="16"/>
      <c r="M3271" s="17">
        <f t="shared" ca="1" si="352"/>
        <v>0.63248756766762859</v>
      </c>
      <c r="N3271" s="18">
        <f t="shared" ca="1" si="354"/>
        <v>6.6116673721281334</v>
      </c>
      <c r="O3271" s="18"/>
      <c r="P3271" s="30">
        <f t="shared" ca="1" si="357"/>
        <v>4.8320317628726288</v>
      </c>
      <c r="Q3271" s="19"/>
      <c r="R3271" s="20">
        <f t="shared" ca="1" si="355"/>
        <v>1</v>
      </c>
      <c r="S3271" s="21">
        <f t="shared" ca="1" si="356"/>
        <v>0</v>
      </c>
    </row>
    <row r="3272" spans="9:19" ht="15" x14ac:dyDescent="0.25">
      <c r="I3272" s="14">
        <v>3268</v>
      </c>
      <c r="J3272" s="15">
        <f t="shared" ca="1" si="351"/>
        <v>0.48264275605841667</v>
      </c>
      <c r="K3272" s="16">
        <f t="shared" ca="1" si="353"/>
        <v>7.0658697095404399</v>
      </c>
      <c r="L3272" s="16"/>
      <c r="M3272" s="17">
        <f t="shared" ca="1" si="352"/>
        <v>0.43556521210070853</v>
      </c>
      <c r="N3272" s="18">
        <f t="shared" ca="1" si="354"/>
        <v>2.422746873988102</v>
      </c>
      <c r="O3272" s="18"/>
      <c r="P3272" s="30">
        <f t="shared" ca="1" si="357"/>
        <v>6.8431228355523386</v>
      </c>
      <c r="Q3272" s="19"/>
      <c r="R3272" s="20">
        <f t="shared" ca="1" si="355"/>
        <v>1</v>
      </c>
      <c r="S3272" s="21">
        <f t="shared" ca="1" si="356"/>
        <v>0</v>
      </c>
    </row>
    <row r="3273" spans="9:19" ht="15" x14ac:dyDescent="0.25">
      <c r="I3273" s="14">
        <v>3269</v>
      </c>
      <c r="J3273" s="15">
        <f t="shared" ca="1" si="351"/>
        <v>0.44625303246897274</v>
      </c>
      <c r="K3273" s="16">
        <f t="shared" ca="1" si="353"/>
        <v>6.2993892823877591</v>
      </c>
      <c r="L3273" s="16"/>
      <c r="M3273" s="17">
        <f t="shared" ca="1" si="352"/>
        <v>4.9496898875703077E-2</v>
      </c>
      <c r="N3273" s="18">
        <f t="shared" ca="1" si="354"/>
        <v>-10.022810291040871</v>
      </c>
      <c r="O3273" s="18"/>
      <c r="P3273" s="30">
        <f t="shared" ca="1" si="357"/>
        <v>18.52219957342863</v>
      </c>
      <c r="Q3273" s="19"/>
      <c r="R3273" s="20">
        <f t="shared" ca="1" si="355"/>
        <v>1</v>
      </c>
      <c r="S3273" s="21">
        <f t="shared" ca="1" si="356"/>
        <v>1</v>
      </c>
    </row>
    <row r="3274" spans="9:19" ht="15" x14ac:dyDescent="0.25">
      <c r="I3274" s="14">
        <v>3270</v>
      </c>
      <c r="J3274" s="15">
        <f t="shared" ref="J3274:J3337" ca="1" si="358">RAND()</f>
        <v>0.93219049048314151</v>
      </c>
      <c r="K3274" s="16">
        <f t="shared" ca="1" si="353"/>
        <v>19.915525397021256</v>
      </c>
      <c r="L3274" s="16"/>
      <c r="M3274" s="17">
        <f t="shared" ref="M3274:M3337" ca="1" si="359">RAND()</f>
        <v>0.29403340871452732</v>
      </c>
      <c r="N3274" s="18">
        <f t="shared" ca="1" si="354"/>
        <v>-0.75168188428567451</v>
      </c>
      <c r="O3274" s="18"/>
      <c r="P3274" s="30">
        <f t="shared" ca="1" si="357"/>
        <v>22.867207281306928</v>
      </c>
      <c r="Q3274" s="19"/>
      <c r="R3274" s="20">
        <f t="shared" ca="1" si="355"/>
        <v>1</v>
      </c>
      <c r="S3274" s="21">
        <f t="shared" ca="1" si="356"/>
        <v>1</v>
      </c>
    </row>
    <row r="3275" spans="9:19" ht="15" x14ac:dyDescent="0.25">
      <c r="I3275" s="14">
        <v>3271</v>
      </c>
      <c r="J3275" s="15">
        <f t="shared" ca="1" si="358"/>
        <v>0.35144326338743637</v>
      </c>
      <c r="K3275" s="16">
        <f t="shared" ref="K3275:K3338" ca="1" si="360">NORMINV(J3275,mean_HomeTeam_Sim,sd_HomeTeam_Sim)</f>
        <v>4.2387538577126325</v>
      </c>
      <c r="L3275" s="16"/>
      <c r="M3275" s="17">
        <f t="shared" ca="1" si="359"/>
        <v>0.2800571265051689</v>
      </c>
      <c r="N3275" s="18">
        <f t="shared" ref="N3275:N3338" ca="1" si="361">NORMINV(M3275,mean_AwayTeam_Sim,sd_AwayTeam_Sim)</f>
        <v>-1.0949821296631272</v>
      </c>
      <c r="O3275" s="18"/>
      <c r="P3275" s="30">
        <f t="shared" ca="1" si="357"/>
        <v>7.5337359873757599</v>
      </c>
      <c r="Q3275" s="19"/>
      <c r="R3275" s="20">
        <f t="shared" ref="R3275:R3338" ca="1" si="362">IF(P3275&gt;0,1,0)</f>
        <v>1</v>
      </c>
      <c r="S3275" s="21">
        <f t="shared" ref="S3275:S3338" ca="1" si="363">IF(P3275&gt;game_spread,1,0)</f>
        <v>1</v>
      </c>
    </row>
    <row r="3276" spans="9:19" ht="15" x14ac:dyDescent="0.25">
      <c r="I3276" s="14">
        <v>3272</v>
      </c>
      <c r="J3276" s="15">
        <f t="shared" ca="1" si="358"/>
        <v>0.35946841599352974</v>
      </c>
      <c r="K3276" s="16">
        <f t="shared" ca="1" si="360"/>
        <v>4.4190274259589089</v>
      </c>
      <c r="L3276" s="16"/>
      <c r="M3276" s="17">
        <f t="shared" ca="1" si="359"/>
        <v>0.82018584002866124</v>
      </c>
      <c r="N3276" s="18">
        <f t="shared" ca="1" si="361"/>
        <v>11.444421200985399</v>
      </c>
      <c r="O3276" s="18"/>
      <c r="P3276" s="30">
        <f t="shared" ca="1" si="357"/>
        <v>-4.8253937750264901</v>
      </c>
      <c r="Q3276" s="19"/>
      <c r="R3276" s="20">
        <f t="shared" ca="1" si="362"/>
        <v>0</v>
      </c>
      <c r="S3276" s="21">
        <f t="shared" ca="1" si="363"/>
        <v>0</v>
      </c>
    </row>
    <row r="3277" spans="9:19" ht="15" x14ac:dyDescent="0.25">
      <c r="I3277" s="14">
        <v>3273</v>
      </c>
      <c r="J3277" s="15">
        <f t="shared" ca="1" si="358"/>
        <v>0.2159888114879488</v>
      </c>
      <c r="K3277" s="16">
        <f t="shared" ca="1" si="360"/>
        <v>0.85542493615592097</v>
      </c>
      <c r="L3277" s="16"/>
      <c r="M3277" s="17">
        <f t="shared" ca="1" si="359"/>
        <v>0.54354278697242742</v>
      </c>
      <c r="N3277" s="18">
        <f t="shared" ca="1" si="361"/>
        <v>4.6949981224506239</v>
      </c>
      <c r="O3277" s="18"/>
      <c r="P3277" s="30">
        <f t="shared" ca="1" si="357"/>
        <v>-1.6395731862947027</v>
      </c>
      <c r="Q3277" s="19"/>
      <c r="R3277" s="20">
        <f t="shared" ca="1" si="362"/>
        <v>0</v>
      </c>
      <c r="S3277" s="21">
        <f t="shared" ca="1" si="363"/>
        <v>0</v>
      </c>
    </row>
    <row r="3278" spans="9:19" ht="15" x14ac:dyDescent="0.25">
      <c r="I3278" s="14">
        <v>3274</v>
      </c>
      <c r="J3278" s="15">
        <f t="shared" ca="1" si="358"/>
        <v>0.36408053172598753</v>
      </c>
      <c r="K3278" s="16">
        <f t="shared" ca="1" si="360"/>
        <v>4.5219976189866538</v>
      </c>
      <c r="L3278" s="16"/>
      <c r="M3278" s="17">
        <f t="shared" ca="1" si="359"/>
        <v>2.3700440535746159E-2</v>
      </c>
      <c r="N3278" s="18">
        <f t="shared" ca="1" si="361"/>
        <v>-12.808463475932918</v>
      </c>
      <c r="O3278" s="18"/>
      <c r="P3278" s="30">
        <f t="shared" ca="1" si="357"/>
        <v>19.53046109491957</v>
      </c>
      <c r="Q3278" s="19"/>
      <c r="R3278" s="20">
        <f t="shared" ca="1" si="362"/>
        <v>1</v>
      </c>
      <c r="S3278" s="21">
        <f t="shared" ca="1" si="363"/>
        <v>1</v>
      </c>
    </row>
    <row r="3279" spans="9:19" ht="15" x14ac:dyDescent="0.25">
      <c r="I3279" s="14">
        <v>3275</v>
      </c>
      <c r="J3279" s="15">
        <f t="shared" ca="1" si="358"/>
        <v>0.84852330991752789</v>
      </c>
      <c r="K3279" s="16">
        <f t="shared" ca="1" si="360"/>
        <v>16.048607569926794</v>
      </c>
      <c r="L3279" s="16"/>
      <c r="M3279" s="17">
        <f t="shared" ca="1" si="359"/>
        <v>0.49559643255250585</v>
      </c>
      <c r="N3279" s="18">
        <f t="shared" ca="1" si="361"/>
        <v>3.687646698353193</v>
      </c>
      <c r="O3279" s="18"/>
      <c r="P3279" s="30">
        <f t="shared" ca="1" si="357"/>
        <v>14.560960871573602</v>
      </c>
      <c r="Q3279" s="19"/>
      <c r="R3279" s="20">
        <f t="shared" ca="1" si="362"/>
        <v>1</v>
      </c>
      <c r="S3279" s="21">
        <f t="shared" ca="1" si="363"/>
        <v>1</v>
      </c>
    </row>
    <row r="3280" spans="9:19" ht="15" x14ac:dyDescent="0.25">
      <c r="I3280" s="14">
        <v>3276</v>
      </c>
      <c r="J3280" s="15">
        <f t="shared" ca="1" si="358"/>
        <v>0.88894386715111129</v>
      </c>
      <c r="K3280" s="16">
        <f t="shared" ca="1" si="360"/>
        <v>17.645038982507049</v>
      </c>
      <c r="L3280" s="16"/>
      <c r="M3280" s="17">
        <f t="shared" ca="1" si="359"/>
        <v>0.70407571516348144</v>
      </c>
      <c r="N3280" s="18">
        <f t="shared" ca="1" si="361"/>
        <v>8.2658292073445576</v>
      </c>
      <c r="O3280" s="18"/>
      <c r="P3280" s="30">
        <f t="shared" ca="1" si="357"/>
        <v>11.579209775162493</v>
      </c>
      <c r="Q3280" s="19"/>
      <c r="R3280" s="20">
        <f t="shared" ca="1" si="362"/>
        <v>1</v>
      </c>
      <c r="S3280" s="21">
        <f t="shared" ca="1" si="363"/>
        <v>1</v>
      </c>
    </row>
    <row r="3281" spans="9:19" ht="15" x14ac:dyDescent="0.25">
      <c r="I3281" s="14">
        <v>3277</v>
      </c>
      <c r="J3281" s="15">
        <f t="shared" ca="1" si="358"/>
        <v>0.8592498313537329</v>
      </c>
      <c r="K3281" s="16">
        <f t="shared" ca="1" si="360"/>
        <v>16.440452600051678</v>
      </c>
      <c r="L3281" s="16"/>
      <c r="M3281" s="17">
        <f t="shared" ca="1" si="359"/>
        <v>0.10630757901674737</v>
      </c>
      <c r="N3281" s="18">
        <f t="shared" ca="1" si="361"/>
        <v>-6.6481858223711505</v>
      </c>
      <c r="O3281" s="18"/>
      <c r="P3281" s="30">
        <f t="shared" ca="1" si="357"/>
        <v>25.288638422422828</v>
      </c>
      <c r="Q3281" s="19"/>
      <c r="R3281" s="20">
        <f t="shared" ca="1" si="362"/>
        <v>1</v>
      </c>
      <c r="S3281" s="21">
        <f t="shared" ca="1" si="363"/>
        <v>1</v>
      </c>
    </row>
    <row r="3282" spans="9:19" ht="15" x14ac:dyDescent="0.25">
      <c r="I3282" s="14">
        <v>3278</v>
      </c>
      <c r="J3282" s="15">
        <f t="shared" ca="1" si="358"/>
        <v>0.76961361437302678</v>
      </c>
      <c r="K3282" s="16">
        <f t="shared" ca="1" si="360"/>
        <v>13.600994925005375</v>
      </c>
      <c r="L3282" s="16"/>
      <c r="M3282" s="17">
        <f t="shared" ca="1" si="359"/>
        <v>0.34287092781430872</v>
      </c>
      <c r="N3282" s="18">
        <f t="shared" ca="1" si="361"/>
        <v>0.39453549979563096</v>
      </c>
      <c r="O3282" s="18"/>
      <c r="P3282" s="30">
        <f t="shared" ca="1" si="357"/>
        <v>15.406459425209743</v>
      </c>
      <c r="Q3282" s="19"/>
      <c r="R3282" s="20">
        <f t="shared" ca="1" si="362"/>
        <v>1</v>
      </c>
      <c r="S3282" s="21">
        <f t="shared" ca="1" si="363"/>
        <v>1</v>
      </c>
    </row>
    <row r="3283" spans="9:19" ht="15" x14ac:dyDescent="0.25">
      <c r="I3283" s="14">
        <v>3279</v>
      </c>
      <c r="J3283" s="15">
        <f t="shared" ca="1" si="358"/>
        <v>0.52717845238673999</v>
      </c>
      <c r="K3283" s="16">
        <f t="shared" ca="1" si="360"/>
        <v>8.0004269483245665</v>
      </c>
      <c r="L3283" s="16"/>
      <c r="M3283" s="17">
        <f t="shared" ca="1" si="359"/>
        <v>9.9180475437271598E-3</v>
      </c>
      <c r="N3283" s="18">
        <f t="shared" ca="1" si="361"/>
        <v>-15.709441627750724</v>
      </c>
      <c r="O3283" s="18"/>
      <c r="P3283" s="30">
        <f t="shared" ca="1" si="357"/>
        <v>25.90986857607529</v>
      </c>
      <c r="Q3283" s="19"/>
      <c r="R3283" s="20">
        <f t="shared" ca="1" si="362"/>
        <v>1</v>
      </c>
      <c r="S3283" s="21">
        <f t="shared" ca="1" si="363"/>
        <v>1</v>
      </c>
    </row>
    <row r="3284" spans="9:19" ht="15" x14ac:dyDescent="0.25">
      <c r="I3284" s="14">
        <v>3280</v>
      </c>
      <c r="J3284" s="15">
        <f t="shared" ca="1" si="358"/>
        <v>0.48094326799354503</v>
      </c>
      <c r="K3284" s="16">
        <f t="shared" ca="1" si="360"/>
        <v>7.0301909291013525</v>
      </c>
      <c r="L3284" s="16"/>
      <c r="M3284" s="17">
        <f t="shared" ca="1" si="359"/>
        <v>0.77171279114750835</v>
      </c>
      <c r="N3284" s="18">
        <f t="shared" ca="1" si="361"/>
        <v>10.008928688918097</v>
      </c>
      <c r="O3284" s="18"/>
      <c r="P3284" s="30">
        <f t="shared" ca="1" si="357"/>
        <v>-0.7787377598167442</v>
      </c>
      <c r="Q3284" s="19"/>
      <c r="R3284" s="20">
        <f t="shared" ca="1" si="362"/>
        <v>0</v>
      </c>
      <c r="S3284" s="21">
        <f t="shared" ca="1" si="363"/>
        <v>0</v>
      </c>
    </row>
    <row r="3285" spans="9:19" ht="15" x14ac:dyDescent="0.25">
      <c r="I3285" s="14">
        <v>3281</v>
      </c>
      <c r="J3285" s="15">
        <f t="shared" ca="1" si="358"/>
        <v>0.1288003486308863</v>
      </c>
      <c r="K3285" s="16">
        <f t="shared" ca="1" si="360"/>
        <v>-2.0416629212002668</v>
      </c>
      <c r="L3285" s="16"/>
      <c r="M3285" s="17">
        <f t="shared" ca="1" si="359"/>
        <v>0.28895409613844403</v>
      </c>
      <c r="N3285" s="18">
        <f t="shared" ca="1" si="361"/>
        <v>-0.87553441361623729</v>
      </c>
      <c r="O3285" s="18"/>
      <c r="P3285" s="30">
        <f t="shared" ca="1" si="357"/>
        <v>1.0338714924159706</v>
      </c>
      <c r="Q3285" s="19"/>
      <c r="R3285" s="20">
        <f t="shared" ca="1" si="362"/>
        <v>1</v>
      </c>
      <c r="S3285" s="21">
        <f t="shared" ca="1" si="363"/>
        <v>0</v>
      </c>
    </row>
    <row r="3286" spans="9:19" ht="15" x14ac:dyDescent="0.25">
      <c r="I3286" s="14">
        <v>3282</v>
      </c>
      <c r="J3286" s="15">
        <f t="shared" ca="1" si="358"/>
        <v>0.20030905332521531</v>
      </c>
      <c r="K3286" s="16">
        <f t="shared" ca="1" si="360"/>
        <v>0.39772326841723782</v>
      </c>
      <c r="L3286" s="16"/>
      <c r="M3286" s="17">
        <f t="shared" ca="1" si="359"/>
        <v>0.17871666934268415</v>
      </c>
      <c r="N3286" s="18">
        <f t="shared" ca="1" si="361"/>
        <v>-3.9195046978324202</v>
      </c>
      <c r="O3286" s="18"/>
      <c r="P3286" s="30">
        <f t="shared" ca="1" si="357"/>
        <v>6.5172279662496582</v>
      </c>
      <c r="Q3286" s="19"/>
      <c r="R3286" s="20">
        <f t="shared" ca="1" si="362"/>
        <v>1</v>
      </c>
      <c r="S3286" s="21">
        <f t="shared" ca="1" si="363"/>
        <v>0</v>
      </c>
    </row>
    <row r="3287" spans="9:19" ht="15" x14ac:dyDescent="0.25">
      <c r="I3287" s="14">
        <v>3283</v>
      </c>
      <c r="J3287" s="15">
        <f t="shared" ca="1" si="358"/>
        <v>0.2577519378633083</v>
      </c>
      <c r="K3287" s="16">
        <f t="shared" ca="1" si="360"/>
        <v>1.989270045830227</v>
      </c>
      <c r="L3287" s="16"/>
      <c r="M3287" s="17">
        <f t="shared" ca="1" si="359"/>
        <v>0.49174161450797893</v>
      </c>
      <c r="N3287" s="18">
        <f t="shared" ca="1" si="361"/>
        <v>3.6067931249450265</v>
      </c>
      <c r="O3287" s="18"/>
      <c r="P3287" s="30">
        <f t="shared" ca="1" si="357"/>
        <v>0.58247692088520076</v>
      </c>
      <c r="Q3287" s="19"/>
      <c r="R3287" s="20">
        <f t="shared" ca="1" si="362"/>
        <v>1</v>
      </c>
      <c r="S3287" s="21">
        <f t="shared" ca="1" si="363"/>
        <v>0</v>
      </c>
    </row>
    <row r="3288" spans="9:19" ht="15" x14ac:dyDescent="0.25">
      <c r="I3288" s="14">
        <v>3284</v>
      </c>
      <c r="J3288" s="15">
        <f t="shared" ca="1" si="358"/>
        <v>0.99912668522527559</v>
      </c>
      <c r="K3288" s="16">
        <f t="shared" ca="1" si="360"/>
        <v>33.619475035732208</v>
      </c>
      <c r="L3288" s="16"/>
      <c r="M3288" s="17">
        <f t="shared" ca="1" si="359"/>
        <v>0.39796827948598668</v>
      </c>
      <c r="N3288" s="18">
        <f t="shared" ca="1" si="361"/>
        <v>1.6163177576631536</v>
      </c>
      <c r="O3288" s="18"/>
      <c r="P3288" s="30">
        <f t="shared" ca="1" si="357"/>
        <v>34.203157278069057</v>
      </c>
      <c r="Q3288" s="19"/>
      <c r="R3288" s="20">
        <f t="shared" ca="1" si="362"/>
        <v>1</v>
      </c>
      <c r="S3288" s="21">
        <f t="shared" ca="1" si="363"/>
        <v>1</v>
      </c>
    </row>
    <row r="3289" spans="9:19" ht="15" x14ac:dyDescent="0.25">
      <c r="I3289" s="14">
        <v>3285</v>
      </c>
      <c r="J3289" s="15">
        <f t="shared" ca="1" si="358"/>
        <v>0.20775721348909504</v>
      </c>
      <c r="K3289" s="16">
        <f t="shared" ca="1" si="360"/>
        <v>0.61768095577818638</v>
      </c>
      <c r="L3289" s="16"/>
      <c r="M3289" s="17">
        <f t="shared" ca="1" si="359"/>
        <v>0.47595610750120265</v>
      </c>
      <c r="N3289" s="18">
        <f t="shared" ca="1" si="361"/>
        <v>3.2754468683641726</v>
      </c>
      <c r="O3289" s="18"/>
      <c r="P3289" s="30">
        <f t="shared" ca="1" si="357"/>
        <v>-0.45776591258598609</v>
      </c>
      <c r="Q3289" s="19"/>
      <c r="R3289" s="20">
        <f t="shared" ca="1" si="362"/>
        <v>0</v>
      </c>
      <c r="S3289" s="21">
        <f t="shared" ca="1" si="363"/>
        <v>0</v>
      </c>
    </row>
    <row r="3290" spans="9:19" ht="15" x14ac:dyDescent="0.25">
      <c r="I3290" s="14">
        <v>3286</v>
      </c>
      <c r="J3290" s="15">
        <f t="shared" ca="1" si="358"/>
        <v>0.42198353462277649</v>
      </c>
      <c r="K3290" s="16">
        <f t="shared" ca="1" si="360"/>
        <v>5.7832715138815303</v>
      </c>
      <c r="L3290" s="16"/>
      <c r="M3290" s="17">
        <f t="shared" ca="1" si="359"/>
        <v>2.0430403728265989E-2</v>
      </c>
      <c r="N3290" s="18">
        <f t="shared" ca="1" si="361"/>
        <v>-13.32919268725481</v>
      </c>
      <c r="O3290" s="18"/>
      <c r="P3290" s="30">
        <f t="shared" ca="1" si="357"/>
        <v>21.31246420113634</v>
      </c>
      <c r="Q3290" s="19"/>
      <c r="R3290" s="20">
        <f t="shared" ca="1" si="362"/>
        <v>1</v>
      </c>
      <c r="S3290" s="21">
        <f t="shared" ca="1" si="363"/>
        <v>1</v>
      </c>
    </row>
    <row r="3291" spans="9:19" ht="15" x14ac:dyDescent="0.25">
      <c r="I3291" s="14">
        <v>3287</v>
      </c>
      <c r="J3291" s="15">
        <f t="shared" ca="1" si="358"/>
        <v>0.92489755952943153</v>
      </c>
      <c r="K3291" s="16">
        <f t="shared" ca="1" si="360"/>
        <v>19.467932817625105</v>
      </c>
      <c r="L3291" s="16"/>
      <c r="M3291" s="17">
        <f t="shared" ca="1" si="359"/>
        <v>0.49535981189167966</v>
      </c>
      <c r="N3291" s="18">
        <f t="shared" ca="1" si="361"/>
        <v>3.6826839812113823</v>
      </c>
      <c r="O3291" s="18"/>
      <c r="P3291" s="30">
        <f t="shared" ca="1" si="357"/>
        <v>17.985248836413721</v>
      </c>
      <c r="Q3291" s="19"/>
      <c r="R3291" s="20">
        <f t="shared" ca="1" si="362"/>
        <v>1</v>
      </c>
      <c r="S3291" s="21">
        <f t="shared" ca="1" si="363"/>
        <v>1</v>
      </c>
    </row>
    <row r="3292" spans="9:19" ht="15" x14ac:dyDescent="0.25">
      <c r="I3292" s="14">
        <v>3288</v>
      </c>
      <c r="J3292" s="15">
        <f t="shared" ca="1" si="358"/>
        <v>0.79840359937357286</v>
      </c>
      <c r="K3292" s="16">
        <f t="shared" ca="1" si="360"/>
        <v>14.423914211924924</v>
      </c>
      <c r="L3292" s="16"/>
      <c r="M3292" s="17">
        <f t="shared" ca="1" si="359"/>
        <v>0.65091471156389569</v>
      </c>
      <c r="N3292" s="18">
        <f t="shared" ca="1" si="361"/>
        <v>7.0244937469830937</v>
      </c>
      <c r="O3292" s="18"/>
      <c r="P3292" s="30">
        <f t="shared" ca="1" si="357"/>
        <v>9.5994204649418293</v>
      </c>
      <c r="Q3292" s="19"/>
      <c r="R3292" s="20">
        <f t="shared" ca="1" si="362"/>
        <v>1</v>
      </c>
      <c r="S3292" s="21">
        <f t="shared" ca="1" si="363"/>
        <v>1</v>
      </c>
    </row>
    <row r="3293" spans="9:19" ht="15" x14ac:dyDescent="0.25">
      <c r="I3293" s="14">
        <v>3289</v>
      </c>
      <c r="J3293" s="15">
        <f t="shared" ca="1" si="358"/>
        <v>0.34619693876982027</v>
      </c>
      <c r="K3293" s="16">
        <f t="shared" ca="1" si="360"/>
        <v>4.1201019548665929</v>
      </c>
      <c r="L3293" s="16"/>
      <c r="M3293" s="17">
        <f t="shared" ca="1" si="359"/>
        <v>0.37493701510827604</v>
      </c>
      <c r="N3293" s="18">
        <f t="shared" ca="1" si="361"/>
        <v>1.1126820714202967</v>
      </c>
      <c r="O3293" s="18"/>
      <c r="P3293" s="30">
        <f t="shared" ca="1" si="357"/>
        <v>5.2074198834462964</v>
      </c>
      <c r="Q3293" s="19"/>
      <c r="R3293" s="20">
        <f t="shared" ca="1" si="362"/>
        <v>1</v>
      </c>
      <c r="S3293" s="21">
        <f t="shared" ca="1" si="363"/>
        <v>0</v>
      </c>
    </row>
    <row r="3294" spans="9:19" ht="15" x14ac:dyDescent="0.25">
      <c r="I3294" s="14">
        <v>3290</v>
      </c>
      <c r="J3294" s="15">
        <f t="shared" ca="1" si="358"/>
        <v>0.57584826901388897</v>
      </c>
      <c r="K3294" s="16">
        <f t="shared" ca="1" si="360"/>
        <v>9.0303928545247096</v>
      </c>
      <c r="L3294" s="16"/>
      <c r="M3294" s="17">
        <f t="shared" ca="1" si="359"/>
        <v>0.88877743868829828</v>
      </c>
      <c r="N3294" s="18">
        <f t="shared" ca="1" si="361"/>
        <v>13.987688278832616</v>
      </c>
      <c r="O3294" s="18"/>
      <c r="P3294" s="30">
        <f t="shared" ca="1" si="357"/>
        <v>-2.7572954243079062</v>
      </c>
      <c r="Q3294" s="19"/>
      <c r="R3294" s="20">
        <f t="shared" ca="1" si="362"/>
        <v>0</v>
      </c>
      <c r="S3294" s="21">
        <f t="shared" ca="1" si="363"/>
        <v>0</v>
      </c>
    </row>
    <row r="3295" spans="9:19" ht="15" x14ac:dyDescent="0.25">
      <c r="I3295" s="14">
        <v>3291</v>
      </c>
      <c r="J3295" s="15">
        <f t="shared" ca="1" si="358"/>
        <v>0.33620665837432884</v>
      </c>
      <c r="K3295" s="16">
        <f t="shared" ca="1" si="360"/>
        <v>3.8922818268283899</v>
      </c>
      <c r="L3295" s="16"/>
      <c r="M3295" s="17">
        <f t="shared" ca="1" si="359"/>
        <v>6.5712014254161177E-3</v>
      </c>
      <c r="N3295" s="18">
        <f t="shared" ca="1" si="361"/>
        <v>-16.968223157741711</v>
      </c>
      <c r="O3295" s="18"/>
      <c r="P3295" s="30">
        <f t="shared" ca="1" si="357"/>
        <v>23.060504984570102</v>
      </c>
      <c r="Q3295" s="19"/>
      <c r="R3295" s="20">
        <f t="shared" ca="1" si="362"/>
        <v>1</v>
      </c>
      <c r="S3295" s="21">
        <f t="shared" ca="1" si="363"/>
        <v>1</v>
      </c>
    </row>
    <row r="3296" spans="9:19" ht="15" x14ac:dyDescent="0.25">
      <c r="I3296" s="14">
        <v>3292</v>
      </c>
      <c r="J3296" s="15">
        <f t="shared" ca="1" si="358"/>
        <v>0.70337307684898953</v>
      </c>
      <c r="K3296" s="16">
        <f t="shared" ca="1" si="360"/>
        <v>11.898824975353421</v>
      </c>
      <c r="L3296" s="16"/>
      <c r="M3296" s="17">
        <f t="shared" ca="1" si="359"/>
        <v>2.6871787809014114E-2</v>
      </c>
      <c r="N3296" s="18">
        <f t="shared" ca="1" si="361"/>
        <v>-12.358315187257599</v>
      </c>
      <c r="O3296" s="18"/>
      <c r="P3296" s="30">
        <f t="shared" ca="1" si="357"/>
        <v>26.457140162611019</v>
      </c>
      <c r="Q3296" s="19"/>
      <c r="R3296" s="20">
        <f t="shared" ca="1" si="362"/>
        <v>1</v>
      </c>
      <c r="S3296" s="21">
        <f t="shared" ca="1" si="363"/>
        <v>1</v>
      </c>
    </row>
    <row r="3297" spans="9:19" ht="15" x14ac:dyDescent="0.25">
      <c r="I3297" s="14">
        <v>3293</v>
      </c>
      <c r="J3297" s="15">
        <f t="shared" ca="1" si="358"/>
        <v>0.1474519611292775</v>
      </c>
      <c r="K3297" s="16">
        <f t="shared" ca="1" si="360"/>
        <v>-1.3333805502758604</v>
      </c>
      <c r="L3297" s="16"/>
      <c r="M3297" s="17">
        <f t="shared" ca="1" si="359"/>
        <v>1.2764744527971827E-2</v>
      </c>
      <c r="N3297" s="18">
        <f t="shared" ca="1" si="361"/>
        <v>-14.905087552268981</v>
      </c>
      <c r="O3297" s="18"/>
      <c r="P3297" s="30">
        <f t="shared" ca="1" si="357"/>
        <v>15.771707001993121</v>
      </c>
      <c r="Q3297" s="19"/>
      <c r="R3297" s="20">
        <f t="shared" ca="1" si="362"/>
        <v>1</v>
      </c>
      <c r="S3297" s="21">
        <f t="shared" ca="1" si="363"/>
        <v>1</v>
      </c>
    </row>
    <row r="3298" spans="9:19" ht="15" x14ac:dyDescent="0.25">
      <c r="I3298" s="14">
        <v>3294</v>
      </c>
      <c r="J3298" s="15">
        <f t="shared" ca="1" si="358"/>
        <v>0.32700312040424917</v>
      </c>
      <c r="K3298" s="16">
        <f t="shared" ca="1" si="360"/>
        <v>3.6800593627120937</v>
      </c>
      <c r="L3298" s="16"/>
      <c r="M3298" s="17">
        <f t="shared" ca="1" si="359"/>
        <v>0.67161102921898064</v>
      </c>
      <c r="N3298" s="18">
        <f t="shared" ca="1" si="361"/>
        <v>7.4978332649589783</v>
      </c>
      <c r="O3298" s="18"/>
      <c r="P3298" s="30">
        <f t="shared" ca="1" si="357"/>
        <v>-1.6177739022468844</v>
      </c>
      <c r="Q3298" s="19"/>
      <c r="R3298" s="20">
        <f t="shared" ca="1" si="362"/>
        <v>0</v>
      </c>
      <c r="S3298" s="21">
        <f t="shared" ca="1" si="363"/>
        <v>0</v>
      </c>
    </row>
    <row r="3299" spans="9:19" ht="15" x14ac:dyDescent="0.25">
      <c r="I3299" s="14">
        <v>3295</v>
      </c>
      <c r="J3299" s="15">
        <f t="shared" ca="1" si="358"/>
        <v>9.3785217379299457E-2</v>
      </c>
      <c r="K3299" s="16">
        <f t="shared" ca="1" si="360"/>
        <v>-3.5955101568050871</v>
      </c>
      <c r="L3299" s="16"/>
      <c r="M3299" s="17">
        <f t="shared" ca="1" si="359"/>
        <v>0.99603962991386008</v>
      </c>
      <c r="N3299" s="18">
        <f t="shared" ca="1" si="361"/>
        <v>25.996920234998328</v>
      </c>
      <c r="O3299" s="18"/>
      <c r="P3299" s="30">
        <f t="shared" ca="1" si="357"/>
        <v>-27.392430391803416</v>
      </c>
      <c r="Q3299" s="19"/>
      <c r="R3299" s="20">
        <f t="shared" ca="1" si="362"/>
        <v>0</v>
      </c>
      <c r="S3299" s="21">
        <f t="shared" ca="1" si="363"/>
        <v>0</v>
      </c>
    </row>
    <row r="3300" spans="9:19" ht="15" x14ac:dyDescent="0.25">
      <c r="I3300" s="14">
        <v>3296</v>
      </c>
      <c r="J3300" s="15">
        <f t="shared" ca="1" si="358"/>
        <v>0.40629946104282233</v>
      </c>
      <c r="K3300" s="16">
        <f t="shared" ca="1" si="360"/>
        <v>5.4464916438369215</v>
      </c>
      <c r="L3300" s="16"/>
      <c r="M3300" s="17">
        <f t="shared" ca="1" si="359"/>
        <v>6.7378305365089486E-2</v>
      </c>
      <c r="N3300" s="18">
        <f t="shared" ca="1" si="361"/>
        <v>-8.7331294689366228</v>
      </c>
      <c r="O3300" s="18"/>
      <c r="P3300" s="30">
        <f t="shared" ca="1" si="357"/>
        <v>16.379621112773545</v>
      </c>
      <c r="Q3300" s="19"/>
      <c r="R3300" s="20">
        <f t="shared" ca="1" si="362"/>
        <v>1</v>
      </c>
      <c r="S3300" s="21">
        <f t="shared" ca="1" si="363"/>
        <v>1</v>
      </c>
    </row>
    <row r="3301" spans="9:19" ht="15" x14ac:dyDescent="0.25">
      <c r="I3301" s="14">
        <v>3297</v>
      </c>
      <c r="J3301" s="15">
        <f t="shared" ca="1" si="358"/>
        <v>0.49670449010955553</v>
      </c>
      <c r="K3301" s="16">
        <f t="shared" ca="1" si="360"/>
        <v>7.3608859229422716</v>
      </c>
      <c r="L3301" s="16"/>
      <c r="M3301" s="17">
        <f t="shared" ca="1" si="359"/>
        <v>0.80504631526975889</v>
      </c>
      <c r="N3301" s="18">
        <f t="shared" ca="1" si="361"/>
        <v>10.97348044181339</v>
      </c>
      <c r="O3301" s="18"/>
      <c r="P3301" s="30">
        <f t="shared" ca="1" si="357"/>
        <v>-1.412594518871118</v>
      </c>
      <c r="Q3301" s="19"/>
      <c r="R3301" s="20">
        <f t="shared" ca="1" si="362"/>
        <v>0</v>
      </c>
      <c r="S3301" s="21">
        <f t="shared" ca="1" si="363"/>
        <v>0</v>
      </c>
    </row>
    <row r="3302" spans="9:19" ht="15" x14ac:dyDescent="0.25">
      <c r="I3302" s="14">
        <v>3298</v>
      </c>
      <c r="J3302" s="15">
        <f t="shared" ca="1" si="358"/>
        <v>0.11052604823793821</v>
      </c>
      <c r="K3302" s="16">
        <f t="shared" ca="1" si="360"/>
        <v>-2.808504132121918</v>
      </c>
      <c r="L3302" s="16"/>
      <c r="M3302" s="17">
        <f t="shared" ca="1" si="359"/>
        <v>0.70650451766374434</v>
      </c>
      <c r="N3302" s="18">
        <f t="shared" ca="1" si="361"/>
        <v>8.3247511418254572</v>
      </c>
      <c r="O3302" s="18"/>
      <c r="P3302" s="30">
        <f t="shared" ca="1" si="357"/>
        <v>-8.9332552739473741</v>
      </c>
      <c r="Q3302" s="19"/>
      <c r="R3302" s="20">
        <f t="shared" ca="1" si="362"/>
        <v>0</v>
      </c>
      <c r="S3302" s="21">
        <f t="shared" ca="1" si="363"/>
        <v>0</v>
      </c>
    </row>
    <row r="3303" spans="9:19" ht="15" x14ac:dyDescent="0.25">
      <c r="I3303" s="14">
        <v>3299</v>
      </c>
      <c r="J3303" s="15">
        <f t="shared" ca="1" si="358"/>
        <v>0.42968433929351257</v>
      </c>
      <c r="K3303" s="16">
        <f t="shared" ca="1" si="360"/>
        <v>5.9476235938919979</v>
      </c>
      <c r="L3303" s="16"/>
      <c r="M3303" s="17">
        <f t="shared" ca="1" si="359"/>
        <v>0.88837798245605326</v>
      </c>
      <c r="N3303" s="18">
        <f t="shared" ca="1" si="361"/>
        <v>13.970077430926761</v>
      </c>
      <c r="O3303" s="18"/>
      <c r="P3303" s="30">
        <f t="shared" ca="1" si="357"/>
        <v>-5.8224538370347636</v>
      </c>
      <c r="Q3303" s="19"/>
      <c r="R3303" s="20">
        <f t="shared" ca="1" si="362"/>
        <v>0</v>
      </c>
      <c r="S3303" s="21">
        <f t="shared" ca="1" si="363"/>
        <v>0</v>
      </c>
    </row>
    <row r="3304" spans="9:19" ht="15" x14ac:dyDescent="0.25">
      <c r="I3304" s="14">
        <v>3300</v>
      </c>
      <c r="J3304" s="15">
        <f t="shared" ca="1" si="358"/>
        <v>0.37818229814456517</v>
      </c>
      <c r="K3304" s="16">
        <f t="shared" ca="1" si="360"/>
        <v>4.8341934520883427</v>
      </c>
      <c r="L3304" s="16"/>
      <c r="M3304" s="17">
        <f t="shared" ca="1" si="359"/>
        <v>0.82134753357517187</v>
      </c>
      <c r="N3304" s="18">
        <f t="shared" ca="1" si="361"/>
        <v>11.481561264990699</v>
      </c>
      <c r="O3304" s="18"/>
      <c r="P3304" s="30">
        <f t="shared" ca="1" si="357"/>
        <v>-4.4473678129023559</v>
      </c>
      <c r="Q3304" s="19"/>
      <c r="R3304" s="20">
        <f t="shared" ca="1" si="362"/>
        <v>0</v>
      </c>
      <c r="S3304" s="21">
        <f t="shared" ca="1" si="363"/>
        <v>0</v>
      </c>
    </row>
    <row r="3305" spans="9:19" ht="15" x14ac:dyDescent="0.25">
      <c r="I3305" s="14">
        <v>3301</v>
      </c>
      <c r="J3305" s="15">
        <f t="shared" ca="1" si="358"/>
        <v>0.90841694065009571</v>
      </c>
      <c r="K3305" s="16">
        <f t="shared" ca="1" si="360"/>
        <v>18.566527065476198</v>
      </c>
      <c r="L3305" s="16"/>
      <c r="M3305" s="17">
        <f t="shared" ca="1" si="359"/>
        <v>0.55079075720978921</v>
      </c>
      <c r="N3305" s="18">
        <f t="shared" ca="1" si="361"/>
        <v>4.8480755468290937</v>
      </c>
      <c r="O3305" s="18"/>
      <c r="P3305" s="30">
        <f t="shared" ca="1" si="357"/>
        <v>15.918451518647103</v>
      </c>
      <c r="Q3305" s="19"/>
      <c r="R3305" s="20">
        <f t="shared" ca="1" si="362"/>
        <v>1</v>
      </c>
      <c r="S3305" s="21">
        <f t="shared" ca="1" si="363"/>
        <v>1</v>
      </c>
    </row>
    <row r="3306" spans="9:19" ht="15" x14ac:dyDescent="0.25">
      <c r="I3306" s="14">
        <v>3302</v>
      </c>
      <c r="J3306" s="15">
        <f t="shared" ca="1" si="358"/>
        <v>0.75004866071888243</v>
      </c>
      <c r="K3306" s="16">
        <f t="shared" ca="1" si="360"/>
        <v>13.074467355896246</v>
      </c>
      <c r="L3306" s="16"/>
      <c r="M3306" s="17">
        <f t="shared" ca="1" si="359"/>
        <v>0.49472605070088771</v>
      </c>
      <c r="N3306" s="18">
        <f t="shared" ca="1" si="361"/>
        <v>3.6693917413735102</v>
      </c>
      <c r="O3306" s="18"/>
      <c r="P3306" s="30">
        <f t="shared" ca="1" si="357"/>
        <v>11.605075614522736</v>
      </c>
      <c r="Q3306" s="19"/>
      <c r="R3306" s="20">
        <f t="shared" ca="1" si="362"/>
        <v>1</v>
      </c>
      <c r="S3306" s="21">
        <f t="shared" ca="1" si="363"/>
        <v>1</v>
      </c>
    </row>
    <row r="3307" spans="9:19" ht="15" x14ac:dyDescent="0.25">
      <c r="I3307" s="14">
        <v>3303</v>
      </c>
      <c r="J3307" s="15">
        <f t="shared" ca="1" si="358"/>
        <v>0.18609141062889512</v>
      </c>
      <c r="K3307" s="16">
        <f t="shared" ca="1" si="360"/>
        <v>-3.6287711460659011E-2</v>
      </c>
      <c r="L3307" s="16"/>
      <c r="M3307" s="17">
        <f t="shared" ca="1" si="359"/>
        <v>2.7978145963198142E-2</v>
      </c>
      <c r="N3307" s="18">
        <f t="shared" ca="1" si="361"/>
        <v>-12.211718083873327</v>
      </c>
      <c r="O3307" s="18"/>
      <c r="P3307" s="30">
        <f t="shared" ca="1" si="357"/>
        <v>14.375430372412669</v>
      </c>
      <c r="Q3307" s="19"/>
      <c r="R3307" s="20">
        <f t="shared" ca="1" si="362"/>
        <v>1</v>
      </c>
      <c r="S3307" s="21">
        <f t="shared" ca="1" si="363"/>
        <v>1</v>
      </c>
    </row>
    <row r="3308" spans="9:19" ht="15" x14ac:dyDescent="0.25">
      <c r="I3308" s="14">
        <v>3304</v>
      </c>
      <c r="J3308" s="15">
        <f t="shared" ca="1" si="358"/>
        <v>0.92495360571445018</v>
      </c>
      <c r="K3308" s="16">
        <f t="shared" ca="1" si="360"/>
        <v>19.471242909895807</v>
      </c>
      <c r="L3308" s="16"/>
      <c r="M3308" s="17">
        <f t="shared" ca="1" si="359"/>
        <v>0.66388440267080306</v>
      </c>
      <c r="N3308" s="18">
        <f t="shared" ca="1" si="361"/>
        <v>7.3198065974256625</v>
      </c>
      <c r="O3308" s="18"/>
      <c r="P3308" s="30">
        <f t="shared" ca="1" si="357"/>
        <v>14.351436312470145</v>
      </c>
      <c r="Q3308" s="19"/>
      <c r="R3308" s="20">
        <f t="shared" ca="1" si="362"/>
        <v>1</v>
      </c>
      <c r="S3308" s="21">
        <f t="shared" ca="1" si="363"/>
        <v>1</v>
      </c>
    </row>
    <row r="3309" spans="9:19" ht="15" x14ac:dyDescent="0.25">
      <c r="I3309" s="14">
        <v>3305</v>
      </c>
      <c r="J3309" s="15">
        <f t="shared" ca="1" si="358"/>
        <v>0.59358652008628365</v>
      </c>
      <c r="K3309" s="16">
        <f t="shared" ca="1" si="360"/>
        <v>9.4110490919690868</v>
      </c>
      <c r="L3309" s="16"/>
      <c r="M3309" s="17">
        <f t="shared" ca="1" si="359"/>
        <v>0.80455631719083809</v>
      </c>
      <c r="N3309" s="18">
        <f t="shared" ca="1" si="361"/>
        <v>10.958620269070662</v>
      </c>
      <c r="O3309" s="18"/>
      <c r="P3309" s="30">
        <f t="shared" ca="1" si="357"/>
        <v>0.65242882289842452</v>
      </c>
      <c r="Q3309" s="19"/>
      <c r="R3309" s="20">
        <f t="shared" ca="1" si="362"/>
        <v>1</v>
      </c>
      <c r="S3309" s="21">
        <f t="shared" ca="1" si="363"/>
        <v>0</v>
      </c>
    </row>
    <row r="3310" spans="9:19" ht="15" x14ac:dyDescent="0.25">
      <c r="I3310" s="14">
        <v>3306</v>
      </c>
      <c r="J3310" s="15">
        <f t="shared" ca="1" si="358"/>
        <v>8.7365898027072286E-2</v>
      </c>
      <c r="K3310" s="16">
        <f t="shared" ca="1" si="360"/>
        <v>-3.924777851079897</v>
      </c>
      <c r="L3310" s="16"/>
      <c r="M3310" s="17">
        <f t="shared" ca="1" si="359"/>
        <v>0.71930964625649529</v>
      </c>
      <c r="N3310" s="18">
        <f t="shared" ca="1" si="361"/>
        <v>8.6392537563958367</v>
      </c>
      <c r="O3310" s="18"/>
      <c r="P3310" s="30">
        <f t="shared" ca="1" si="357"/>
        <v>-10.364031607475734</v>
      </c>
      <c r="Q3310" s="19"/>
      <c r="R3310" s="20">
        <f t="shared" ca="1" si="362"/>
        <v>0</v>
      </c>
      <c r="S3310" s="21">
        <f t="shared" ca="1" si="363"/>
        <v>0</v>
      </c>
    </row>
    <row r="3311" spans="9:19" ht="15" x14ac:dyDescent="0.25">
      <c r="I3311" s="14">
        <v>3307</v>
      </c>
      <c r="J3311" s="15">
        <f t="shared" ca="1" si="358"/>
        <v>0.97001934353504171</v>
      </c>
      <c r="K3311" s="16">
        <f t="shared" ca="1" si="360"/>
        <v>23.168227464253381</v>
      </c>
      <c r="L3311" s="16"/>
      <c r="M3311" s="17">
        <f t="shared" ca="1" si="359"/>
        <v>0.91492686665476086</v>
      </c>
      <c r="N3311" s="18">
        <f t="shared" ca="1" si="361"/>
        <v>15.256749867390351</v>
      </c>
      <c r="O3311" s="18"/>
      <c r="P3311" s="30">
        <f t="shared" ca="1" si="357"/>
        <v>10.111477596863029</v>
      </c>
      <c r="Q3311" s="19"/>
      <c r="R3311" s="20">
        <f t="shared" ca="1" si="362"/>
        <v>1</v>
      </c>
      <c r="S3311" s="21">
        <f t="shared" ca="1" si="363"/>
        <v>1</v>
      </c>
    </row>
    <row r="3312" spans="9:19" ht="15" x14ac:dyDescent="0.25">
      <c r="I3312" s="14">
        <v>3308</v>
      </c>
      <c r="J3312" s="15">
        <f t="shared" ca="1" si="358"/>
        <v>0.79220541615575146</v>
      </c>
      <c r="K3312" s="16">
        <f t="shared" ca="1" si="360"/>
        <v>14.241227341062155</v>
      </c>
      <c r="L3312" s="16"/>
      <c r="M3312" s="17">
        <f t="shared" ca="1" si="359"/>
        <v>0.87932913218087572</v>
      </c>
      <c r="N3312" s="18">
        <f t="shared" ca="1" si="361"/>
        <v>13.582641157301495</v>
      </c>
      <c r="O3312" s="18"/>
      <c r="P3312" s="30">
        <f t="shared" ca="1" si="357"/>
        <v>2.8585861837606599</v>
      </c>
      <c r="Q3312" s="19"/>
      <c r="R3312" s="20">
        <f t="shared" ca="1" si="362"/>
        <v>1</v>
      </c>
      <c r="S3312" s="21">
        <f t="shared" ca="1" si="363"/>
        <v>0</v>
      </c>
    </row>
    <row r="3313" spans="9:19" ht="15" x14ac:dyDescent="0.25">
      <c r="I3313" s="14">
        <v>3309</v>
      </c>
      <c r="J3313" s="15">
        <f t="shared" ca="1" si="358"/>
        <v>0.84378822698227152</v>
      </c>
      <c r="K3313" s="16">
        <f t="shared" ca="1" si="360"/>
        <v>15.881519234132487</v>
      </c>
      <c r="L3313" s="16"/>
      <c r="M3313" s="17">
        <f t="shared" ca="1" si="359"/>
        <v>0.78696052713309494</v>
      </c>
      <c r="N3313" s="18">
        <f t="shared" ca="1" si="361"/>
        <v>10.439138581631402</v>
      </c>
      <c r="O3313" s="18"/>
      <c r="P3313" s="30">
        <f t="shared" ca="1" si="357"/>
        <v>7.6423806525010844</v>
      </c>
      <c r="Q3313" s="19"/>
      <c r="R3313" s="20">
        <f t="shared" ca="1" si="362"/>
        <v>1</v>
      </c>
      <c r="S3313" s="21">
        <f t="shared" ca="1" si="363"/>
        <v>1</v>
      </c>
    </row>
    <row r="3314" spans="9:19" ht="15" x14ac:dyDescent="0.25">
      <c r="I3314" s="14">
        <v>3310</v>
      </c>
      <c r="J3314" s="15">
        <f t="shared" ca="1" si="358"/>
        <v>0.55009681624467754</v>
      </c>
      <c r="K3314" s="16">
        <f t="shared" ca="1" si="360"/>
        <v>8.4834048099662773</v>
      </c>
      <c r="L3314" s="16"/>
      <c r="M3314" s="17">
        <f t="shared" ca="1" si="359"/>
        <v>0.7681181020918646</v>
      </c>
      <c r="N3314" s="18">
        <f t="shared" ca="1" si="361"/>
        <v>9.9099011969246327</v>
      </c>
      <c r="O3314" s="18"/>
      <c r="P3314" s="30">
        <f t="shared" ca="1" si="357"/>
        <v>0.77350361304164483</v>
      </c>
      <c r="Q3314" s="19"/>
      <c r="R3314" s="20">
        <f t="shared" ca="1" si="362"/>
        <v>1</v>
      </c>
      <c r="S3314" s="21">
        <f t="shared" ca="1" si="363"/>
        <v>0</v>
      </c>
    </row>
    <row r="3315" spans="9:19" ht="15" x14ac:dyDescent="0.25">
      <c r="I3315" s="14">
        <v>3311</v>
      </c>
      <c r="J3315" s="15">
        <f t="shared" ca="1" si="358"/>
        <v>0.68394855673873955</v>
      </c>
      <c r="K3315" s="16">
        <f t="shared" ca="1" si="360"/>
        <v>11.435669854090971</v>
      </c>
      <c r="L3315" s="16"/>
      <c r="M3315" s="17">
        <f t="shared" ca="1" si="359"/>
        <v>0.63417607938414366</v>
      </c>
      <c r="N3315" s="18">
        <f t="shared" ca="1" si="361"/>
        <v>6.6491947147221797</v>
      </c>
      <c r="O3315" s="18"/>
      <c r="P3315" s="30">
        <f t="shared" ca="1" si="357"/>
        <v>6.9864751393687916</v>
      </c>
      <c r="Q3315" s="19"/>
      <c r="R3315" s="20">
        <f t="shared" ca="1" si="362"/>
        <v>1</v>
      </c>
      <c r="S3315" s="21">
        <f t="shared" ca="1" si="363"/>
        <v>0</v>
      </c>
    </row>
    <row r="3316" spans="9:19" ht="15" x14ac:dyDescent="0.25">
      <c r="I3316" s="14">
        <v>3312</v>
      </c>
      <c r="J3316" s="15">
        <f t="shared" ca="1" si="358"/>
        <v>0.271098157283434</v>
      </c>
      <c r="K3316" s="16">
        <f t="shared" ca="1" si="360"/>
        <v>2.3305980704825737</v>
      </c>
      <c r="L3316" s="16"/>
      <c r="M3316" s="17">
        <f t="shared" ca="1" si="359"/>
        <v>0.74128584547763099</v>
      </c>
      <c r="N3316" s="18">
        <f t="shared" ca="1" si="361"/>
        <v>9.1958230886590933</v>
      </c>
      <c r="O3316" s="18"/>
      <c r="P3316" s="30">
        <f t="shared" ca="1" si="357"/>
        <v>-4.6652250181765194</v>
      </c>
      <c r="Q3316" s="19"/>
      <c r="R3316" s="20">
        <f t="shared" ca="1" si="362"/>
        <v>0</v>
      </c>
      <c r="S3316" s="21">
        <f t="shared" ca="1" si="363"/>
        <v>0</v>
      </c>
    </row>
    <row r="3317" spans="9:19" ht="15" x14ac:dyDescent="0.25">
      <c r="I3317" s="14">
        <v>3313</v>
      </c>
      <c r="J3317" s="15">
        <f t="shared" ca="1" si="358"/>
        <v>5.7493816875966552E-2</v>
      </c>
      <c r="K3317" s="16">
        <f t="shared" ca="1" si="360"/>
        <v>-5.7571479018324396</v>
      </c>
      <c r="L3317" s="16"/>
      <c r="M3317" s="17">
        <f t="shared" ca="1" si="359"/>
        <v>0.1799786340158821</v>
      </c>
      <c r="N3317" s="18">
        <f t="shared" ca="1" si="361"/>
        <v>-3.8791750646451151</v>
      </c>
      <c r="O3317" s="18"/>
      <c r="P3317" s="30">
        <f t="shared" ca="1" si="357"/>
        <v>0.32202716281267563</v>
      </c>
      <c r="Q3317" s="19"/>
      <c r="R3317" s="20">
        <f t="shared" ca="1" si="362"/>
        <v>1</v>
      </c>
      <c r="S3317" s="21">
        <f t="shared" ca="1" si="363"/>
        <v>0</v>
      </c>
    </row>
    <row r="3318" spans="9:19" ht="15" x14ac:dyDescent="0.25">
      <c r="I3318" s="14">
        <v>3314</v>
      </c>
      <c r="J3318" s="15">
        <f t="shared" ca="1" si="358"/>
        <v>2.7519996333879027E-3</v>
      </c>
      <c r="K3318" s="16">
        <f t="shared" ca="1" si="360"/>
        <v>-15.795297593844879</v>
      </c>
      <c r="L3318" s="16"/>
      <c r="M3318" s="17">
        <f t="shared" ca="1" si="359"/>
        <v>0.39024100731974343</v>
      </c>
      <c r="N3318" s="18">
        <f t="shared" ca="1" si="361"/>
        <v>1.4483042927143108</v>
      </c>
      <c r="O3318" s="18"/>
      <c r="P3318" s="30">
        <f t="shared" ca="1" si="357"/>
        <v>-15.043601886559191</v>
      </c>
      <c r="Q3318" s="19"/>
      <c r="R3318" s="20">
        <f t="shared" ca="1" si="362"/>
        <v>0</v>
      </c>
      <c r="S3318" s="21">
        <f t="shared" ca="1" si="363"/>
        <v>0</v>
      </c>
    </row>
    <row r="3319" spans="9:19" ht="15" x14ac:dyDescent="0.25">
      <c r="I3319" s="14">
        <v>3315</v>
      </c>
      <c r="J3319" s="15">
        <f t="shared" ca="1" si="358"/>
        <v>0.84806445919183227</v>
      </c>
      <c r="K3319" s="16">
        <f t="shared" ca="1" si="360"/>
        <v>16.032265798072675</v>
      </c>
      <c r="L3319" s="16"/>
      <c r="M3319" s="17">
        <f t="shared" ca="1" si="359"/>
        <v>0.31039430121844047</v>
      </c>
      <c r="N3319" s="18">
        <f t="shared" ca="1" si="361"/>
        <v>-0.35923326861343163</v>
      </c>
      <c r="O3319" s="18"/>
      <c r="P3319" s="30">
        <f t="shared" ca="1" si="357"/>
        <v>18.591499066686108</v>
      </c>
      <c r="Q3319" s="19"/>
      <c r="R3319" s="20">
        <f t="shared" ca="1" si="362"/>
        <v>1</v>
      </c>
      <c r="S3319" s="21">
        <f t="shared" ca="1" si="363"/>
        <v>1</v>
      </c>
    </row>
    <row r="3320" spans="9:19" ht="15" x14ac:dyDescent="0.25">
      <c r="I3320" s="14">
        <v>3316</v>
      </c>
      <c r="J3320" s="15">
        <f t="shared" ca="1" si="358"/>
        <v>0.36428014147360754</v>
      </c>
      <c r="K3320" s="16">
        <f t="shared" ca="1" si="360"/>
        <v>4.5264440696463062</v>
      </c>
      <c r="L3320" s="16"/>
      <c r="M3320" s="17">
        <f t="shared" ca="1" si="359"/>
        <v>0.33346203635224314</v>
      </c>
      <c r="N3320" s="18">
        <f t="shared" ca="1" si="361"/>
        <v>0.17923815419262557</v>
      </c>
      <c r="O3320" s="18"/>
      <c r="P3320" s="30">
        <f t="shared" ca="1" si="357"/>
        <v>6.5472059154536808</v>
      </c>
      <c r="Q3320" s="19"/>
      <c r="R3320" s="20">
        <f t="shared" ca="1" si="362"/>
        <v>1</v>
      </c>
      <c r="S3320" s="21">
        <f t="shared" ca="1" si="363"/>
        <v>0</v>
      </c>
    </row>
    <row r="3321" spans="9:19" ht="15" x14ac:dyDescent="0.25">
      <c r="I3321" s="14">
        <v>3317</v>
      </c>
      <c r="J3321" s="15">
        <f t="shared" ca="1" si="358"/>
        <v>0.18582859070117208</v>
      </c>
      <c r="K3321" s="16">
        <f t="shared" ca="1" si="360"/>
        <v>-4.4499081917831695E-2</v>
      </c>
      <c r="L3321" s="16"/>
      <c r="M3321" s="17">
        <f t="shared" ca="1" si="359"/>
        <v>0.84715822438589061</v>
      </c>
      <c r="N3321" s="18">
        <f t="shared" ca="1" si="361"/>
        <v>12.350086671039504</v>
      </c>
      <c r="O3321" s="18"/>
      <c r="P3321" s="30">
        <f t="shared" ca="1" si="357"/>
        <v>-10.194585752957337</v>
      </c>
      <c r="Q3321" s="19"/>
      <c r="R3321" s="20">
        <f t="shared" ca="1" si="362"/>
        <v>0</v>
      </c>
      <c r="S3321" s="21">
        <f t="shared" ca="1" si="363"/>
        <v>0</v>
      </c>
    </row>
    <row r="3322" spans="9:19" ht="15" x14ac:dyDescent="0.25">
      <c r="I3322" s="14">
        <v>3318</v>
      </c>
      <c r="J3322" s="15">
        <f t="shared" ca="1" si="358"/>
        <v>0.10208425299187995</v>
      </c>
      <c r="K3322" s="16">
        <f t="shared" ca="1" si="360"/>
        <v>-3.1936125572221563</v>
      </c>
      <c r="L3322" s="16"/>
      <c r="M3322" s="17">
        <f t="shared" ca="1" si="359"/>
        <v>0.64220693128455808</v>
      </c>
      <c r="N3322" s="18">
        <f t="shared" ca="1" si="361"/>
        <v>6.8284888009297617</v>
      </c>
      <c r="O3322" s="18"/>
      <c r="P3322" s="30">
        <f t="shared" ca="1" si="357"/>
        <v>-7.8221013581519179</v>
      </c>
      <c r="Q3322" s="19"/>
      <c r="R3322" s="20">
        <f t="shared" ca="1" si="362"/>
        <v>0</v>
      </c>
      <c r="S3322" s="21">
        <f t="shared" ca="1" si="363"/>
        <v>0</v>
      </c>
    </row>
    <row r="3323" spans="9:19" ht="15" x14ac:dyDescent="0.25">
      <c r="I3323" s="14">
        <v>3319</v>
      </c>
      <c r="J3323" s="15">
        <f t="shared" ca="1" si="358"/>
        <v>0.90929226413980224</v>
      </c>
      <c r="K3323" s="16">
        <f t="shared" ca="1" si="360"/>
        <v>18.6112038511178</v>
      </c>
      <c r="L3323" s="16"/>
      <c r="M3323" s="17">
        <f t="shared" ca="1" si="359"/>
        <v>0.26991892333740619</v>
      </c>
      <c r="N3323" s="18">
        <f t="shared" ca="1" si="361"/>
        <v>-1.3492130380553986</v>
      </c>
      <c r="O3323" s="18"/>
      <c r="P3323" s="30">
        <f t="shared" ca="1" si="357"/>
        <v>22.160416889173199</v>
      </c>
      <c r="Q3323" s="19"/>
      <c r="R3323" s="20">
        <f t="shared" ca="1" si="362"/>
        <v>1</v>
      </c>
      <c r="S3323" s="21">
        <f t="shared" ca="1" si="363"/>
        <v>1</v>
      </c>
    </row>
    <row r="3324" spans="9:19" ht="15" x14ac:dyDescent="0.25">
      <c r="I3324" s="14">
        <v>3320</v>
      </c>
      <c r="J3324" s="15">
        <f t="shared" ca="1" si="358"/>
        <v>4.7887734985370134E-2</v>
      </c>
      <c r="K3324" s="16">
        <f t="shared" ca="1" si="360"/>
        <v>-6.5061500017163727</v>
      </c>
      <c r="L3324" s="16"/>
      <c r="M3324" s="17">
        <f t="shared" ca="1" si="359"/>
        <v>0.29601494700335007</v>
      </c>
      <c r="N3324" s="18">
        <f t="shared" ca="1" si="361"/>
        <v>-0.7036340932846441</v>
      </c>
      <c r="O3324" s="18"/>
      <c r="P3324" s="30">
        <f t="shared" ca="1" si="357"/>
        <v>-3.6025159084317284</v>
      </c>
      <c r="Q3324" s="19"/>
      <c r="R3324" s="20">
        <f t="shared" ca="1" si="362"/>
        <v>0</v>
      </c>
      <c r="S3324" s="21">
        <f t="shared" ca="1" si="363"/>
        <v>0</v>
      </c>
    </row>
    <row r="3325" spans="9:19" ht="15" x14ac:dyDescent="0.25">
      <c r="I3325" s="14">
        <v>3321</v>
      </c>
      <c r="J3325" s="15">
        <f t="shared" ca="1" si="358"/>
        <v>0.69169819690616374</v>
      </c>
      <c r="K3325" s="16">
        <f t="shared" ca="1" si="360"/>
        <v>11.618903172866222</v>
      </c>
      <c r="L3325" s="16"/>
      <c r="M3325" s="17">
        <f t="shared" ca="1" si="359"/>
        <v>0.41532623350672415</v>
      </c>
      <c r="N3325" s="18">
        <f t="shared" ca="1" si="361"/>
        <v>1.9906784538316968</v>
      </c>
      <c r="O3325" s="18"/>
      <c r="P3325" s="30">
        <f t="shared" ca="1" si="357"/>
        <v>11.828224719034527</v>
      </c>
      <c r="Q3325" s="19"/>
      <c r="R3325" s="20">
        <f t="shared" ca="1" si="362"/>
        <v>1</v>
      </c>
      <c r="S3325" s="21">
        <f t="shared" ca="1" si="363"/>
        <v>1</v>
      </c>
    </row>
    <row r="3326" spans="9:19" ht="15" x14ac:dyDescent="0.25">
      <c r="I3326" s="14">
        <v>3322</v>
      </c>
      <c r="J3326" s="15">
        <f t="shared" ca="1" si="358"/>
        <v>0.11950726349941043</v>
      </c>
      <c r="K3326" s="16">
        <f t="shared" ca="1" si="360"/>
        <v>-2.4212831826342462</v>
      </c>
      <c r="L3326" s="16"/>
      <c r="M3326" s="17">
        <f t="shared" ca="1" si="359"/>
        <v>0.52681897411215239</v>
      </c>
      <c r="N3326" s="18">
        <f t="shared" ca="1" si="361"/>
        <v>4.3428706747264787</v>
      </c>
      <c r="O3326" s="18"/>
      <c r="P3326" s="30">
        <f t="shared" ca="1" si="357"/>
        <v>-4.5641538573607248</v>
      </c>
      <c r="Q3326" s="19"/>
      <c r="R3326" s="20">
        <f t="shared" ca="1" si="362"/>
        <v>0</v>
      </c>
      <c r="S3326" s="21">
        <f t="shared" ca="1" si="363"/>
        <v>0</v>
      </c>
    </row>
    <row r="3327" spans="9:19" ht="15" x14ac:dyDescent="0.25">
      <c r="I3327" s="14">
        <v>3323</v>
      </c>
      <c r="J3327" s="15">
        <f t="shared" ca="1" si="358"/>
        <v>0.43606304410731189</v>
      </c>
      <c r="K3327" s="16">
        <f t="shared" ca="1" si="360"/>
        <v>6.0833245885813092</v>
      </c>
      <c r="L3327" s="16"/>
      <c r="M3327" s="17">
        <f t="shared" ca="1" si="359"/>
        <v>0.49739642325303357</v>
      </c>
      <c r="N3327" s="18">
        <f t="shared" ca="1" si="361"/>
        <v>3.7253975133680446</v>
      </c>
      <c r="O3327" s="18"/>
      <c r="P3327" s="30">
        <f t="shared" ca="1" si="357"/>
        <v>4.5579270752132643</v>
      </c>
      <c r="Q3327" s="19"/>
      <c r="R3327" s="20">
        <f t="shared" ca="1" si="362"/>
        <v>1</v>
      </c>
      <c r="S3327" s="21">
        <f t="shared" ca="1" si="363"/>
        <v>0</v>
      </c>
    </row>
    <row r="3328" spans="9:19" ht="15" x14ac:dyDescent="0.25">
      <c r="I3328" s="14">
        <v>3324</v>
      </c>
      <c r="J3328" s="15">
        <f t="shared" ca="1" si="358"/>
        <v>6.0784822760019841E-2</v>
      </c>
      <c r="K3328" s="16">
        <f t="shared" ca="1" si="360"/>
        <v>-5.5233271633305812</v>
      </c>
      <c r="L3328" s="16"/>
      <c r="M3328" s="17">
        <f t="shared" ca="1" si="359"/>
        <v>0.42085745268323671</v>
      </c>
      <c r="N3328" s="18">
        <f t="shared" ca="1" si="361"/>
        <v>2.109186627928858</v>
      </c>
      <c r="O3328" s="18"/>
      <c r="P3328" s="30">
        <f t="shared" ca="1" si="357"/>
        <v>-5.4325137912594395</v>
      </c>
      <c r="Q3328" s="19"/>
      <c r="R3328" s="20">
        <f t="shared" ca="1" si="362"/>
        <v>0</v>
      </c>
      <c r="S3328" s="21">
        <f t="shared" ca="1" si="363"/>
        <v>0</v>
      </c>
    </row>
    <row r="3329" spans="9:19" ht="15" x14ac:dyDescent="0.25">
      <c r="I3329" s="14">
        <v>3325</v>
      </c>
      <c r="J3329" s="15">
        <f t="shared" ca="1" si="358"/>
        <v>0.89249782860385185</v>
      </c>
      <c r="K3329" s="16">
        <f t="shared" ca="1" si="360"/>
        <v>17.803929539538935</v>
      </c>
      <c r="L3329" s="16"/>
      <c r="M3329" s="17">
        <f t="shared" ca="1" si="359"/>
        <v>0.40084104811889631</v>
      </c>
      <c r="N3329" s="18">
        <f t="shared" ca="1" si="361"/>
        <v>1.6785547180941376</v>
      </c>
      <c r="O3329" s="18"/>
      <c r="P3329" s="30">
        <f t="shared" ca="1" si="357"/>
        <v>18.325374821444797</v>
      </c>
      <c r="Q3329" s="19"/>
      <c r="R3329" s="20">
        <f t="shared" ca="1" si="362"/>
        <v>1</v>
      </c>
      <c r="S3329" s="21">
        <f t="shared" ca="1" si="363"/>
        <v>1</v>
      </c>
    </row>
    <row r="3330" spans="9:19" ht="15" x14ac:dyDescent="0.25">
      <c r="I3330" s="14">
        <v>3326</v>
      </c>
      <c r="J3330" s="15">
        <f t="shared" ca="1" si="358"/>
        <v>0.11964221830127897</v>
      </c>
      <c r="K3330" s="16">
        <f t="shared" ca="1" si="360"/>
        <v>-2.4156246132297738</v>
      </c>
      <c r="L3330" s="16"/>
      <c r="M3330" s="17">
        <f t="shared" ca="1" si="359"/>
        <v>0.16885452601407469</v>
      </c>
      <c r="N3330" s="18">
        <f t="shared" ca="1" si="361"/>
        <v>-4.2410737280479545</v>
      </c>
      <c r="O3330" s="18"/>
      <c r="P3330" s="30">
        <f t="shared" ca="1" si="357"/>
        <v>4.0254491148181808</v>
      </c>
      <c r="Q3330" s="19"/>
      <c r="R3330" s="20">
        <f t="shared" ca="1" si="362"/>
        <v>1</v>
      </c>
      <c r="S3330" s="21">
        <f t="shared" ca="1" si="363"/>
        <v>0</v>
      </c>
    </row>
    <row r="3331" spans="9:19" ht="15" x14ac:dyDescent="0.25">
      <c r="I3331" s="14">
        <v>3327</v>
      </c>
      <c r="J3331" s="15">
        <f t="shared" ca="1" si="358"/>
        <v>0.19603527806868648</v>
      </c>
      <c r="K3331" s="16">
        <f t="shared" ca="1" si="360"/>
        <v>0.26929092216466799</v>
      </c>
      <c r="L3331" s="16"/>
      <c r="M3331" s="17">
        <f t="shared" ca="1" si="359"/>
        <v>0.26540515832895495</v>
      </c>
      <c r="N3331" s="18">
        <f t="shared" ca="1" si="361"/>
        <v>-1.4639301500734634</v>
      </c>
      <c r="O3331" s="18"/>
      <c r="P3331" s="30">
        <f t="shared" ca="1" si="357"/>
        <v>3.9332210722381316</v>
      </c>
      <c r="Q3331" s="19"/>
      <c r="R3331" s="20">
        <f t="shared" ca="1" si="362"/>
        <v>1</v>
      </c>
      <c r="S3331" s="21">
        <f t="shared" ca="1" si="363"/>
        <v>0</v>
      </c>
    </row>
    <row r="3332" spans="9:19" ht="15" x14ac:dyDescent="0.25">
      <c r="I3332" s="14">
        <v>3328</v>
      </c>
      <c r="J3332" s="15">
        <f t="shared" ca="1" si="358"/>
        <v>0.22893764913042836</v>
      </c>
      <c r="K3332" s="16">
        <f t="shared" ca="1" si="360"/>
        <v>1.219054198087032</v>
      </c>
      <c r="L3332" s="16"/>
      <c r="M3332" s="17">
        <f t="shared" ca="1" si="359"/>
        <v>0.2071631580786667</v>
      </c>
      <c r="N3332" s="18">
        <f t="shared" ca="1" si="361"/>
        <v>-3.0496888392945669</v>
      </c>
      <c r="O3332" s="18"/>
      <c r="P3332" s="30">
        <f t="shared" ca="1" si="357"/>
        <v>6.4687430373815991</v>
      </c>
      <c r="Q3332" s="19"/>
      <c r="R3332" s="20">
        <f t="shared" ca="1" si="362"/>
        <v>1</v>
      </c>
      <c r="S3332" s="21">
        <f t="shared" ca="1" si="363"/>
        <v>0</v>
      </c>
    </row>
    <row r="3333" spans="9:19" ht="15" x14ac:dyDescent="0.25">
      <c r="I3333" s="14">
        <v>3329</v>
      </c>
      <c r="J3333" s="15">
        <f t="shared" ca="1" si="358"/>
        <v>0.91322145670605348</v>
      </c>
      <c r="K3333" s="16">
        <f t="shared" ca="1" si="360"/>
        <v>18.815794130996533</v>
      </c>
      <c r="L3333" s="16"/>
      <c r="M3333" s="17">
        <f t="shared" ca="1" si="359"/>
        <v>0.75262867306768155</v>
      </c>
      <c r="N3333" s="18">
        <f t="shared" ca="1" si="361"/>
        <v>9.4925898976288536</v>
      </c>
      <c r="O3333" s="18"/>
      <c r="P3333" s="30">
        <f t="shared" ref="P3333:P3396" ca="1" si="364">K3333-N3333+homefield_adv_simulation</f>
        <v>11.523204233367679</v>
      </c>
      <c r="Q3333" s="19"/>
      <c r="R3333" s="20">
        <f t="shared" ca="1" si="362"/>
        <v>1</v>
      </c>
      <c r="S3333" s="21">
        <f t="shared" ca="1" si="363"/>
        <v>1</v>
      </c>
    </row>
    <row r="3334" spans="9:19" ht="15" x14ac:dyDescent="0.25">
      <c r="I3334" s="14">
        <v>3330</v>
      </c>
      <c r="J3334" s="15">
        <f t="shared" ca="1" si="358"/>
        <v>0.24882626501453375</v>
      </c>
      <c r="K3334" s="16">
        <f t="shared" ca="1" si="360"/>
        <v>1.7558724940273258</v>
      </c>
      <c r="L3334" s="16"/>
      <c r="M3334" s="17">
        <f t="shared" ca="1" si="359"/>
        <v>0.28685188965665487</v>
      </c>
      <c r="N3334" s="18">
        <f t="shared" ca="1" si="361"/>
        <v>-0.92709245958308184</v>
      </c>
      <c r="O3334" s="18"/>
      <c r="P3334" s="30">
        <f t="shared" ca="1" si="364"/>
        <v>4.8829649536104078</v>
      </c>
      <c r="Q3334" s="19"/>
      <c r="R3334" s="20">
        <f t="shared" ca="1" si="362"/>
        <v>1</v>
      </c>
      <c r="S3334" s="21">
        <f t="shared" ca="1" si="363"/>
        <v>0</v>
      </c>
    </row>
    <row r="3335" spans="9:19" ht="15" x14ac:dyDescent="0.25">
      <c r="I3335" s="14">
        <v>3331</v>
      </c>
      <c r="J3335" s="15">
        <f t="shared" ca="1" si="358"/>
        <v>0.68709837715371103</v>
      </c>
      <c r="K3335" s="16">
        <f t="shared" ca="1" si="360"/>
        <v>11.509907990227378</v>
      </c>
      <c r="L3335" s="16"/>
      <c r="M3335" s="17">
        <f t="shared" ca="1" si="359"/>
        <v>0.97731881179828983</v>
      </c>
      <c r="N3335" s="18">
        <f t="shared" ca="1" si="361"/>
        <v>20.523897926837932</v>
      </c>
      <c r="O3335" s="18"/>
      <c r="P3335" s="30">
        <f t="shared" ca="1" si="364"/>
        <v>-6.8139899366105547</v>
      </c>
      <c r="Q3335" s="19"/>
      <c r="R3335" s="20">
        <f t="shared" ca="1" si="362"/>
        <v>0</v>
      </c>
      <c r="S3335" s="21">
        <f t="shared" ca="1" si="363"/>
        <v>0</v>
      </c>
    </row>
    <row r="3336" spans="9:19" ht="15" x14ac:dyDescent="0.25">
      <c r="I3336" s="14">
        <v>3332</v>
      </c>
      <c r="J3336" s="15">
        <f t="shared" ca="1" si="358"/>
        <v>0.27185353720459926</v>
      </c>
      <c r="K3336" s="16">
        <f t="shared" ca="1" si="360"/>
        <v>2.3496601369342311</v>
      </c>
      <c r="L3336" s="16"/>
      <c r="M3336" s="17">
        <f t="shared" ca="1" si="359"/>
        <v>7.5718046910741021E-2</v>
      </c>
      <c r="N3336" s="18">
        <f t="shared" ca="1" si="361"/>
        <v>-8.2216984118546481</v>
      </c>
      <c r="O3336" s="18"/>
      <c r="P3336" s="30">
        <f t="shared" ca="1" si="364"/>
        <v>12.771358548788879</v>
      </c>
      <c r="Q3336" s="19"/>
      <c r="R3336" s="20">
        <f t="shared" ca="1" si="362"/>
        <v>1</v>
      </c>
      <c r="S3336" s="21">
        <f t="shared" ca="1" si="363"/>
        <v>1</v>
      </c>
    </row>
    <row r="3337" spans="9:19" ht="15" x14ac:dyDescent="0.25">
      <c r="I3337" s="14">
        <v>3333</v>
      </c>
      <c r="J3337" s="15">
        <f t="shared" ca="1" si="358"/>
        <v>0.25987798582102517</v>
      </c>
      <c r="K3337" s="16">
        <f t="shared" ca="1" si="360"/>
        <v>2.0442385744804623</v>
      </c>
      <c r="L3337" s="16"/>
      <c r="M3337" s="17">
        <f t="shared" ca="1" si="359"/>
        <v>0.86544598634139291</v>
      </c>
      <c r="N3337" s="18">
        <f t="shared" ca="1" si="361"/>
        <v>13.026088945936788</v>
      </c>
      <c r="O3337" s="18"/>
      <c r="P3337" s="30">
        <f t="shared" ca="1" si="364"/>
        <v>-8.7818503714563256</v>
      </c>
      <c r="Q3337" s="19"/>
      <c r="R3337" s="20">
        <f t="shared" ca="1" si="362"/>
        <v>0</v>
      </c>
      <c r="S3337" s="21">
        <f t="shared" ca="1" si="363"/>
        <v>0</v>
      </c>
    </row>
    <row r="3338" spans="9:19" ht="15" x14ac:dyDescent="0.25">
      <c r="I3338" s="14">
        <v>3334</v>
      </c>
      <c r="J3338" s="15">
        <f t="shared" ref="J3338:J3401" ca="1" si="365">RAND()</f>
        <v>0.40075691051917173</v>
      </c>
      <c r="K3338" s="16">
        <f t="shared" ca="1" si="360"/>
        <v>5.3267335918180869</v>
      </c>
      <c r="L3338" s="16"/>
      <c r="M3338" s="17">
        <f t="shared" ref="M3338:M3401" ca="1" si="366">RAND()</f>
        <v>0.98822737736194033</v>
      </c>
      <c r="N3338" s="18">
        <f t="shared" ca="1" si="361"/>
        <v>22.725912252617743</v>
      </c>
      <c r="O3338" s="18"/>
      <c r="P3338" s="30">
        <f t="shared" ca="1" si="364"/>
        <v>-15.199178660799657</v>
      </c>
      <c r="Q3338" s="19"/>
      <c r="R3338" s="20">
        <f t="shared" ca="1" si="362"/>
        <v>0</v>
      </c>
      <c r="S3338" s="21">
        <f t="shared" ca="1" si="363"/>
        <v>0</v>
      </c>
    </row>
    <row r="3339" spans="9:19" ht="15" x14ac:dyDescent="0.25">
      <c r="I3339" s="14">
        <v>3335</v>
      </c>
      <c r="J3339" s="15">
        <f t="shared" ca="1" si="365"/>
        <v>0.81319289908387504</v>
      </c>
      <c r="K3339" s="16">
        <f t="shared" ref="K3339:K3402" ca="1" si="367">NORMINV(J3339,mean_HomeTeam_Sim,sd_HomeTeam_Sim)</f>
        <v>14.873963527383754</v>
      </c>
      <c r="L3339" s="16"/>
      <c r="M3339" s="17">
        <f t="shared" ca="1" si="366"/>
        <v>0.66821589085526278</v>
      </c>
      <c r="N3339" s="18">
        <f t="shared" ref="N3339:N3402" ca="1" si="368">NORMINV(M3339,mean_AwayTeam_Sim,sd_AwayTeam_Sim)</f>
        <v>7.4194043671069867</v>
      </c>
      <c r="O3339" s="18"/>
      <c r="P3339" s="30">
        <f t="shared" ca="1" si="364"/>
        <v>9.6545591602767686</v>
      </c>
      <c r="Q3339" s="19"/>
      <c r="R3339" s="20">
        <f t="shared" ref="R3339:R3402" ca="1" si="369">IF(P3339&gt;0,1,0)</f>
        <v>1</v>
      </c>
      <c r="S3339" s="21">
        <f t="shared" ref="S3339:S3402" ca="1" si="370">IF(P3339&gt;game_spread,1,0)</f>
        <v>1</v>
      </c>
    </row>
    <row r="3340" spans="9:19" ht="15" x14ac:dyDescent="0.25">
      <c r="I3340" s="14">
        <v>3336</v>
      </c>
      <c r="J3340" s="15">
        <f t="shared" ca="1" si="365"/>
        <v>0.67856054985058956</v>
      </c>
      <c r="K3340" s="16">
        <f t="shared" ca="1" si="367"/>
        <v>11.309403354227063</v>
      </c>
      <c r="L3340" s="16"/>
      <c r="M3340" s="17">
        <f t="shared" ca="1" si="366"/>
        <v>0.55547605325062499</v>
      </c>
      <c r="N3340" s="18">
        <f t="shared" ca="1" si="368"/>
        <v>4.9472165766138305</v>
      </c>
      <c r="O3340" s="18"/>
      <c r="P3340" s="30">
        <f t="shared" ca="1" si="364"/>
        <v>8.562186777613233</v>
      </c>
      <c r="Q3340" s="19"/>
      <c r="R3340" s="20">
        <f t="shared" ca="1" si="369"/>
        <v>1</v>
      </c>
      <c r="S3340" s="21">
        <f t="shared" ca="1" si="370"/>
        <v>1</v>
      </c>
    </row>
    <row r="3341" spans="9:19" ht="15" x14ac:dyDescent="0.25">
      <c r="I3341" s="14">
        <v>3337</v>
      </c>
      <c r="J3341" s="15">
        <f t="shared" ca="1" si="365"/>
        <v>0.9187266456286628</v>
      </c>
      <c r="K3341" s="16">
        <f t="shared" ca="1" si="367"/>
        <v>19.114437499932766</v>
      </c>
      <c r="L3341" s="16"/>
      <c r="M3341" s="17">
        <f t="shared" ca="1" si="366"/>
        <v>0.25320878283441772</v>
      </c>
      <c r="N3341" s="18">
        <f t="shared" ca="1" si="368"/>
        <v>-1.7789884603807762</v>
      </c>
      <c r="O3341" s="18"/>
      <c r="P3341" s="30">
        <f t="shared" ca="1" si="364"/>
        <v>23.093425960313542</v>
      </c>
      <c r="Q3341" s="19"/>
      <c r="R3341" s="20">
        <f t="shared" ca="1" si="369"/>
        <v>1</v>
      </c>
      <c r="S3341" s="21">
        <f t="shared" ca="1" si="370"/>
        <v>1</v>
      </c>
    </row>
    <row r="3342" spans="9:19" ht="15" x14ac:dyDescent="0.25">
      <c r="I3342" s="14">
        <v>3338</v>
      </c>
      <c r="J3342" s="15">
        <f t="shared" ca="1" si="365"/>
        <v>0.52166487107827708</v>
      </c>
      <c r="K3342" s="16">
        <f t="shared" ca="1" si="367"/>
        <v>7.884578295128513</v>
      </c>
      <c r="L3342" s="16"/>
      <c r="M3342" s="17">
        <f t="shared" ca="1" si="366"/>
        <v>0.7946254691777016</v>
      </c>
      <c r="N3342" s="18">
        <f t="shared" ca="1" si="368"/>
        <v>10.662165899369665</v>
      </c>
      <c r="O3342" s="18"/>
      <c r="P3342" s="30">
        <f t="shared" ca="1" si="364"/>
        <v>-0.57758760424115163</v>
      </c>
      <c r="Q3342" s="19"/>
      <c r="R3342" s="20">
        <f t="shared" ca="1" si="369"/>
        <v>0</v>
      </c>
      <c r="S3342" s="21">
        <f t="shared" ca="1" si="370"/>
        <v>0</v>
      </c>
    </row>
    <row r="3343" spans="9:19" ht="15" x14ac:dyDescent="0.25">
      <c r="I3343" s="14">
        <v>3339</v>
      </c>
      <c r="J3343" s="15">
        <f t="shared" ca="1" si="365"/>
        <v>5.3779266271782644E-2</v>
      </c>
      <c r="K3343" s="16">
        <f t="shared" ca="1" si="367"/>
        <v>-6.0340722378190979</v>
      </c>
      <c r="L3343" s="16"/>
      <c r="M3343" s="17">
        <f t="shared" ca="1" si="366"/>
        <v>0.47545889271252462</v>
      </c>
      <c r="N3343" s="18">
        <f t="shared" ca="1" si="368"/>
        <v>3.264999926688366</v>
      </c>
      <c r="O3343" s="18"/>
      <c r="P3343" s="30">
        <f t="shared" ca="1" si="364"/>
        <v>-7.0990721645074641</v>
      </c>
      <c r="Q3343" s="19"/>
      <c r="R3343" s="20">
        <f t="shared" ca="1" si="369"/>
        <v>0</v>
      </c>
      <c r="S3343" s="21">
        <f t="shared" ca="1" si="370"/>
        <v>0</v>
      </c>
    </row>
    <row r="3344" spans="9:19" ht="15" x14ac:dyDescent="0.25">
      <c r="I3344" s="14">
        <v>3340</v>
      </c>
      <c r="J3344" s="15">
        <f t="shared" ca="1" si="365"/>
        <v>0.16176161423978741</v>
      </c>
      <c r="K3344" s="16">
        <f t="shared" ca="1" si="367"/>
        <v>-0.82987263192806182</v>
      </c>
      <c r="L3344" s="16"/>
      <c r="M3344" s="17">
        <f t="shared" ca="1" si="366"/>
        <v>0.41299135942763388</v>
      </c>
      <c r="N3344" s="18">
        <f t="shared" ca="1" si="368"/>
        <v>1.9405464379611259</v>
      </c>
      <c r="O3344" s="18"/>
      <c r="P3344" s="30">
        <f t="shared" ca="1" si="364"/>
        <v>-0.57041906988918756</v>
      </c>
      <c r="Q3344" s="19"/>
      <c r="R3344" s="20">
        <f t="shared" ca="1" si="369"/>
        <v>0</v>
      </c>
      <c r="S3344" s="21">
        <f t="shared" ca="1" si="370"/>
        <v>0</v>
      </c>
    </row>
    <row r="3345" spans="9:19" ht="15" x14ac:dyDescent="0.25">
      <c r="I3345" s="14">
        <v>3341</v>
      </c>
      <c r="J3345" s="15">
        <f t="shared" ca="1" si="365"/>
        <v>0.12916768490882724</v>
      </c>
      <c r="K3345" s="16">
        <f t="shared" ca="1" si="367"/>
        <v>-2.0270555901531342</v>
      </c>
      <c r="L3345" s="16"/>
      <c r="M3345" s="17">
        <f t="shared" ca="1" si="366"/>
        <v>4.6184534158040913E-2</v>
      </c>
      <c r="N3345" s="18">
        <f t="shared" ca="1" si="368"/>
        <v>-10.301248566916165</v>
      </c>
      <c r="O3345" s="18"/>
      <c r="P3345" s="30">
        <f t="shared" ca="1" si="364"/>
        <v>10.474192976763032</v>
      </c>
      <c r="Q3345" s="19"/>
      <c r="R3345" s="20">
        <f t="shared" ca="1" si="369"/>
        <v>1</v>
      </c>
      <c r="S3345" s="21">
        <f t="shared" ca="1" si="370"/>
        <v>1</v>
      </c>
    </row>
    <row r="3346" spans="9:19" ht="15" x14ac:dyDescent="0.25">
      <c r="I3346" s="14">
        <v>3342</v>
      </c>
      <c r="J3346" s="15">
        <f t="shared" ca="1" si="365"/>
        <v>0.85243173803889893</v>
      </c>
      <c r="K3346" s="16">
        <f t="shared" ca="1" si="367"/>
        <v>16.189160294248488</v>
      </c>
      <c r="L3346" s="16"/>
      <c r="M3346" s="17">
        <f t="shared" ca="1" si="366"/>
        <v>0.1965867311268763</v>
      </c>
      <c r="N3346" s="18">
        <f t="shared" ca="1" si="368"/>
        <v>-3.3640427385302418</v>
      </c>
      <c r="O3346" s="18"/>
      <c r="P3346" s="30">
        <f t="shared" ca="1" si="364"/>
        <v>21.753203032778728</v>
      </c>
      <c r="Q3346" s="19"/>
      <c r="R3346" s="20">
        <f t="shared" ca="1" si="369"/>
        <v>1</v>
      </c>
      <c r="S3346" s="21">
        <f t="shared" ca="1" si="370"/>
        <v>1</v>
      </c>
    </row>
    <row r="3347" spans="9:19" ht="15" x14ac:dyDescent="0.25">
      <c r="I3347" s="14">
        <v>3343</v>
      </c>
      <c r="J3347" s="15">
        <f t="shared" ca="1" si="365"/>
        <v>0.99199273283980038</v>
      </c>
      <c r="K3347" s="16">
        <f t="shared" ca="1" si="367"/>
        <v>27.581660709372546</v>
      </c>
      <c r="L3347" s="16"/>
      <c r="M3347" s="17">
        <f t="shared" ca="1" si="366"/>
        <v>4.1954188505310519E-2</v>
      </c>
      <c r="N3347" s="18">
        <f t="shared" ca="1" si="368"/>
        <v>-10.681212906796679</v>
      </c>
      <c r="O3347" s="18"/>
      <c r="P3347" s="30">
        <f t="shared" ca="1" si="364"/>
        <v>40.462873616169226</v>
      </c>
      <c r="Q3347" s="19"/>
      <c r="R3347" s="20">
        <f t="shared" ca="1" si="369"/>
        <v>1</v>
      </c>
      <c r="S3347" s="21">
        <f t="shared" ca="1" si="370"/>
        <v>1</v>
      </c>
    </row>
    <row r="3348" spans="9:19" ht="15" x14ac:dyDescent="0.25">
      <c r="I3348" s="14">
        <v>3344</v>
      </c>
      <c r="J3348" s="15">
        <f t="shared" ca="1" si="365"/>
        <v>3.5104294638942823E-2</v>
      </c>
      <c r="K3348" s="16">
        <f t="shared" ca="1" si="367"/>
        <v>-7.7182533494652645</v>
      </c>
      <c r="L3348" s="16"/>
      <c r="M3348" s="17">
        <f t="shared" ca="1" si="366"/>
        <v>1.2935385723444881E-4</v>
      </c>
      <c r="N3348" s="18">
        <f t="shared" ca="1" si="368"/>
        <v>-26.787225280125082</v>
      </c>
      <c r="O3348" s="18"/>
      <c r="P3348" s="30">
        <f t="shared" ca="1" si="364"/>
        <v>21.268971930659816</v>
      </c>
      <c r="Q3348" s="19"/>
      <c r="R3348" s="20">
        <f t="shared" ca="1" si="369"/>
        <v>1</v>
      </c>
      <c r="S3348" s="21">
        <f t="shared" ca="1" si="370"/>
        <v>1</v>
      </c>
    </row>
    <row r="3349" spans="9:19" ht="15" x14ac:dyDescent="0.25">
      <c r="I3349" s="14">
        <v>3345</v>
      </c>
      <c r="J3349" s="15">
        <f t="shared" ca="1" si="365"/>
        <v>0.51610587242215822</v>
      </c>
      <c r="K3349" s="16">
        <f t="shared" ca="1" si="367"/>
        <v>7.7678634658552763</v>
      </c>
      <c r="L3349" s="16"/>
      <c r="M3349" s="17">
        <f t="shared" ca="1" si="366"/>
        <v>0.30106032382998726</v>
      </c>
      <c r="N3349" s="18">
        <f t="shared" ca="1" si="368"/>
        <v>-0.58195501478763045</v>
      </c>
      <c r="O3349" s="18"/>
      <c r="P3349" s="30">
        <f t="shared" ca="1" si="364"/>
        <v>10.549818480642905</v>
      </c>
      <c r="Q3349" s="19"/>
      <c r="R3349" s="20">
        <f t="shared" ca="1" si="369"/>
        <v>1</v>
      </c>
      <c r="S3349" s="21">
        <f t="shared" ca="1" si="370"/>
        <v>1</v>
      </c>
    </row>
    <row r="3350" spans="9:19" ht="15" x14ac:dyDescent="0.25">
      <c r="I3350" s="14">
        <v>3346</v>
      </c>
      <c r="J3350" s="15">
        <f t="shared" ca="1" si="365"/>
        <v>0.18010946974899322</v>
      </c>
      <c r="K3350" s="16">
        <f t="shared" ca="1" si="367"/>
        <v>-0.22500402020614541</v>
      </c>
      <c r="L3350" s="16"/>
      <c r="M3350" s="17">
        <f t="shared" ca="1" si="366"/>
        <v>0.40310301642187096</v>
      </c>
      <c r="N3350" s="18">
        <f t="shared" ca="1" si="368"/>
        <v>1.727477156851613</v>
      </c>
      <c r="O3350" s="18"/>
      <c r="P3350" s="30">
        <f t="shared" ca="1" si="364"/>
        <v>0.24751882294224181</v>
      </c>
      <c r="Q3350" s="19"/>
      <c r="R3350" s="20">
        <f t="shared" ca="1" si="369"/>
        <v>1</v>
      </c>
      <c r="S3350" s="21">
        <f t="shared" ca="1" si="370"/>
        <v>0</v>
      </c>
    </row>
    <row r="3351" spans="9:19" ht="15" x14ac:dyDescent="0.25">
      <c r="I3351" s="14">
        <v>3347</v>
      </c>
      <c r="J3351" s="15">
        <f t="shared" ca="1" si="365"/>
        <v>0.68610744688969549</v>
      </c>
      <c r="K3351" s="16">
        <f t="shared" ca="1" si="367"/>
        <v>11.486518374936736</v>
      </c>
      <c r="L3351" s="16"/>
      <c r="M3351" s="17">
        <f t="shared" ca="1" si="366"/>
        <v>0.13461059803176378</v>
      </c>
      <c r="N3351" s="18">
        <f t="shared" ca="1" si="368"/>
        <v>-5.463903841922118</v>
      </c>
      <c r="O3351" s="18"/>
      <c r="P3351" s="30">
        <f t="shared" ca="1" si="364"/>
        <v>19.150422216858853</v>
      </c>
      <c r="Q3351" s="19"/>
      <c r="R3351" s="20">
        <f t="shared" ca="1" si="369"/>
        <v>1</v>
      </c>
      <c r="S3351" s="21">
        <f t="shared" ca="1" si="370"/>
        <v>1</v>
      </c>
    </row>
    <row r="3352" spans="9:19" ht="15" x14ac:dyDescent="0.25">
      <c r="I3352" s="14">
        <v>3348</v>
      </c>
      <c r="J3352" s="15">
        <f t="shared" ca="1" si="365"/>
        <v>0.74676216858968403</v>
      </c>
      <c r="K3352" s="16">
        <f t="shared" ca="1" si="367"/>
        <v>12.988228811336777</v>
      </c>
      <c r="L3352" s="16"/>
      <c r="M3352" s="17">
        <f t="shared" ca="1" si="366"/>
        <v>0.12338615602039216</v>
      </c>
      <c r="N3352" s="18">
        <f t="shared" ca="1" si="368"/>
        <v>-5.9104038823960838</v>
      </c>
      <c r="O3352" s="18"/>
      <c r="P3352" s="30">
        <f t="shared" ca="1" si="364"/>
        <v>21.09863269373286</v>
      </c>
      <c r="Q3352" s="19"/>
      <c r="R3352" s="20">
        <f t="shared" ca="1" si="369"/>
        <v>1</v>
      </c>
      <c r="S3352" s="21">
        <f t="shared" ca="1" si="370"/>
        <v>1</v>
      </c>
    </row>
    <row r="3353" spans="9:19" ht="15" x14ac:dyDescent="0.25">
      <c r="I3353" s="14">
        <v>3349</v>
      </c>
      <c r="J3353" s="15">
        <f t="shared" ca="1" si="365"/>
        <v>0.15248828022420113</v>
      </c>
      <c r="K3353" s="16">
        <f t="shared" ca="1" si="367"/>
        <v>-1.1526236937979579</v>
      </c>
      <c r="L3353" s="16"/>
      <c r="M3353" s="17">
        <f t="shared" ca="1" si="366"/>
        <v>0.75821019283749691</v>
      </c>
      <c r="N3353" s="18">
        <f t="shared" ca="1" si="368"/>
        <v>9.6412791365009838</v>
      </c>
      <c r="O3353" s="18"/>
      <c r="P3353" s="30">
        <f t="shared" ca="1" si="364"/>
        <v>-8.5939028302989406</v>
      </c>
      <c r="Q3353" s="19"/>
      <c r="R3353" s="20">
        <f t="shared" ca="1" si="369"/>
        <v>0</v>
      </c>
      <c r="S3353" s="21">
        <f t="shared" ca="1" si="370"/>
        <v>0</v>
      </c>
    </row>
    <row r="3354" spans="9:19" ht="15" x14ac:dyDescent="0.25">
      <c r="I3354" s="14">
        <v>3350</v>
      </c>
      <c r="J3354" s="15">
        <f t="shared" ca="1" si="365"/>
        <v>0.18242637084545477</v>
      </c>
      <c r="K3354" s="16">
        <f t="shared" ca="1" si="367"/>
        <v>-0.15145367085352568</v>
      </c>
      <c r="L3354" s="16"/>
      <c r="M3354" s="17">
        <f t="shared" ca="1" si="366"/>
        <v>0.39198844378802855</v>
      </c>
      <c r="N3354" s="18">
        <f t="shared" ca="1" si="368"/>
        <v>1.4863785949558337</v>
      </c>
      <c r="O3354" s="18"/>
      <c r="P3354" s="30">
        <f t="shared" ca="1" si="364"/>
        <v>0.56216773419064081</v>
      </c>
      <c r="Q3354" s="19"/>
      <c r="R3354" s="20">
        <f t="shared" ca="1" si="369"/>
        <v>1</v>
      </c>
      <c r="S3354" s="21">
        <f t="shared" ca="1" si="370"/>
        <v>0</v>
      </c>
    </row>
    <row r="3355" spans="9:19" ht="15" x14ac:dyDescent="0.25">
      <c r="I3355" s="14">
        <v>3351</v>
      </c>
      <c r="J3355" s="15">
        <f t="shared" ca="1" si="365"/>
        <v>0.91152559289737012</v>
      </c>
      <c r="K3355" s="16">
        <f t="shared" ca="1" si="367"/>
        <v>18.726662575442049</v>
      </c>
      <c r="L3355" s="16"/>
      <c r="M3355" s="17">
        <f t="shared" ca="1" si="366"/>
        <v>5.6846422753599968E-2</v>
      </c>
      <c r="N3355" s="18">
        <f t="shared" ca="1" si="368"/>
        <v>-9.4543758478181417</v>
      </c>
      <c r="O3355" s="18"/>
      <c r="P3355" s="30">
        <f t="shared" ca="1" si="364"/>
        <v>30.38103842326019</v>
      </c>
      <c r="Q3355" s="19"/>
      <c r="R3355" s="20">
        <f t="shared" ca="1" si="369"/>
        <v>1</v>
      </c>
      <c r="S3355" s="21">
        <f t="shared" ca="1" si="370"/>
        <v>1</v>
      </c>
    </row>
    <row r="3356" spans="9:19" ht="15" x14ac:dyDescent="0.25">
      <c r="I3356" s="14">
        <v>3352</v>
      </c>
      <c r="J3356" s="15">
        <f t="shared" ca="1" si="365"/>
        <v>0.10028910662667878</v>
      </c>
      <c r="K3356" s="16">
        <f t="shared" ca="1" si="367"/>
        <v>-3.2784614977065729</v>
      </c>
      <c r="L3356" s="16"/>
      <c r="M3356" s="17">
        <f t="shared" ca="1" si="366"/>
        <v>0.99291512408235816</v>
      </c>
      <c r="N3356" s="18">
        <f t="shared" ca="1" si="368"/>
        <v>24.302693103600973</v>
      </c>
      <c r="O3356" s="18"/>
      <c r="P3356" s="30">
        <f t="shared" ca="1" si="364"/>
        <v>-25.381154601307546</v>
      </c>
      <c r="Q3356" s="19"/>
      <c r="R3356" s="20">
        <f t="shared" ca="1" si="369"/>
        <v>0</v>
      </c>
      <c r="S3356" s="21">
        <f t="shared" ca="1" si="370"/>
        <v>0</v>
      </c>
    </row>
    <row r="3357" spans="9:19" ht="15" x14ac:dyDescent="0.25">
      <c r="I3357" s="14">
        <v>3353</v>
      </c>
      <c r="J3357" s="15">
        <f t="shared" ca="1" si="365"/>
        <v>0.44882880296423544</v>
      </c>
      <c r="K3357" s="16">
        <f t="shared" ca="1" si="367"/>
        <v>6.3538801119766806</v>
      </c>
      <c r="L3357" s="16"/>
      <c r="M3357" s="17">
        <f t="shared" ca="1" si="366"/>
        <v>0.22935289728002639</v>
      </c>
      <c r="N3357" s="18">
        <f t="shared" ca="1" si="368"/>
        <v>-2.4194803245273206</v>
      </c>
      <c r="O3357" s="18"/>
      <c r="P3357" s="30">
        <f t="shared" ca="1" si="364"/>
        <v>10.973360436504002</v>
      </c>
      <c r="Q3357" s="19"/>
      <c r="R3357" s="20">
        <f t="shared" ca="1" si="369"/>
        <v>1</v>
      </c>
      <c r="S3357" s="21">
        <f t="shared" ca="1" si="370"/>
        <v>1</v>
      </c>
    </row>
    <row r="3358" spans="9:19" ht="15" x14ac:dyDescent="0.25">
      <c r="I3358" s="14">
        <v>3354</v>
      </c>
      <c r="J3358" s="15">
        <f t="shared" ca="1" si="365"/>
        <v>0.63792277878775361</v>
      </c>
      <c r="K3358" s="16">
        <f t="shared" ca="1" si="367"/>
        <v>10.382673318489287</v>
      </c>
      <c r="L3358" s="16"/>
      <c r="M3358" s="17">
        <f t="shared" ca="1" si="366"/>
        <v>7.1130108419207527E-2</v>
      </c>
      <c r="N3358" s="18">
        <f t="shared" ca="1" si="368"/>
        <v>-8.4973664260230617</v>
      </c>
      <c r="O3358" s="18"/>
      <c r="P3358" s="30">
        <f t="shared" ca="1" si="364"/>
        <v>21.080039744512348</v>
      </c>
      <c r="Q3358" s="19"/>
      <c r="R3358" s="20">
        <f t="shared" ca="1" si="369"/>
        <v>1</v>
      </c>
      <c r="S3358" s="21">
        <f t="shared" ca="1" si="370"/>
        <v>1</v>
      </c>
    </row>
    <row r="3359" spans="9:19" ht="15" x14ac:dyDescent="0.25">
      <c r="I3359" s="14">
        <v>3355</v>
      </c>
      <c r="J3359" s="15">
        <f t="shared" ca="1" si="365"/>
        <v>0.48050307045853957</v>
      </c>
      <c r="K3359" s="16">
        <f t="shared" ca="1" si="367"/>
        <v>7.0209483330042879</v>
      </c>
      <c r="L3359" s="16"/>
      <c r="M3359" s="17">
        <f t="shared" ca="1" si="366"/>
        <v>0.79500970715080221</v>
      </c>
      <c r="N3359" s="18">
        <f t="shared" ca="1" si="368"/>
        <v>10.673474515116368</v>
      </c>
      <c r="O3359" s="18"/>
      <c r="P3359" s="30">
        <f t="shared" ca="1" si="364"/>
        <v>-1.4525261821120798</v>
      </c>
      <c r="Q3359" s="19"/>
      <c r="R3359" s="20">
        <f t="shared" ca="1" si="369"/>
        <v>0</v>
      </c>
      <c r="S3359" s="21">
        <f t="shared" ca="1" si="370"/>
        <v>0</v>
      </c>
    </row>
    <row r="3360" spans="9:19" ht="15" x14ac:dyDescent="0.25">
      <c r="I3360" s="14">
        <v>3356</v>
      </c>
      <c r="J3360" s="15">
        <f t="shared" ca="1" si="365"/>
        <v>0.10390529998908393</v>
      </c>
      <c r="K3360" s="16">
        <f t="shared" ca="1" si="367"/>
        <v>-3.1086414529385156</v>
      </c>
      <c r="L3360" s="16"/>
      <c r="M3360" s="17">
        <f t="shared" ca="1" si="366"/>
        <v>0.57461948393801654</v>
      </c>
      <c r="N3360" s="18">
        <f t="shared" ca="1" si="368"/>
        <v>5.3541548615167747</v>
      </c>
      <c r="O3360" s="18"/>
      <c r="P3360" s="30">
        <f t="shared" ca="1" si="364"/>
        <v>-6.2627963144552892</v>
      </c>
      <c r="Q3360" s="19"/>
      <c r="R3360" s="20">
        <f t="shared" ca="1" si="369"/>
        <v>0</v>
      </c>
      <c r="S3360" s="21">
        <f t="shared" ca="1" si="370"/>
        <v>0</v>
      </c>
    </row>
    <row r="3361" spans="9:19" ht="15" x14ac:dyDescent="0.25">
      <c r="I3361" s="14">
        <v>3357</v>
      </c>
      <c r="J3361" s="15">
        <f t="shared" ca="1" si="365"/>
        <v>0.6773402450640027</v>
      </c>
      <c r="K3361" s="16">
        <f t="shared" ca="1" si="367"/>
        <v>11.280929166766274</v>
      </c>
      <c r="L3361" s="16"/>
      <c r="M3361" s="17">
        <f t="shared" ca="1" si="366"/>
        <v>2.353658540257253E-2</v>
      </c>
      <c r="N3361" s="18">
        <f t="shared" ca="1" si="368"/>
        <v>-12.833066753787399</v>
      </c>
      <c r="O3361" s="18"/>
      <c r="P3361" s="30">
        <f t="shared" ca="1" si="364"/>
        <v>26.313995920553673</v>
      </c>
      <c r="Q3361" s="19"/>
      <c r="R3361" s="20">
        <f t="shared" ca="1" si="369"/>
        <v>1</v>
      </c>
      <c r="S3361" s="21">
        <f t="shared" ca="1" si="370"/>
        <v>1</v>
      </c>
    </row>
    <row r="3362" spans="9:19" ht="15" x14ac:dyDescent="0.25">
      <c r="I3362" s="14">
        <v>3358</v>
      </c>
      <c r="J3362" s="15">
        <f t="shared" ca="1" si="365"/>
        <v>0.4610782321221859</v>
      </c>
      <c r="K3362" s="16">
        <f t="shared" ca="1" si="367"/>
        <v>6.61243510728481</v>
      </c>
      <c r="L3362" s="16"/>
      <c r="M3362" s="17">
        <f t="shared" ca="1" si="366"/>
        <v>0.2364575048418911</v>
      </c>
      <c r="N3362" s="18">
        <f t="shared" ca="1" si="368"/>
        <v>-2.2250790171707928</v>
      </c>
      <c r="O3362" s="18"/>
      <c r="P3362" s="30">
        <f t="shared" ca="1" si="364"/>
        <v>11.037514124455601</v>
      </c>
      <c r="Q3362" s="19"/>
      <c r="R3362" s="20">
        <f t="shared" ca="1" si="369"/>
        <v>1</v>
      </c>
      <c r="S3362" s="21">
        <f t="shared" ca="1" si="370"/>
        <v>1</v>
      </c>
    </row>
    <row r="3363" spans="9:19" ht="15" x14ac:dyDescent="0.25">
      <c r="I3363" s="14">
        <v>3359</v>
      </c>
      <c r="J3363" s="15">
        <f t="shared" ca="1" si="365"/>
        <v>0.82876634491057966</v>
      </c>
      <c r="K3363" s="16">
        <f t="shared" ca="1" si="367"/>
        <v>15.37242586413193</v>
      </c>
      <c r="L3363" s="16"/>
      <c r="M3363" s="17">
        <f t="shared" ca="1" si="366"/>
        <v>1.2601879820925865E-2</v>
      </c>
      <c r="N3363" s="18">
        <f t="shared" ca="1" si="368"/>
        <v>-14.946671040490294</v>
      </c>
      <c r="O3363" s="18"/>
      <c r="P3363" s="30">
        <f t="shared" ca="1" si="364"/>
        <v>32.519096904622224</v>
      </c>
      <c r="Q3363" s="19"/>
      <c r="R3363" s="20">
        <f t="shared" ca="1" si="369"/>
        <v>1</v>
      </c>
      <c r="S3363" s="21">
        <f t="shared" ca="1" si="370"/>
        <v>1</v>
      </c>
    </row>
    <row r="3364" spans="9:19" ht="15" x14ac:dyDescent="0.25">
      <c r="I3364" s="14">
        <v>3360</v>
      </c>
      <c r="J3364" s="15">
        <f t="shared" ca="1" si="365"/>
        <v>0.18982079067124691</v>
      </c>
      <c r="K3364" s="16">
        <f t="shared" ca="1" si="367"/>
        <v>7.9465728593412166E-2</v>
      </c>
      <c r="L3364" s="16"/>
      <c r="M3364" s="17">
        <f t="shared" ca="1" si="366"/>
        <v>0.45896351748497222</v>
      </c>
      <c r="N3364" s="18">
        <f t="shared" ca="1" si="368"/>
        <v>2.9178613436561442</v>
      </c>
      <c r="O3364" s="18"/>
      <c r="P3364" s="30">
        <f t="shared" ca="1" si="364"/>
        <v>-0.6383956150627319</v>
      </c>
      <c r="Q3364" s="19"/>
      <c r="R3364" s="20">
        <f t="shared" ca="1" si="369"/>
        <v>0</v>
      </c>
      <c r="S3364" s="21">
        <f t="shared" ca="1" si="370"/>
        <v>0</v>
      </c>
    </row>
    <row r="3365" spans="9:19" ht="15" x14ac:dyDescent="0.25">
      <c r="I3365" s="14">
        <v>3361</v>
      </c>
      <c r="J3365" s="15">
        <f t="shared" ca="1" si="365"/>
        <v>0.30626661298043445</v>
      </c>
      <c r="K3365" s="16">
        <f t="shared" ca="1" si="367"/>
        <v>3.1926452251125941</v>
      </c>
      <c r="L3365" s="16"/>
      <c r="M3365" s="17">
        <f t="shared" ca="1" si="366"/>
        <v>0.79116285635805728</v>
      </c>
      <c r="N3365" s="18">
        <f t="shared" ca="1" si="368"/>
        <v>10.560817544541781</v>
      </c>
      <c r="O3365" s="18"/>
      <c r="P3365" s="30">
        <f t="shared" ca="1" si="364"/>
        <v>-5.1681723194291864</v>
      </c>
      <c r="Q3365" s="19"/>
      <c r="R3365" s="20">
        <f t="shared" ca="1" si="369"/>
        <v>0</v>
      </c>
      <c r="S3365" s="21">
        <f t="shared" ca="1" si="370"/>
        <v>0</v>
      </c>
    </row>
    <row r="3366" spans="9:19" ht="15" x14ac:dyDescent="0.25">
      <c r="I3366" s="14">
        <v>3362</v>
      </c>
      <c r="J3366" s="15">
        <f t="shared" ca="1" si="365"/>
        <v>0.53748955418481592</v>
      </c>
      <c r="K3366" s="16">
        <f t="shared" ca="1" si="367"/>
        <v>8.2173900739123908</v>
      </c>
      <c r="L3366" s="16"/>
      <c r="M3366" s="17">
        <f t="shared" ca="1" si="366"/>
        <v>0.80277638175452992</v>
      </c>
      <c r="N3366" s="18">
        <f t="shared" ca="1" si="368"/>
        <v>10.904829566714405</v>
      </c>
      <c r="O3366" s="18"/>
      <c r="P3366" s="30">
        <f t="shared" ca="1" si="364"/>
        <v>-0.4874394928020136</v>
      </c>
      <c r="Q3366" s="19"/>
      <c r="R3366" s="20">
        <f t="shared" ca="1" si="369"/>
        <v>0</v>
      </c>
      <c r="S3366" s="21">
        <f t="shared" ca="1" si="370"/>
        <v>0</v>
      </c>
    </row>
    <row r="3367" spans="9:19" ht="15" x14ac:dyDescent="0.25">
      <c r="I3367" s="14">
        <v>3363</v>
      </c>
      <c r="J3367" s="15">
        <f t="shared" ca="1" si="365"/>
        <v>0.46717098849850591</v>
      </c>
      <c r="K3367" s="16">
        <f t="shared" ca="1" si="367"/>
        <v>6.7407325066338624</v>
      </c>
      <c r="L3367" s="16"/>
      <c r="M3367" s="17">
        <f t="shared" ca="1" si="366"/>
        <v>0.33827706470523877</v>
      </c>
      <c r="N3367" s="18">
        <f t="shared" ca="1" si="368"/>
        <v>0.2897060835690799</v>
      </c>
      <c r="O3367" s="18"/>
      <c r="P3367" s="30">
        <f t="shared" ca="1" si="364"/>
        <v>8.6510264230647813</v>
      </c>
      <c r="Q3367" s="19"/>
      <c r="R3367" s="20">
        <f t="shared" ca="1" si="369"/>
        <v>1</v>
      </c>
      <c r="S3367" s="21">
        <f t="shared" ca="1" si="370"/>
        <v>1</v>
      </c>
    </row>
    <row r="3368" spans="9:19" ht="15" x14ac:dyDescent="0.25">
      <c r="I3368" s="14">
        <v>3364</v>
      </c>
      <c r="J3368" s="15">
        <f t="shared" ca="1" si="365"/>
        <v>0.4620446876260027</v>
      </c>
      <c r="K3368" s="16">
        <f t="shared" ca="1" si="367"/>
        <v>6.6327981693828608</v>
      </c>
      <c r="L3368" s="16"/>
      <c r="M3368" s="17">
        <f t="shared" ca="1" si="366"/>
        <v>0.59677476502082805</v>
      </c>
      <c r="N3368" s="18">
        <f t="shared" ca="1" si="368"/>
        <v>5.8298814807393615</v>
      </c>
      <c r="O3368" s="18"/>
      <c r="P3368" s="30">
        <f t="shared" ca="1" si="364"/>
        <v>3.0029166886434995</v>
      </c>
      <c r="Q3368" s="19"/>
      <c r="R3368" s="20">
        <f t="shared" ca="1" si="369"/>
        <v>1</v>
      </c>
      <c r="S3368" s="21">
        <f t="shared" ca="1" si="370"/>
        <v>0</v>
      </c>
    </row>
    <row r="3369" spans="9:19" ht="15" x14ac:dyDescent="0.25">
      <c r="I3369" s="14">
        <v>3365</v>
      </c>
      <c r="J3369" s="15">
        <f t="shared" ca="1" si="365"/>
        <v>0.84487717699471521</v>
      </c>
      <c r="K3369" s="16">
        <f t="shared" ca="1" si="367"/>
        <v>15.919645580426531</v>
      </c>
      <c r="L3369" s="16"/>
      <c r="M3369" s="17">
        <f t="shared" ca="1" si="366"/>
        <v>0.27525977756664266</v>
      </c>
      <c r="N3369" s="18">
        <f t="shared" ca="1" si="368"/>
        <v>-1.2147077944731928</v>
      </c>
      <c r="O3369" s="18"/>
      <c r="P3369" s="30">
        <f t="shared" ca="1" si="364"/>
        <v>19.334353374899724</v>
      </c>
      <c r="Q3369" s="19"/>
      <c r="R3369" s="20">
        <f t="shared" ca="1" si="369"/>
        <v>1</v>
      </c>
      <c r="S3369" s="21">
        <f t="shared" ca="1" si="370"/>
        <v>1</v>
      </c>
    </row>
    <row r="3370" spans="9:19" ht="15" x14ac:dyDescent="0.25">
      <c r="I3370" s="14">
        <v>3366</v>
      </c>
      <c r="J3370" s="15">
        <f t="shared" ca="1" si="365"/>
        <v>0.23856545025425113</v>
      </c>
      <c r="K3370" s="16">
        <f t="shared" ca="1" si="367"/>
        <v>1.4819772371511899</v>
      </c>
      <c r="L3370" s="16"/>
      <c r="M3370" s="17">
        <f t="shared" ca="1" si="366"/>
        <v>0.61481747725102776</v>
      </c>
      <c r="N3370" s="18">
        <f t="shared" ca="1" si="368"/>
        <v>6.2221891484454765</v>
      </c>
      <c r="O3370" s="18"/>
      <c r="P3370" s="30">
        <f t="shared" ca="1" si="364"/>
        <v>-2.5402119112942865</v>
      </c>
      <c r="Q3370" s="19"/>
      <c r="R3370" s="20">
        <f t="shared" ca="1" si="369"/>
        <v>0</v>
      </c>
      <c r="S3370" s="21">
        <f t="shared" ca="1" si="370"/>
        <v>0</v>
      </c>
    </row>
    <row r="3371" spans="9:19" ht="15" x14ac:dyDescent="0.25">
      <c r="I3371" s="14">
        <v>3367</v>
      </c>
      <c r="J3371" s="15">
        <f t="shared" ca="1" si="365"/>
        <v>0.94585599522008357</v>
      </c>
      <c r="K3371" s="16">
        <f t="shared" ca="1" si="367"/>
        <v>20.866223158197151</v>
      </c>
      <c r="L3371" s="16"/>
      <c r="M3371" s="17">
        <f t="shared" ca="1" si="366"/>
        <v>9.7923866489847411E-2</v>
      </c>
      <c r="N3371" s="18">
        <f t="shared" ca="1" si="368"/>
        <v>-7.041966304193215</v>
      </c>
      <c r="O3371" s="18"/>
      <c r="P3371" s="30">
        <f t="shared" ca="1" si="364"/>
        <v>30.108189462390367</v>
      </c>
      <c r="Q3371" s="19"/>
      <c r="R3371" s="20">
        <f t="shared" ca="1" si="369"/>
        <v>1</v>
      </c>
      <c r="S3371" s="21">
        <f t="shared" ca="1" si="370"/>
        <v>1</v>
      </c>
    </row>
    <row r="3372" spans="9:19" ht="15" x14ac:dyDescent="0.25">
      <c r="I3372" s="14">
        <v>3368</v>
      </c>
      <c r="J3372" s="15">
        <f t="shared" ca="1" si="365"/>
        <v>5.3012444468280573E-2</v>
      </c>
      <c r="K3372" s="16">
        <f t="shared" ca="1" si="367"/>
        <v>-6.093113249797371</v>
      </c>
      <c r="L3372" s="16"/>
      <c r="M3372" s="17">
        <f t="shared" ca="1" si="366"/>
        <v>0.29876364352232432</v>
      </c>
      <c r="N3372" s="18">
        <f t="shared" ca="1" si="368"/>
        <v>-0.63722800953293213</v>
      </c>
      <c r="O3372" s="18"/>
      <c r="P3372" s="30">
        <f t="shared" ca="1" si="364"/>
        <v>-3.2558852402644387</v>
      </c>
      <c r="Q3372" s="19"/>
      <c r="R3372" s="20">
        <f t="shared" ca="1" si="369"/>
        <v>0</v>
      </c>
      <c r="S3372" s="21">
        <f t="shared" ca="1" si="370"/>
        <v>0</v>
      </c>
    </row>
    <row r="3373" spans="9:19" ht="15" x14ac:dyDescent="0.25">
      <c r="I3373" s="14">
        <v>3369</v>
      </c>
      <c r="J3373" s="15">
        <f t="shared" ca="1" si="365"/>
        <v>0.90102380474815913</v>
      </c>
      <c r="K3373" s="16">
        <f t="shared" ca="1" si="367"/>
        <v>18.201221555248019</v>
      </c>
      <c r="L3373" s="16"/>
      <c r="M3373" s="17">
        <f t="shared" ca="1" si="366"/>
        <v>0.97754025008379464</v>
      </c>
      <c r="N3373" s="18">
        <f t="shared" ca="1" si="368"/>
        <v>20.558442979380636</v>
      </c>
      <c r="O3373" s="18"/>
      <c r="P3373" s="30">
        <f t="shared" ca="1" si="364"/>
        <v>-0.15722142413261775</v>
      </c>
      <c r="Q3373" s="19"/>
      <c r="R3373" s="20">
        <f t="shared" ca="1" si="369"/>
        <v>0</v>
      </c>
      <c r="S3373" s="21">
        <f t="shared" ca="1" si="370"/>
        <v>0</v>
      </c>
    </row>
    <row r="3374" spans="9:19" ht="15" x14ac:dyDescent="0.25">
      <c r="I3374" s="14">
        <v>3370</v>
      </c>
      <c r="J3374" s="15">
        <f t="shared" ca="1" si="365"/>
        <v>0.53816523128382832</v>
      </c>
      <c r="K3374" s="16">
        <f t="shared" ca="1" si="367"/>
        <v>8.2316243826963351</v>
      </c>
      <c r="L3374" s="16"/>
      <c r="M3374" s="17">
        <f t="shared" ca="1" si="366"/>
        <v>0.68706806691142652</v>
      </c>
      <c r="N3374" s="18">
        <f t="shared" ca="1" si="368"/>
        <v>7.8591920845153016</v>
      </c>
      <c r="O3374" s="18"/>
      <c r="P3374" s="30">
        <f t="shared" ca="1" si="364"/>
        <v>2.5724322981810337</v>
      </c>
      <c r="Q3374" s="19"/>
      <c r="R3374" s="20">
        <f t="shared" ca="1" si="369"/>
        <v>1</v>
      </c>
      <c r="S3374" s="21">
        <f t="shared" ca="1" si="370"/>
        <v>0</v>
      </c>
    </row>
    <row r="3375" spans="9:19" ht="15" x14ac:dyDescent="0.25">
      <c r="I3375" s="14">
        <v>3371</v>
      </c>
      <c r="J3375" s="15">
        <f t="shared" ca="1" si="365"/>
        <v>4.7451391554445665E-2</v>
      </c>
      <c r="K3375" s="16">
        <f t="shared" ca="1" si="367"/>
        <v>-6.5429236381592712</v>
      </c>
      <c r="L3375" s="16"/>
      <c r="M3375" s="17">
        <f t="shared" ca="1" si="366"/>
        <v>0.53881242496906678</v>
      </c>
      <c r="N3375" s="18">
        <f t="shared" ca="1" si="368"/>
        <v>4.5952608144708815</v>
      </c>
      <c r="O3375" s="18"/>
      <c r="P3375" s="30">
        <f t="shared" ca="1" si="364"/>
        <v>-8.9381844526301535</v>
      </c>
      <c r="Q3375" s="19"/>
      <c r="R3375" s="20">
        <f t="shared" ca="1" si="369"/>
        <v>0</v>
      </c>
      <c r="S3375" s="21">
        <f t="shared" ca="1" si="370"/>
        <v>0</v>
      </c>
    </row>
    <row r="3376" spans="9:19" ht="15" x14ac:dyDescent="0.25">
      <c r="I3376" s="14">
        <v>3372</v>
      </c>
      <c r="J3376" s="15">
        <f t="shared" ca="1" si="365"/>
        <v>0.92980910849657317</v>
      </c>
      <c r="K3376" s="16">
        <f t="shared" ca="1" si="367"/>
        <v>19.765471094673487</v>
      </c>
      <c r="L3376" s="16"/>
      <c r="M3376" s="17">
        <f t="shared" ca="1" si="366"/>
        <v>0.60550484398338467</v>
      </c>
      <c r="N3376" s="18">
        <f t="shared" ca="1" si="368"/>
        <v>6.0190861103482494</v>
      </c>
      <c r="O3376" s="18"/>
      <c r="P3376" s="30">
        <f t="shared" ca="1" si="364"/>
        <v>15.946384984325238</v>
      </c>
      <c r="Q3376" s="19"/>
      <c r="R3376" s="20">
        <f t="shared" ca="1" si="369"/>
        <v>1</v>
      </c>
      <c r="S3376" s="21">
        <f t="shared" ca="1" si="370"/>
        <v>1</v>
      </c>
    </row>
    <row r="3377" spans="9:19" ht="15" x14ac:dyDescent="0.25">
      <c r="I3377" s="14">
        <v>3373</v>
      </c>
      <c r="J3377" s="15">
        <f t="shared" ca="1" si="365"/>
        <v>0.14410732907845203</v>
      </c>
      <c r="K3377" s="16">
        <f t="shared" ca="1" si="367"/>
        <v>-1.4557170123258967</v>
      </c>
      <c r="L3377" s="16"/>
      <c r="M3377" s="17">
        <f t="shared" ca="1" si="366"/>
        <v>0.8253455197394256</v>
      </c>
      <c r="N3377" s="18">
        <f t="shared" ca="1" si="368"/>
        <v>11.610556562579839</v>
      </c>
      <c r="O3377" s="18"/>
      <c r="P3377" s="30">
        <f t="shared" ca="1" si="364"/>
        <v>-10.866273574905737</v>
      </c>
      <c r="Q3377" s="19"/>
      <c r="R3377" s="20">
        <f t="shared" ca="1" si="369"/>
        <v>0</v>
      </c>
      <c r="S3377" s="21">
        <f t="shared" ca="1" si="370"/>
        <v>0</v>
      </c>
    </row>
    <row r="3378" spans="9:19" ht="15" x14ac:dyDescent="0.25">
      <c r="I3378" s="14">
        <v>3374</v>
      </c>
      <c r="J3378" s="15">
        <f t="shared" ca="1" si="365"/>
        <v>0.5465610903952054</v>
      </c>
      <c r="K3378" s="16">
        <f t="shared" ca="1" si="367"/>
        <v>8.4087046608113631</v>
      </c>
      <c r="L3378" s="16"/>
      <c r="M3378" s="17">
        <f t="shared" ca="1" si="366"/>
        <v>0.77725857817895805</v>
      </c>
      <c r="N3378" s="18">
        <f t="shared" ca="1" si="368"/>
        <v>10.163443173775391</v>
      </c>
      <c r="O3378" s="18"/>
      <c r="P3378" s="30">
        <f t="shared" ca="1" si="364"/>
        <v>0.4452614870359719</v>
      </c>
      <c r="Q3378" s="19"/>
      <c r="R3378" s="20">
        <f t="shared" ca="1" si="369"/>
        <v>1</v>
      </c>
      <c r="S3378" s="21">
        <f t="shared" ca="1" si="370"/>
        <v>0</v>
      </c>
    </row>
    <row r="3379" spans="9:19" ht="15" x14ac:dyDescent="0.25">
      <c r="I3379" s="14">
        <v>3375</v>
      </c>
      <c r="J3379" s="15">
        <f t="shared" ca="1" si="365"/>
        <v>0.52513628165724102</v>
      </c>
      <c r="K3379" s="16">
        <f t="shared" ca="1" si="367"/>
        <v>7.9575062935321395</v>
      </c>
      <c r="L3379" s="16"/>
      <c r="M3379" s="17">
        <f t="shared" ca="1" si="366"/>
        <v>3.4023830341071148E-3</v>
      </c>
      <c r="N3379" s="18">
        <f t="shared" ca="1" si="368"/>
        <v>-18.862117527399977</v>
      </c>
      <c r="O3379" s="18"/>
      <c r="P3379" s="30">
        <f t="shared" ca="1" si="364"/>
        <v>29.019623820932114</v>
      </c>
      <c r="Q3379" s="19"/>
      <c r="R3379" s="20">
        <f t="shared" ca="1" si="369"/>
        <v>1</v>
      </c>
      <c r="S3379" s="21">
        <f t="shared" ca="1" si="370"/>
        <v>1</v>
      </c>
    </row>
    <row r="3380" spans="9:19" ht="15" x14ac:dyDescent="0.25">
      <c r="I3380" s="14">
        <v>3376</v>
      </c>
      <c r="J3380" s="15">
        <f t="shared" ca="1" si="365"/>
        <v>0.45229794111867028</v>
      </c>
      <c r="K3380" s="16">
        <f t="shared" ca="1" si="367"/>
        <v>6.4271986292498466</v>
      </c>
      <c r="L3380" s="16"/>
      <c r="M3380" s="17">
        <f t="shared" ca="1" si="366"/>
        <v>0.86093879777472537</v>
      </c>
      <c r="N3380" s="18">
        <f t="shared" ca="1" si="368"/>
        <v>12.853969996612149</v>
      </c>
      <c r="O3380" s="18"/>
      <c r="P3380" s="30">
        <f t="shared" ca="1" si="364"/>
        <v>-4.2267713673623017</v>
      </c>
      <c r="Q3380" s="19"/>
      <c r="R3380" s="20">
        <f t="shared" ca="1" si="369"/>
        <v>0</v>
      </c>
      <c r="S3380" s="21">
        <f t="shared" ca="1" si="370"/>
        <v>0</v>
      </c>
    </row>
    <row r="3381" spans="9:19" ht="15" x14ac:dyDescent="0.25">
      <c r="I3381" s="14">
        <v>3377</v>
      </c>
      <c r="J3381" s="15">
        <f t="shared" ca="1" si="365"/>
        <v>0.14717713905392205</v>
      </c>
      <c r="K3381" s="16">
        <f t="shared" ca="1" si="367"/>
        <v>-1.3433620023610864</v>
      </c>
      <c r="L3381" s="16"/>
      <c r="M3381" s="17">
        <f t="shared" ca="1" si="366"/>
        <v>0.62322992252263276</v>
      </c>
      <c r="N3381" s="18">
        <f t="shared" ca="1" si="368"/>
        <v>6.4069019026889578</v>
      </c>
      <c r="O3381" s="18"/>
      <c r="P3381" s="30">
        <f t="shared" ca="1" si="364"/>
        <v>-5.550263905050044</v>
      </c>
      <c r="Q3381" s="19"/>
      <c r="R3381" s="20">
        <f t="shared" ca="1" si="369"/>
        <v>0</v>
      </c>
      <c r="S3381" s="21">
        <f t="shared" ca="1" si="370"/>
        <v>0</v>
      </c>
    </row>
    <row r="3382" spans="9:19" ht="15" x14ac:dyDescent="0.25">
      <c r="I3382" s="14">
        <v>3378</v>
      </c>
      <c r="J3382" s="15">
        <f t="shared" ca="1" si="365"/>
        <v>0.16170755790224089</v>
      </c>
      <c r="K3382" s="16">
        <f t="shared" ca="1" si="367"/>
        <v>-0.83171839271086689</v>
      </c>
      <c r="L3382" s="16"/>
      <c r="M3382" s="17">
        <f t="shared" ca="1" si="366"/>
        <v>0.75806139731546296</v>
      </c>
      <c r="N3382" s="18">
        <f t="shared" ca="1" si="368"/>
        <v>9.6372913874058224</v>
      </c>
      <c r="O3382" s="18"/>
      <c r="P3382" s="30">
        <f t="shared" ca="1" si="364"/>
        <v>-8.26900978011669</v>
      </c>
      <c r="Q3382" s="19"/>
      <c r="R3382" s="20">
        <f t="shared" ca="1" si="369"/>
        <v>0</v>
      </c>
      <c r="S3382" s="21">
        <f t="shared" ca="1" si="370"/>
        <v>0</v>
      </c>
    </row>
    <row r="3383" spans="9:19" ht="15" x14ac:dyDescent="0.25">
      <c r="I3383" s="14">
        <v>3379</v>
      </c>
      <c r="J3383" s="15">
        <f t="shared" ca="1" si="365"/>
        <v>0.22135149958457079</v>
      </c>
      <c r="K3383" s="16">
        <f t="shared" ca="1" si="367"/>
        <v>1.0074898318899317</v>
      </c>
      <c r="L3383" s="16"/>
      <c r="M3383" s="17">
        <f t="shared" ca="1" si="366"/>
        <v>0.97896514463741768</v>
      </c>
      <c r="N3383" s="18">
        <f t="shared" ca="1" si="368"/>
        <v>20.787875220874419</v>
      </c>
      <c r="O3383" s="18"/>
      <c r="P3383" s="30">
        <f t="shared" ca="1" si="364"/>
        <v>-17.580385388984489</v>
      </c>
      <c r="Q3383" s="19"/>
      <c r="R3383" s="20">
        <f t="shared" ca="1" si="369"/>
        <v>0</v>
      </c>
      <c r="S3383" s="21">
        <f t="shared" ca="1" si="370"/>
        <v>0</v>
      </c>
    </row>
    <row r="3384" spans="9:19" ht="15" x14ac:dyDescent="0.25">
      <c r="I3384" s="14">
        <v>3380</v>
      </c>
      <c r="J3384" s="15">
        <f t="shared" ca="1" si="365"/>
        <v>0.8109424882355537</v>
      </c>
      <c r="K3384" s="16">
        <f t="shared" ca="1" si="367"/>
        <v>14.804110156490108</v>
      </c>
      <c r="L3384" s="16"/>
      <c r="M3384" s="17">
        <f t="shared" ca="1" si="366"/>
        <v>0.29756762805808068</v>
      </c>
      <c r="N3384" s="18">
        <f t="shared" ca="1" si="368"/>
        <v>-0.66608825067973321</v>
      </c>
      <c r="O3384" s="18"/>
      <c r="P3384" s="30">
        <f t="shared" ca="1" si="364"/>
        <v>17.670198407169842</v>
      </c>
      <c r="Q3384" s="19"/>
      <c r="R3384" s="20">
        <f t="shared" ca="1" si="369"/>
        <v>1</v>
      </c>
      <c r="S3384" s="21">
        <f t="shared" ca="1" si="370"/>
        <v>1</v>
      </c>
    </row>
    <row r="3385" spans="9:19" ht="15" x14ac:dyDescent="0.25">
      <c r="I3385" s="14">
        <v>3381</v>
      </c>
      <c r="J3385" s="15">
        <f t="shared" ca="1" si="365"/>
        <v>0.29125716392232426</v>
      </c>
      <c r="K3385" s="16">
        <f t="shared" ca="1" si="367"/>
        <v>2.8307477607462515</v>
      </c>
      <c r="L3385" s="16"/>
      <c r="M3385" s="17">
        <f t="shared" ca="1" si="366"/>
        <v>5.7083037019662886E-2</v>
      </c>
      <c r="N3385" s="18">
        <f t="shared" ca="1" si="368"/>
        <v>-9.437065781186341</v>
      </c>
      <c r="O3385" s="18"/>
      <c r="P3385" s="30">
        <f t="shared" ca="1" si="364"/>
        <v>14.467813541932593</v>
      </c>
      <c r="Q3385" s="19"/>
      <c r="R3385" s="20">
        <f t="shared" ca="1" si="369"/>
        <v>1</v>
      </c>
      <c r="S3385" s="21">
        <f t="shared" ca="1" si="370"/>
        <v>1</v>
      </c>
    </row>
    <row r="3386" spans="9:19" ht="15" x14ac:dyDescent="0.25">
      <c r="I3386" s="14">
        <v>3382</v>
      </c>
      <c r="J3386" s="15">
        <f t="shared" ca="1" si="365"/>
        <v>0.6594039213026186</v>
      </c>
      <c r="K3386" s="16">
        <f t="shared" ca="1" si="367"/>
        <v>10.867307847172965</v>
      </c>
      <c r="L3386" s="16"/>
      <c r="M3386" s="17">
        <f t="shared" ca="1" si="366"/>
        <v>0.68066055872457609</v>
      </c>
      <c r="N3386" s="18">
        <f t="shared" ca="1" si="368"/>
        <v>7.708509895874025</v>
      </c>
      <c r="O3386" s="18"/>
      <c r="P3386" s="30">
        <f t="shared" ca="1" si="364"/>
        <v>5.3587979512989401</v>
      </c>
      <c r="Q3386" s="19"/>
      <c r="R3386" s="20">
        <f t="shared" ca="1" si="369"/>
        <v>1</v>
      </c>
      <c r="S3386" s="21">
        <f t="shared" ca="1" si="370"/>
        <v>0</v>
      </c>
    </row>
    <row r="3387" spans="9:19" ht="15" x14ac:dyDescent="0.25">
      <c r="I3387" s="14">
        <v>3383</v>
      </c>
      <c r="J3387" s="15">
        <f t="shared" ca="1" si="365"/>
        <v>0.6727310624701961</v>
      </c>
      <c r="K3387" s="16">
        <f t="shared" ca="1" si="367"/>
        <v>11.173777920521255</v>
      </c>
      <c r="L3387" s="16"/>
      <c r="M3387" s="17">
        <f t="shared" ca="1" si="366"/>
        <v>5.1742857049167146E-2</v>
      </c>
      <c r="N3387" s="18">
        <f t="shared" ca="1" si="368"/>
        <v>-9.8423710912601177</v>
      </c>
      <c r="O3387" s="18"/>
      <c r="P3387" s="30">
        <f t="shared" ca="1" si="364"/>
        <v>23.216149011781372</v>
      </c>
      <c r="Q3387" s="19"/>
      <c r="R3387" s="20">
        <f t="shared" ca="1" si="369"/>
        <v>1</v>
      </c>
      <c r="S3387" s="21">
        <f t="shared" ca="1" si="370"/>
        <v>1</v>
      </c>
    </row>
    <row r="3388" spans="9:19" ht="15" x14ac:dyDescent="0.25">
      <c r="I3388" s="14">
        <v>3384</v>
      </c>
      <c r="J3388" s="15">
        <f t="shared" ca="1" si="365"/>
        <v>0.11450079367218302</v>
      </c>
      <c r="K3388" s="16">
        <f t="shared" ca="1" si="367"/>
        <v>-2.6344738591239256</v>
      </c>
      <c r="L3388" s="16"/>
      <c r="M3388" s="17">
        <f t="shared" ca="1" si="366"/>
        <v>0.69434062906812777</v>
      </c>
      <c r="N3388" s="18">
        <f t="shared" ca="1" si="368"/>
        <v>8.0318388308554312</v>
      </c>
      <c r="O3388" s="18"/>
      <c r="P3388" s="30">
        <f t="shared" ca="1" si="364"/>
        <v>-8.4663126899793575</v>
      </c>
      <c r="Q3388" s="19"/>
      <c r="R3388" s="20">
        <f t="shared" ca="1" si="369"/>
        <v>0</v>
      </c>
      <c r="S3388" s="21">
        <f t="shared" ca="1" si="370"/>
        <v>0</v>
      </c>
    </row>
    <row r="3389" spans="9:19" ht="15" x14ac:dyDescent="0.25">
      <c r="I3389" s="14">
        <v>3385</v>
      </c>
      <c r="J3389" s="15">
        <f t="shared" ca="1" si="365"/>
        <v>0.21715709347193768</v>
      </c>
      <c r="K3389" s="16">
        <f t="shared" ca="1" si="367"/>
        <v>0.88873663252758384</v>
      </c>
      <c r="L3389" s="16"/>
      <c r="M3389" s="17">
        <f t="shared" ca="1" si="366"/>
        <v>0.77668554396199396</v>
      </c>
      <c r="N3389" s="18">
        <f t="shared" ca="1" si="368"/>
        <v>10.147377195172322</v>
      </c>
      <c r="O3389" s="18"/>
      <c r="P3389" s="30">
        <f t="shared" ca="1" si="364"/>
        <v>-7.0586405626447375</v>
      </c>
      <c r="Q3389" s="19"/>
      <c r="R3389" s="20">
        <f t="shared" ca="1" si="369"/>
        <v>0</v>
      </c>
      <c r="S3389" s="21">
        <f t="shared" ca="1" si="370"/>
        <v>0</v>
      </c>
    </row>
    <row r="3390" spans="9:19" ht="15" x14ac:dyDescent="0.25">
      <c r="I3390" s="14">
        <v>3386</v>
      </c>
      <c r="J3390" s="15">
        <f t="shared" ca="1" si="365"/>
        <v>0.35405342478448154</v>
      </c>
      <c r="K3390" s="16">
        <f t="shared" ca="1" si="367"/>
        <v>4.2975460598906157</v>
      </c>
      <c r="L3390" s="16"/>
      <c r="M3390" s="17">
        <f t="shared" ca="1" si="366"/>
        <v>0.85281445737439643</v>
      </c>
      <c r="N3390" s="18">
        <f t="shared" ca="1" si="368"/>
        <v>12.553056602181636</v>
      </c>
      <c r="O3390" s="18"/>
      <c r="P3390" s="30">
        <f t="shared" ca="1" si="364"/>
        <v>-6.05551054229102</v>
      </c>
      <c r="Q3390" s="19"/>
      <c r="R3390" s="20">
        <f t="shared" ca="1" si="369"/>
        <v>0</v>
      </c>
      <c r="S3390" s="21">
        <f t="shared" ca="1" si="370"/>
        <v>0</v>
      </c>
    </row>
    <row r="3391" spans="9:19" ht="15" x14ac:dyDescent="0.25">
      <c r="I3391" s="14">
        <v>3387</v>
      </c>
      <c r="J3391" s="15">
        <f t="shared" ca="1" si="365"/>
        <v>9.4791386524533117E-2</v>
      </c>
      <c r="K3391" s="16">
        <f t="shared" ca="1" si="367"/>
        <v>-3.5454265086266759</v>
      </c>
      <c r="L3391" s="16"/>
      <c r="M3391" s="17">
        <f t="shared" ca="1" si="366"/>
        <v>0.75126970516642211</v>
      </c>
      <c r="N3391" s="18">
        <f t="shared" ca="1" si="368"/>
        <v>9.4566608509166805</v>
      </c>
      <c r="O3391" s="18"/>
      <c r="P3391" s="30">
        <f t="shared" ca="1" si="364"/>
        <v>-10.802087359543357</v>
      </c>
      <c r="Q3391" s="19"/>
      <c r="R3391" s="20">
        <f t="shared" ca="1" si="369"/>
        <v>0</v>
      </c>
      <c r="S3391" s="21">
        <f t="shared" ca="1" si="370"/>
        <v>0</v>
      </c>
    </row>
    <row r="3392" spans="9:19" ht="15" x14ac:dyDescent="0.25">
      <c r="I3392" s="14">
        <v>3388</v>
      </c>
      <c r="J3392" s="15">
        <f t="shared" ca="1" si="365"/>
        <v>0.49625584967475644</v>
      </c>
      <c r="K3392" s="16">
        <f t="shared" ca="1" si="367"/>
        <v>7.3514766884075424</v>
      </c>
      <c r="L3392" s="16"/>
      <c r="M3392" s="17">
        <f t="shared" ca="1" si="366"/>
        <v>0.84916362423123848</v>
      </c>
      <c r="N3392" s="18">
        <f t="shared" ca="1" si="368"/>
        <v>12.421467200378721</v>
      </c>
      <c r="O3392" s="18"/>
      <c r="P3392" s="30">
        <f t="shared" ca="1" si="364"/>
        <v>-2.8699905119711788</v>
      </c>
      <c r="Q3392" s="19"/>
      <c r="R3392" s="20">
        <f t="shared" ca="1" si="369"/>
        <v>0</v>
      </c>
      <c r="S3392" s="21">
        <f t="shared" ca="1" si="370"/>
        <v>0</v>
      </c>
    </row>
    <row r="3393" spans="9:19" ht="15" x14ac:dyDescent="0.25">
      <c r="I3393" s="14">
        <v>3389</v>
      </c>
      <c r="J3393" s="15">
        <f t="shared" ca="1" si="365"/>
        <v>0.22478080909881049</v>
      </c>
      <c r="K3393" s="16">
        <f t="shared" ca="1" si="367"/>
        <v>1.1036280255563984</v>
      </c>
      <c r="L3393" s="16"/>
      <c r="M3393" s="17">
        <f t="shared" ca="1" si="366"/>
        <v>0.90440913822633495</v>
      </c>
      <c r="N3393" s="18">
        <f t="shared" ca="1" si="368"/>
        <v>14.715909976548032</v>
      </c>
      <c r="O3393" s="18"/>
      <c r="P3393" s="30">
        <f t="shared" ca="1" si="364"/>
        <v>-11.412281950991634</v>
      </c>
      <c r="Q3393" s="19"/>
      <c r="R3393" s="20">
        <f t="shared" ca="1" si="369"/>
        <v>0</v>
      </c>
      <c r="S3393" s="21">
        <f t="shared" ca="1" si="370"/>
        <v>0</v>
      </c>
    </row>
    <row r="3394" spans="9:19" ht="15" x14ac:dyDescent="0.25">
      <c r="I3394" s="14">
        <v>3390</v>
      </c>
      <c r="J3394" s="15">
        <f t="shared" ca="1" si="365"/>
        <v>0.14210555965104221</v>
      </c>
      <c r="K3394" s="16">
        <f t="shared" ca="1" si="367"/>
        <v>-1.5298531864629918</v>
      </c>
      <c r="L3394" s="16"/>
      <c r="M3394" s="17">
        <f t="shared" ca="1" si="366"/>
        <v>0.15259269112227392</v>
      </c>
      <c r="N3394" s="18">
        <f t="shared" ca="1" si="368"/>
        <v>-4.7989186655243721</v>
      </c>
      <c r="O3394" s="18"/>
      <c r="P3394" s="30">
        <f t="shared" ca="1" si="364"/>
        <v>5.4690654790613804</v>
      </c>
      <c r="Q3394" s="19"/>
      <c r="R3394" s="20">
        <f t="shared" ca="1" si="369"/>
        <v>1</v>
      </c>
      <c r="S3394" s="21">
        <f t="shared" ca="1" si="370"/>
        <v>0</v>
      </c>
    </row>
    <row r="3395" spans="9:19" ht="15" x14ac:dyDescent="0.25">
      <c r="I3395" s="14">
        <v>3391</v>
      </c>
      <c r="J3395" s="15">
        <f t="shared" ca="1" si="365"/>
        <v>0.61648312998305288</v>
      </c>
      <c r="K3395" s="16">
        <f t="shared" ca="1" si="367"/>
        <v>9.9086647897412732</v>
      </c>
      <c r="L3395" s="16"/>
      <c r="M3395" s="17">
        <f t="shared" ca="1" si="366"/>
        <v>0.7305869531574295</v>
      </c>
      <c r="N3395" s="18">
        <f t="shared" ca="1" si="368"/>
        <v>8.9220215922700561</v>
      </c>
      <c r="O3395" s="18"/>
      <c r="P3395" s="30">
        <f t="shared" ca="1" si="364"/>
        <v>3.1866431974712173</v>
      </c>
      <c r="Q3395" s="19"/>
      <c r="R3395" s="20">
        <f t="shared" ca="1" si="369"/>
        <v>1</v>
      </c>
      <c r="S3395" s="21">
        <f t="shared" ca="1" si="370"/>
        <v>0</v>
      </c>
    </row>
    <row r="3396" spans="9:19" ht="15" x14ac:dyDescent="0.25">
      <c r="I3396" s="14">
        <v>3392</v>
      </c>
      <c r="J3396" s="15">
        <f t="shared" ca="1" si="365"/>
        <v>0.92202038905086603</v>
      </c>
      <c r="K3396" s="16">
        <f t="shared" ca="1" si="367"/>
        <v>19.300478256314541</v>
      </c>
      <c r="L3396" s="16"/>
      <c r="M3396" s="17">
        <f t="shared" ca="1" si="366"/>
        <v>0.16131806736879495</v>
      </c>
      <c r="N3396" s="18">
        <f t="shared" ca="1" si="368"/>
        <v>-4.4950295032461725</v>
      </c>
      <c r="O3396" s="18"/>
      <c r="P3396" s="30">
        <f t="shared" ca="1" si="364"/>
        <v>25.995507759560713</v>
      </c>
      <c r="Q3396" s="19"/>
      <c r="R3396" s="20">
        <f t="shared" ca="1" si="369"/>
        <v>1</v>
      </c>
      <c r="S3396" s="21">
        <f t="shared" ca="1" si="370"/>
        <v>1</v>
      </c>
    </row>
    <row r="3397" spans="9:19" ht="15" x14ac:dyDescent="0.25">
      <c r="I3397" s="14">
        <v>3393</v>
      </c>
      <c r="J3397" s="15">
        <f t="shared" ca="1" si="365"/>
        <v>0.91091662639726123</v>
      </c>
      <c r="K3397" s="16">
        <f t="shared" ca="1" si="367"/>
        <v>18.694967203429236</v>
      </c>
      <c r="L3397" s="16"/>
      <c r="M3397" s="17">
        <f t="shared" ca="1" si="366"/>
        <v>0.36863201019779768</v>
      </c>
      <c r="N3397" s="18">
        <f t="shared" ca="1" si="368"/>
        <v>0.97318393872441966</v>
      </c>
      <c r="O3397" s="18"/>
      <c r="P3397" s="30">
        <f t="shared" ref="P3397:P3460" ca="1" si="371">K3397-N3397+homefield_adv_simulation</f>
        <v>19.921783264704818</v>
      </c>
      <c r="Q3397" s="19"/>
      <c r="R3397" s="20">
        <f t="shared" ca="1" si="369"/>
        <v>1</v>
      </c>
      <c r="S3397" s="21">
        <f t="shared" ca="1" si="370"/>
        <v>1</v>
      </c>
    </row>
    <row r="3398" spans="9:19" ht="15" x14ac:dyDescent="0.25">
      <c r="I3398" s="14">
        <v>3394</v>
      </c>
      <c r="J3398" s="15">
        <f t="shared" ca="1" si="365"/>
        <v>2.4418418886160809E-2</v>
      </c>
      <c r="K3398" s="16">
        <f t="shared" ca="1" si="367"/>
        <v>-9.0523144210329676</v>
      </c>
      <c r="L3398" s="16"/>
      <c r="M3398" s="17">
        <f t="shared" ca="1" si="366"/>
        <v>0.6823852645390126</v>
      </c>
      <c r="N3398" s="18">
        <f t="shared" ca="1" si="368"/>
        <v>7.7489417500625244</v>
      </c>
      <c r="O3398" s="18"/>
      <c r="P3398" s="30">
        <f t="shared" ca="1" si="371"/>
        <v>-14.601256171095493</v>
      </c>
      <c r="Q3398" s="19"/>
      <c r="R3398" s="20">
        <f t="shared" ca="1" si="369"/>
        <v>0</v>
      </c>
      <c r="S3398" s="21">
        <f t="shared" ca="1" si="370"/>
        <v>0</v>
      </c>
    </row>
    <row r="3399" spans="9:19" ht="15" x14ac:dyDescent="0.25">
      <c r="I3399" s="14">
        <v>3395</v>
      </c>
      <c r="J3399" s="15">
        <f t="shared" ca="1" si="365"/>
        <v>6.3087851960449193E-2</v>
      </c>
      <c r="K3399" s="16">
        <f t="shared" ca="1" si="367"/>
        <v>-5.3655275378827856</v>
      </c>
      <c r="L3399" s="16"/>
      <c r="M3399" s="17">
        <f t="shared" ca="1" si="366"/>
        <v>0.1060573076715462</v>
      </c>
      <c r="N3399" s="18">
        <f t="shared" ca="1" si="368"/>
        <v>-6.6596084049121629</v>
      </c>
      <c r="O3399" s="18"/>
      <c r="P3399" s="30">
        <f t="shared" ca="1" si="371"/>
        <v>3.4940808670293775</v>
      </c>
      <c r="Q3399" s="19"/>
      <c r="R3399" s="20">
        <f t="shared" ca="1" si="369"/>
        <v>1</v>
      </c>
      <c r="S3399" s="21">
        <f t="shared" ca="1" si="370"/>
        <v>0</v>
      </c>
    </row>
    <row r="3400" spans="9:19" ht="15" x14ac:dyDescent="0.25">
      <c r="I3400" s="14">
        <v>3396</v>
      </c>
      <c r="J3400" s="15">
        <f t="shared" ca="1" si="365"/>
        <v>0.94491187059540949</v>
      </c>
      <c r="K3400" s="16">
        <f t="shared" ca="1" si="367"/>
        <v>20.794819044393847</v>
      </c>
      <c r="L3400" s="16"/>
      <c r="M3400" s="17">
        <f t="shared" ca="1" si="366"/>
        <v>0.58865460358878263</v>
      </c>
      <c r="N3400" s="18">
        <f t="shared" ca="1" si="368"/>
        <v>5.6548336113934106</v>
      </c>
      <c r="O3400" s="18"/>
      <c r="P3400" s="30">
        <f t="shared" ca="1" si="371"/>
        <v>17.339985433000436</v>
      </c>
      <c r="Q3400" s="19"/>
      <c r="R3400" s="20">
        <f t="shared" ca="1" si="369"/>
        <v>1</v>
      </c>
      <c r="S3400" s="21">
        <f t="shared" ca="1" si="370"/>
        <v>1</v>
      </c>
    </row>
    <row r="3401" spans="9:19" ht="15" x14ac:dyDescent="0.25">
      <c r="I3401" s="14">
        <v>3397</v>
      </c>
      <c r="J3401" s="15">
        <f t="shared" ca="1" si="365"/>
        <v>7.0863592519516683E-2</v>
      </c>
      <c r="K3401" s="16">
        <f t="shared" ca="1" si="367"/>
        <v>-4.8637942288265297</v>
      </c>
      <c r="L3401" s="16"/>
      <c r="M3401" s="17">
        <f t="shared" ca="1" si="366"/>
        <v>0.98389132478491836</v>
      </c>
      <c r="N3401" s="18">
        <f t="shared" ca="1" si="368"/>
        <v>21.698776912856403</v>
      </c>
      <c r="O3401" s="18"/>
      <c r="P3401" s="30">
        <f t="shared" ca="1" si="371"/>
        <v>-24.362571141682931</v>
      </c>
      <c r="Q3401" s="19"/>
      <c r="R3401" s="20">
        <f t="shared" ca="1" si="369"/>
        <v>0</v>
      </c>
      <c r="S3401" s="21">
        <f t="shared" ca="1" si="370"/>
        <v>0</v>
      </c>
    </row>
    <row r="3402" spans="9:19" ht="15" x14ac:dyDescent="0.25">
      <c r="I3402" s="14">
        <v>3398</v>
      </c>
      <c r="J3402" s="15">
        <f t="shared" ref="J3402:J3465" ca="1" si="372">RAND()</f>
        <v>0.65172389485752369</v>
      </c>
      <c r="K3402" s="16">
        <f t="shared" ca="1" si="367"/>
        <v>10.692796880474608</v>
      </c>
      <c r="L3402" s="16"/>
      <c r="M3402" s="17">
        <f t="shared" ref="M3402:M3465" ca="1" si="373">RAND()</f>
        <v>0.91713959707841608</v>
      </c>
      <c r="N3402" s="18">
        <f t="shared" ca="1" si="368"/>
        <v>15.376823081326503</v>
      </c>
      <c r="O3402" s="18"/>
      <c r="P3402" s="30">
        <f t="shared" ca="1" si="371"/>
        <v>-2.4840262008518943</v>
      </c>
      <c r="Q3402" s="19"/>
      <c r="R3402" s="20">
        <f t="shared" ca="1" si="369"/>
        <v>0</v>
      </c>
      <c r="S3402" s="21">
        <f t="shared" ca="1" si="370"/>
        <v>0</v>
      </c>
    </row>
    <row r="3403" spans="9:19" ht="15" x14ac:dyDescent="0.25">
      <c r="I3403" s="14">
        <v>3399</v>
      </c>
      <c r="J3403" s="15">
        <f t="shared" ca="1" si="372"/>
        <v>0.26732154504228323</v>
      </c>
      <c r="K3403" s="16">
        <f t="shared" ref="K3403:K3466" ca="1" si="374">NORMINV(J3403,mean_HomeTeam_Sim,sd_HomeTeam_Sim)</f>
        <v>2.2348939482029415</v>
      </c>
      <c r="L3403" s="16"/>
      <c r="M3403" s="17">
        <f t="shared" ca="1" si="373"/>
        <v>0.19168783999556582</v>
      </c>
      <c r="N3403" s="18">
        <f t="shared" ref="N3403:N3466" ca="1" si="375">NORMINV(M3403,mean_AwayTeam_Sim,sd_AwayTeam_Sim)</f>
        <v>-3.513109952369545</v>
      </c>
      <c r="O3403" s="18"/>
      <c r="P3403" s="30">
        <f t="shared" ca="1" si="371"/>
        <v>7.9480039005724867</v>
      </c>
      <c r="Q3403" s="19"/>
      <c r="R3403" s="20">
        <f t="shared" ref="R3403:R3466" ca="1" si="376">IF(P3403&gt;0,1,0)</f>
        <v>1</v>
      </c>
      <c r="S3403" s="21">
        <f t="shared" ref="S3403:S3466" ca="1" si="377">IF(P3403&gt;game_spread,1,0)</f>
        <v>1</v>
      </c>
    </row>
    <row r="3404" spans="9:19" ht="15" x14ac:dyDescent="0.25">
      <c r="I3404" s="14">
        <v>3400</v>
      </c>
      <c r="J3404" s="15">
        <f t="shared" ca="1" si="372"/>
        <v>0.83554240547017689</v>
      </c>
      <c r="K3404" s="16">
        <f t="shared" ca="1" si="374"/>
        <v>15.598322493851779</v>
      </c>
      <c r="L3404" s="16"/>
      <c r="M3404" s="17">
        <f t="shared" ca="1" si="373"/>
        <v>0.61649037391126182</v>
      </c>
      <c r="N3404" s="18">
        <f t="shared" ca="1" si="375"/>
        <v>6.258823524834261</v>
      </c>
      <c r="O3404" s="18"/>
      <c r="P3404" s="30">
        <f t="shared" ca="1" si="371"/>
        <v>11.539498969017519</v>
      </c>
      <c r="Q3404" s="19"/>
      <c r="R3404" s="20">
        <f t="shared" ca="1" si="376"/>
        <v>1</v>
      </c>
      <c r="S3404" s="21">
        <f t="shared" ca="1" si="377"/>
        <v>1</v>
      </c>
    </row>
    <row r="3405" spans="9:19" ht="15" x14ac:dyDescent="0.25">
      <c r="I3405" s="14">
        <v>3401</v>
      </c>
      <c r="J3405" s="15">
        <f t="shared" ca="1" si="372"/>
        <v>0.92619299344391004</v>
      </c>
      <c r="K3405" s="16">
        <f t="shared" ca="1" si="374"/>
        <v>19.544928053950247</v>
      </c>
      <c r="L3405" s="16"/>
      <c r="M3405" s="17">
        <f t="shared" ca="1" si="373"/>
        <v>0.68874262216697679</v>
      </c>
      <c r="N3405" s="18">
        <f t="shared" ca="1" si="375"/>
        <v>7.8987888240448205</v>
      </c>
      <c r="O3405" s="18"/>
      <c r="P3405" s="30">
        <f t="shared" ca="1" si="371"/>
        <v>13.846139229905425</v>
      </c>
      <c r="Q3405" s="19"/>
      <c r="R3405" s="20">
        <f t="shared" ca="1" si="376"/>
        <v>1</v>
      </c>
      <c r="S3405" s="21">
        <f t="shared" ca="1" si="377"/>
        <v>1</v>
      </c>
    </row>
    <row r="3406" spans="9:19" ht="15" x14ac:dyDescent="0.25">
      <c r="I3406" s="14">
        <v>3402</v>
      </c>
      <c r="J3406" s="15">
        <f t="shared" ca="1" si="372"/>
        <v>0.77151397581260195</v>
      </c>
      <c r="K3406" s="16">
        <f t="shared" ca="1" si="374"/>
        <v>13.653428940600826</v>
      </c>
      <c r="L3406" s="16"/>
      <c r="M3406" s="17">
        <f t="shared" ca="1" si="373"/>
        <v>0.80310745262853012</v>
      </c>
      <c r="N3406" s="18">
        <f t="shared" ca="1" si="375"/>
        <v>10.914812389001298</v>
      </c>
      <c r="O3406" s="18"/>
      <c r="P3406" s="30">
        <f t="shared" ca="1" si="371"/>
        <v>4.9386165515995275</v>
      </c>
      <c r="Q3406" s="19"/>
      <c r="R3406" s="20">
        <f t="shared" ca="1" si="376"/>
        <v>1</v>
      </c>
      <c r="S3406" s="21">
        <f t="shared" ca="1" si="377"/>
        <v>0</v>
      </c>
    </row>
    <row r="3407" spans="9:19" ht="15" x14ac:dyDescent="0.25">
      <c r="I3407" s="14">
        <v>3403</v>
      </c>
      <c r="J3407" s="15">
        <f t="shared" ca="1" si="372"/>
        <v>0.23306462682355933</v>
      </c>
      <c r="K3407" s="16">
        <f t="shared" ca="1" si="374"/>
        <v>1.3324934148552794</v>
      </c>
      <c r="L3407" s="16"/>
      <c r="M3407" s="17">
        <f t="shared" ca="1" si="373"/>
        <v>0.27773631118781295</v>
      </c>
      <c r="N3407" s="18">
        <f t="shared" ca="1" si="375"/>
        <v>-1.1527757066636166</v>
      </c>
      <c r="O3407" s="18"/>
      <c r="P3407" s="30">
        <f t="shared" ca="1" si="371"/>
        <v>4.6852691215188962</v>
      </c>
      <c r="Q3407" s="19"/>
      <c r="R3407" s="20">
        <f t="shared" ca="1" si="376"/>
        <v>1</v>
      </c>
      <c r="S3407" s="21">
        <f t="shared" ca="1" si="377"/>
        <v>0</v>
      </c>
    </row>
    <row r="3408" spans="9:19" ht="15" x14ac:dyDescent="0.25">
      <c r="I3408" s="14">
        <v>3404</v>
      </c>
      <c r="J3408" s="15">
        <f t="shared" ca="1" si="372"/>
        <v>0.83234581136437313</v>
      </c>
      <c r="K3408" s="16">
        <f t="shared" ca="1" si="374"/>
        <v>15.491023984178474</v>
      </c>
      <c r="L3408" s="16"/>
      <c r="M3408" s="17">
        <f t="shared" ca="1" si="373"/>
        <v>0.50961142102070212</v>
      </c>
      <c r="N3408" s="18">
        <f t="shared" ca="1" si="375"/>
        <v>3.9815898100862759</v>
      </c>
      <c r="O3408" s="18"/>
      <c r="P3408" s="30">
        <f t="shared" ca="1" si="371"/>
        <v>13.709434174092198</v>
      </c>
      <c r="Q3408" s="19"/>
      <c r="R3408" s="20">
        <f t="shared" ca="1" si="376"/>
        <v>1</v>
      </c>
      <c r="S3408" s="21">
        <f t="shared" ca="1" si="377"/>
        <v>1</v>
      </c>
    </row>
    <row r="3409" spans="9:19" ht="15" x14ac:dyDescent="0.25">
      <c r="I3409" s="14">
        <v>3405</v>
      </c>
      <c r="J3409" s="15">
        <f t="shared" ca="1" si="372"/>
        <v>0.77176187483062708</v>
      </c>
      <c r="K3409" s="16">
        <f t="shared" ca="1" si="374"/>
        <v>13.660286885300376</v>
      </c>
      <c r="L3409" s="16"/>
      <c r="M3409" s="17">
        <f t="shared" ca="1" si="373"/>
        <v>0.71881054465116545</v>
      </c>
      <c r="N3409" s="18">
        <f t="shared" ca="1" si="375"/>
        <v>8.6268689471501716</v>
      </c>
      <c r="O3409" s="18"/>
      <c r="P3409" s="30">
        <f t="shared" ca="1" si="371"/>
        <v>7.2334179381502048</v>
      </c>
      <c r="Q3409" s="19"/>
      <c r="R3409" s="20">
        <f t="shared" ca="1" si="376"/>
        <v>1</v>
      </c>
      <c r="S3409" s="21">
        <f t="shared" ca="1" si="377"/>
        <v>1</v>
      </c>
    </row>
    <row r="3410" spans="9:19" ht="15" x14ac:dyDescent="0.25">
      <c r="I3410" s="14">
        <v>3406</v>
      </c>
      <c r="J3410" s="15">
        <f t="shared" ca="1" si="372"/>
        <v>0.42846748595226214</v>
      </c>
      <c r="K3410" s="16">
        <f t="shared" ca="1" si="374"/>
        <v>5.9216929195934718</v>
      </c>
      <c r="L3410" s="16"/>
      <c r="M3410" s="17">
        <f t="shared" ca="1" si="373"/>
        <v>0.35978460111003252</v>
      </c>
      <c r="N3410" s="18">
        <f t="shared" ca="1" si="375"/>
        <v>0.7761009834964856</v>
      </c>
      <c r="O3410" s="18"/>
      <c r="P3410" s="30">
        <f t="shared" ca="1" si="371"/>
        <v>7.3455919360969864</v>
      </c>
      <c r="Q3410" s="19"/>
      <c r="R3410" s="20">
        <f t="shared" ca="1" si="376"/>
        <v>1</v>
      </c>
      <c r="S3410" s="21">
        <f t="shared" ca="1" si="377"/>
        <v>1</v>
      </c>
    </row>
    <row r="3411" spans="9:19" ht="15" x14ac:dyDescent="0.25">
      <c r="I3411" s="14">
        <v>3407</v>
      </c>
      <c r="J3411" s="15">
        <f t="shared" ca="1" si="372"/>
        <v>0.71497599211591623</v>
      </c>
      <c r="K3411" s="16">
        <f t="shared" ca="1" si="374"/>
        <v>12.182068181900524</v>
      </c>
      <c r="L3411" s="16"/>
      <c r="M3411" s="17">
        <f t="shared" ca="1" si="373"/>
        <v>0.10717363384828082</v>
      </c>
      <c r="N3411" s="18">
        <f t="shared" ca="1" si="375"/>
        <v>-6.6088076010548757</v>
      </c>
      <c r="O3411" s="18"/>
      <c r="P3411" s="30">
        <f t="shared" ca="1" si="371"/>
        <v>20.990875782955399</v>
      </c>
      <c r="Q3411" s="19"/>
      <c r="R3411" s="20">
        <f t="shared" ca="1" si="376"/>
        <v>1</v>
      </c>
      <c r="S3411" s="21">
        <f t="shared" ca="1" si="377"/>
        <v>1</v>
      </c>
    </row>
    <row r="3412" spans="9:19" ht="15" x14ac:dyDescent="0.25">
      <c r="I3412" s="14">
        <v>3408</v>
      </c>
      <c r="J3412" s="15">
        <f t="shared" ca="1" si="372"/>
        <v>0.16746319401919574</v>
      </c>
      <c r="K3412" s="16">
        <f t="shared" ca="1" si="374"/>
        <v>-0.63739772663108951</v>
      </c>
      <c r="L3412" s="16"/>
      <c r="M3412" s="17">
        <f t="shared" ca="1" si="373"/>
        <v>0.76944231591428369</v>
      </c>
      <c r="N3412" s="18">
        <f t="shared" ca="1" si="375"/>
        <v>9.9462804435221077</v>
      </c>
      <c r="O3412" s="18"/>
      <c r="P3412" s="30">
        <f t="shared" ca="1" si="371"/>
        <v>-8.3836781701531962</v>
      </c>
      <c r="Q3412" s="19"/>
      <c r="R3412" s="20">
        <f t="shared" ca="1" si="376"/>
        <v>0</v>
      </c>
      <c r="S3412" s="21">
        <f t="shared" ca="1" si="377"/>
        <v>0</v>
      </c>
    </row>
    <row r="3413" spans="9:19" ht="15" x14ac:dyDescent="0.25">
      <c r="I3413" s="14">
        <v>3409</v>
      </c>
      <c r="J3413" s="15">
        <f t="shared" ca="1" si="372"/>
        <v>0.34080800405720202</v>
      </c>
      <c r="K3413" s="16">
        <f t="shared" ca="1" si="374"/>
        <v>3.9975274365780522</v>
      </c>
      <c r="L3413" s="16"/>
      <c r="M3413" s="17">
        <f t="shared" ca="1" si="373"/>
        <v>0.59373312136259815</v>
      </c>
      <c r="N3413" s="18">
        <f t="shared" ca="1" si="375"/>
        <v>5.7642111550170529</v>
      </c>
      <c r="O3413" s="18"/>
      <c r="P3413" s="30">
        <f t="shared" ca="1" si="371"/>
        <v>0.43331628156099944</v>
      </c>
      <c r="Q3413" s="19"/>
      <c r="R3413" s="20">
        <f t="shared" ca="1" si="376"/>
        <v>1</v>
      </c>
      <c r="S3413" s="21">
        <f t="shared" ca="1" si="377"/>
        <v>0</v>
      </c>
    </row>
    <row r="3414" spans="9:19" ht="15" x14ac:dyDescent="0.25">
      <c r="I3414" s="14">
        <v>3410</v>
      </c>
      <c r="J3414" s="15">
        <f t="shared" ca="1" si="372"/>
        <v>0.90676210234011267</v>
      </c>
      <c r="K3414" s="16">
        <f t="shared" ca="1" si="374"/>
        <v>18.482920564508277</v>
      </c>
      <c r="L3414" s="16"/>
      <c r="M3414" s="17">
        <f t="shared" ca="1" si="373"/>
        <v>0.75497215119620553</v>
      </c>
      <c r="N3414" s="18">
        <f t="shared" ca="1" si="375"/>
        <v>9.554796835263673</v>
      </c>
      <c r="O3414" s="18"/>
      <c r="P3414" s="30">
        <f t="shared" ca="1" si="371"/>
        <v>11.128123729244603</v>
      </c>
      <c r="Q3414" s="19"/>
      <c r="R3414" s="20">
        <f t="shared" ca="1" si="376"/>
        <v>1</v>
      </c>
      <c r="S3414" s="21">
        <f t="shared" ca="1" si="377"/>
        <v>1</v>
      </c>
    </row>
    <row r="3415" spans="9:19" ht="15" x14ac:dyDescent="0.25">
      <c r="I3415" s="14">
        <v>3411</v>
      </c>
      <c r="J3415" s="15">
        <f t="shared" ca="1" si="372"/>
        <v>0.83584058356966773</v>
      </c>
      <c r="K3415" s="16">
        <f t="shared" ca="1" si="374"/>
        <v>15.608399861379532</v>
      </c>
      <c r="L3415" s="16"/>
      <c r="M3415" s="17">
        <f t="shared" ca="1" si="373"/>
        <v>0.92634668451411351</v>
      </c>
      <c r="N3415" s="18">
        <f t="shared" ca="1" si="375"/>
        <v>15.904131147099442</v>
      </c>
      <c r="O3415" s="18"/>
      <c r="P3415" s="30">
        <f t="shared" ca="1" si="371"/>
        <v>1.9042687142800903</v>
      </c>
      <c r="Q3415" s="19"/>
      <c r="R3415" s="20">
        <f t="shared" ca="1" si="376"/>
        <v>1</v>
      </c>
      <c r="S3415" s="21">
        <f t="shared" ca="1" si="377"/>
        <v>0</v>
      </c>
    </row>
    <row r="3416" spans="9:19" ht="15" x14ac:dyDescent="0.25">
      <c r="I3416" s="14">
        <v>3412</v>
      </c>
      <c r="J3416" s="15">
        <f t="shared" ca="1" si="372"/>
        <v>0.38728339137106438</v>
      </c>
      <c r="K3416" s="16">
        <f t="shared" ca="1" si="374"/>
        <v>5.0337511469328948</v>
      </c>
      <c r="L3416" s="16"/>
      <c r="M3416" s="17">
        <f t="shared" ca="1" si="373"/>
        <v>0.46655462127077407</v>
      </c>
      <c r="N3416" s="18">
        <f t="shared" ca="1" si="375"/>
        <v>3.0777613059328575</v>
      </c>
      <c r="O3416" s="18"/>
      <c r="P3416" s="30">
        <f t="shared" ca="1" si="371"/>
        <v>4.1559898410000375</v>
      </c>
      <c r="Q3416" s="19"/>
      <c r="R3416" s="20">
        <f t="shared" ca="1" si="376"/>
        <v>1</v>
      </c>
      <c r="S3416" s="21">
        <f t="shared" ca="1" si="377"/>
        <v>0</v>
      </c>
    </row>
    <row r="3417" spans="9:19" ht="15" x14ac:dyDescent="0.25">
      <c r="I3417" s="14">
        <v>3413</v>
      </c>
      <c r="J3417" s="15">
        <f t="shared" ca="1" si="372"/>
        <v>0.69575906973431934</v>
      </c>
      <c r="K3417" s="16">
        <f t="shared" ca="1" si="374"/>
        <v>11.715721559602294</v>
      </c>
      <c r="L3417" s="16"/>
      <c r="M3417" s="17">
        <f t="shared" ca="1" si="373"/>
        <v>0.84092182189652342</v>
      </c>
      <c r="N3417" s="18">
        <f t="shared" ca="1" si="375"/>
        <v>12.131989611120702</v>
      </c>
      <c r="O3417" s="18"/>
      <c r="P3417" s="30">
        <f t="shared" ca="1" si="371"/>
        <v>1.7837319484815923</v>
      </c>
      <c r="Q3417" s="19"/>
      <c r="R3417" s="20">
        <f t="shared" ca="1" si="376"/>
        <v>1</v>
      </c>
      <c r="S3417" s="21">
        <f t="shared" ca="1" si="377"/>
        <v>0</v>
      </c>
    </row>
    <row r="3418" spans="9:19" ht="15" x14ac:dyDescent="0.25">
      <c r="I3418" s="14">
        <v>3414</v>
      </c>
      <c r="J3418" s="15">
        <f t="shared" ca="1" si="372"/>
        <v>0.92309531892670271</v>
      </c>
      <c r="K3418" s="16">
        <f t="shared" ca="1" si="374"/>
        <v>19.362481757650272</v>
      </c>
      <c r="L3418" s="16"/>
      <c r="M3418" s="17">
        <f t="shared" ca="1" si="373"/>
        <v>0.71211608487625522</v>
      </c>
      <c r="N3418" s="18">
        <f t="shared" ca="1" si="375"/>
        <v>8.4617591167183051</v>
      </c>
      <c r="O3418" s="18"/>
      <c r="P3418" s="30">
        <f t="shared" ca="1" si="371"/>
        <v>13.100722640931966</v>
      </c>
      <c r="Q3418" s="19"/>
      <c r="R3418" s="20">
        <f t="shared" ca="1" si="376"/>
        <v>1</v>
      </c>
      <c r="S3418" s="21">
        <f t="shared" ca="1" si="377"/>
        <v>1</v>
      </c>
    </row>
    <row r="3419" spans="9:19" ht="15" x14ac:dyDescent="0.25">
      <c r="I3419" s="14">
        <v>3415</v>
      </c>
      <c r="J3419" s="15">
        <f t="shared" ca="1" si="372"/>
        <v>0.67487294964916988</v>
      </c>
      <c r="K3419" s="16">
        <f t="shared" ca="1" si="374"/>
        <v>11.22349367539109</v>
      </c>
      <c r="L3419" s="16"/>
      <c r="M3419" s="17">
        <f t="shared" ca="1" si="373"/>
        <v>0.82889689860917604</v>
      </c>
      <c r="N3419" s="18">
        <f t="shared" ca="1" si="375"/>
        <v>11.726723417922893</v>
      </c>
      <c r="O3419" s="18"/>
      <c r="P3419" s="30">
        <f t="shared" ca="1" si="371"/>
        <v>1.6967702574681978</v>
      </c>
      <c r="Q3419" s="19"/>
      <c r="R3419" s="20">
        <f t="shared" ca="1" si="376"/>
        <v>1</v>
      </c>
      <c r="S3419" s="21">
        <f t="shared" ca="1" si="377"/>
        <v>0</v>
      </c>
    </row>
    <row r="3420" spans="9:19" ht="15" x14ac:dyDescent="0.25">
      <c r="I3420" s="14">
        <v>3416</v>
      </c>
      <c r="J3420" s="15">
        <f t="shared" ca="1" si="372"/>
        <v>0.33096986681527385</v>
      </c>
      <c r="K3420" s="16">
        <f t="shared" ca="1" si="374"/>
        <v>3.7718157370837737</v>
      </c>
      <c r="L3420" s="16"/>
      <c r="M3420" s="17">
        <f t="shared" ca="1" si="373"/>
        <v>0.33314740008880195</v>
      </c>
      <c r="N3420" s="18">
        <f t="shared" ca="1" si="375"/>
        <v>0.1719979813798127</v>
      </c>
      <c r="O3420" s="18"/>
      <c r="P3420" s="30">
        <f t="shared" ca="1" si="371"/>
        <v>5.7998177557039607</v>
      </c>
      <c r="Q3420" s="19"/>
      <c r="R3420" s="20">
        <f t="shared" ca="1" si="376"/>
        <v>1</v>
      </c>
      <c r="S3420" s="21">
        <f t="shared" ca="1" si="377"/>
        <v>0</v>
      </c>
    </row>
    <row r="3421" spans="9:19" ht="15" x14ac:dyDescent="0.25">
      <c r="I3421" s="14">
        <v>3417</v>
      </c>
      <c r="J3421" s="15">
        <f t="shared" ca="1" si="372"/>
        <v>0.19835926317204877</v>
      </c>
      <c r="K3421" s="16">
        <f t="shared" ca="1" si="374"/>
        <v>0.33933689841341419</v>
      </c>
      <c r="L3421" s="16"/>
      <c r="M3421" s="17">
        <f t="shared" ca="1" si="373"/>
        <v>0.23085888550719114</v>
      </c>
      <c r="N3421" s="18">
        <f t="shared" ca="1" si="375"/>
        <v>-2.3779955128417507</v>
      </c>
      <c r="O3421" s="18"/>
      <c r="P3421" s="30">
        <f t="shared" ca="1" si="371"/>
        <v>4.9173324112551651</v>
      </c>
      <c r="Q3421" s="19"/>
      <c r="R3421" s="20">
        <f t="shared" ca="1" si="376"/>
        <v>1</v>
      </c>
      <c r="S3421" s="21">
        <f t="shared" ca="1" si="377"/>
        <v>0</v>
      </c>
    </row>
    <row r="3422" spans="9:19" ht="15" x14ac:dyDescent="0.25">
      <c r="I3422" s="14">
        <v>3418</v>
      </c>
      <c r="J3422" s="15">
        <f t="shared" ca="1" si="372"/>
        <v>0.80802092743838705</v>
      </c>
      <c r="K3422" s="16">
        <f t="shared" ca="1" si="374"/>
        <v>14.714183555502267</v>
      </c>
      <c r="L3422" s="16"/>
      <c r="M3422" s="17">
        <f t="shared" ca="1" si="373"/>
        <v>0.75975761303638256</v>
      </c>
      <c r="N3422" s="18">
        <f t="shared" ca="1" si="375"/>
        <v>9.6828295896381782</v>
      </c>
      <c r="O3422" s="18"/>
      <c r="P3422" s="30">
        <f t="shared" ca="1" si="371"/>
        <v>7.2313539658640886</v>
      </c>
      <c r="Q3422" s="19"/>
      <c r="R3422" s="20">
        <f t="shared" ca="1" si="376"/>
        <v>1</v>
      </c>
      <c r="S3422" s="21">
        <f t="shared" ca="1" si="377"/>
        <v>1</v>
      </c>
    </row>
    <row r="3423" spans="9:19" ht="15" x14ac:dyDescent="0.25">
      <c r="I3423" s="14">
        <v>3419</v>
      </c>
      <c r="J3423" s="15">
        <f t="shared" ca="1" si="372"/>
        <v>0.55365068408267071</v>
      </c>
      <c r="K3423" s="16">
        <f t="shared" ca="1" si="374"/>
        <v>8.5585729774451735</v>
      </c>
      <c r="L3423" s="16"/>
      <c r="M3423" s="17">
        <f t="shared" ca="1" si="373"/>
        <v>0.13144644122888027</v>
      </c>
      <c r="N3423" s="18">
        <f t="shared" ca="1" si="375"/>
        <v>-5.587076358871979</v>
      </c>
      <c r="O3423" s="18"/>
      <c r="P3423" s="30">
        <f t="shared" ca="1" si="371"/>
        <v>16.345649336317152</v>
      </c>
      <c r="Q3423" s="19"/>
      <c r="R3423" s="20">
        <f t="shared" ca="1" si="376"/>
        <v>1</v>
      </c>
      <c r="S3423" s="21">
        <f t="shared" ca="1" si="377"/>
        <v>1</v>
      </c>
    </row>
    <row r="3424" spans="9:19" ht="15" x14ac:dyDescent="0.25">
      <c r="I3424" s="14">
        <v>3420</v>
      </c>
      <c r="J3424" s="15">
        <f t="shared" ca="1" si="372"/>
        <v>0.73245901529687274</v>
      </c>
      <c r="K3424" s="16">
        <f t="shared" ca="1" si="374"/>
        <v>12.619526654934614</v>
      </c>
      <c r="L3424" s="16"/>
      <c r="M3424" s="17">
        <f t="shared" ca="1" si="373"/>
        <v>0.48090985852459767</v>
      </c>
      <c r="N3424" s="18">
        <f t="shared" ca="1" si="375"/>
        <v>3.3794894653071603</v>
      </c>
      <c r="O3424" s="18"/>
      <c r="P3424" s="30">
        <f t="shared" ca="1" si="371"/>
        <v>11.440037189627454</v>
      </c>
      <c r="Q3424" s="19"/>
      <c r="R3424" s="20">
        <f t="shared" ca="1" si="376"/>
        <v>1</v>
      </c>
      <c r="S3424" s="21">
        <f t="shared" ca="1" si="377"/>
        <v>1</v>
      </c>
    </row>
    <row r="3425" spans="9:19" ht="15" x14ac:dyDescent="0.25">
      <c r="I3425" s="14">
        <v>3421</v>
      </c>
      <c r="J3425" s="15">
        <f t="shared" ca="1" si="372"/>
        <v>0.33268139426139065</v>
      </c>
      <c r="K3425" s="16">
        <f t="shared" ca="1" si="374"/>
        <v>3.8112696377244917</v>
      </c>
      <c r="L3425" s="16"/>
      <c r="M3425" s="17">
        <f t="shared" ca="1" si="373"/>
        <v>2.4179958124784795E-2</v>
      </c>
      <c r="N3425" s="18">
        <f t="shared" ca="1" si="375"/>
        <v>-12.737275242360706</v>
      </c>
      <c r="O3425" s="18"/>
      <c r="P3425" s="30">
        <f t="shared" ca="1" si="371"/>
        <v>18.748544880085198</v>
      </c>
      <c r="Q3425" s="19"/>
      <c r="R3425" s="20">
        <f t="shared" ca="1" si="376"/>
        <v>1</v>
      </c>
      <c r="S3425" s="21">
        <f t="shared" ca="1" si="377"/>
        <v>1</v>
      </c>
    </row>
    <row r="3426" spans="9:19" ht="15" x14ac:dyDescent="0.25">
      <c r="I3426" s="14">
        <v>3422</v>
      </c>
      <c r="J3426" s="15">
        <f t="shared" ca="1" si="372"/>
        <v>8.5469621771140925E-2</v>
      </c>
      <c r="K3426" s="16">
        <f t="shared" ca="1" si="374"/>
        <v>-4.0254827532925628</v>
      </c>
      <c r="L3426" s="16"/>
      <c r="M3426" s="17">
        <f t="shared" ca="1" si="373"/>
        <v>0.18187607476765144</v>
      </c>
      <c r="N3426" s="18">
        <f t="shared" ca="1" si="375"/>
        <v>-3.8188697056911112</v>
      </c>
      <c r="O3426" s="18"/>
      <c r="P3426" s="30">
        <f t="shared" ca="1" si="371"/>
        <v>1.9933869523985486</v>
      </c>
      <c r="Q3426" s="19"/>
      <c r="R3426" s="20">
        <f t="shared" ca="1" si="376"/>
        <v>1</v>
      </c>
      <c r="S3426" s="21">
        <f t="shared" ca="1" si="377"/>
        <v>0</v>
      </c>
    </row>
    <row r="3427" spans="9:19" ht="15" x14ac:dyDescent="0.25">
      <c r="I3427" s="14">
        <v>3423</v>
      </c>
      <c r="J3427" s="15">
        <f t="shared" ca="1" si="372"/>
        <v>0.1558802414585333</v>
      </c>
      <c r="K3427" s="16">
        <f t="shared" ca="1" si="374"/>
        <v>-1.0331082181151299</v>
      </c>
      <c r="L3427" s="16"/>
      <c r="M3427" s="17">
        <f t="shared" ca="1" si="373"/>
        <v>0.93979345843938711</v>
      </c>
      <c r="N3427" s="18">
        <f t="shared" ca="1" si="375"/>
        <v>16.773682235209471</v>
      </c>
      <c r="O3427" s="18"/>
      <c r="P3427" s="30">
        <f t="shared" ca="1" si="371"/>
        <v>-15.606790453324603</v>
      </c>
      <c r="Q3427" s="19"/>
      <c r="R3427" s="20">
        <f t="shared" ca="1" si="376"/>
        <v>0</v>
      </c>
      <c r="S3427" s="21">
        <f t="shared" ca="1" si="377"/>
        <v>0</v>
      </c>
    </row>
    <row r="3428" spans="9:19" ht="15" x14ac:dyDescent="0.25">
      <c r="I3428" s="14">
        <v>3424</v>
      </c>
      <c r="J3428" s="15">
        <f t="shared" ca="1" si="372"/>
        <v>0.37121580589269532</v>
      </c>
      <c r="K3428" s="16">
        <f t="shared" ca="1" si="374"/>
        <v>4.6804425631789286</v>
      </c>
      <c r="L3428" s="16"/>
      <c r="M3428" s="17">
        <f t="shared" ca="1" si="373"/>
        <v>0.90349247146760159</v>
      </c>
      <c r="N3428" s="18">
        <f t="shared" ca="1" si="375"/>
        <v>14.670899042192435</v>
      </c>
      <c r="O3428" s="18"/>
      <c r="P3428" s="30">
        <f t="shared" ca="1" si="371"/>
        <v>-7.790456479013506</v>
      </c>
      <c r="Q3428" s="19"/>
      <c r="R3428" s="20">
        <f t="shared" ca="1" si="376"/>
        <v>0</v>
      </c>
      <c r="S3428" s="21">
        <f t="shared" ca="1" si="377"/>
        <v>0</v>
      </c>
    </row>
    <row r="3429" spans="9:19" ht="15" x14ac:dyDescent="0.25">
      <c r="I3429" s="14">
        <v>3425</v>
      </c>
      <c r="J3429" s="15">
        <f t="shared" ca="1" si="372"/>
        <v>3.4400770022621541E-2</v>
      </c>
      <c r="K3429" s="16">
        <f t="shared" ca="1" si="374"/>
        <v>-7.7948762016516593</v>
      </c>
      <c r="L3429" s="16"/>
      <c r="M3429" s="17">
        <f t="shared" ca="1" si="373"/>
        <v>2.3135046189370789E-2</v>
      </c>
      <c r="N3429" s="18">
        <f t="shared" ca="1" si="375"/>
        <v>-12.893973826813145</v>
      </c>
      <c r="O3429" s="18"/>
      <c r="P3429" s="30">
        <f t="shared" ca="1" si="371"/>
        <v>7.2990976251614859</v>
      </c>
      <c r="Q3429" s="19"/>
      <c r="R3429" s="20">
        <f t="shared" ca="1" si="376"/>
        <v>1</v>
      </c>
      <c r="S3429" s="21">
        <f t="shared" ca="1" si="377"/>
        <v>1</v>
      </c>
    </row>
    <row r="3430" spans="9:19" ht="15" x14ac:dyDescent="0.25">
      <c r="I3430" s="14">
        <v>3426</v>
      </c>
      <c r="J3430" s="15">
        <f t="shared" ca="1" si="372"/>
        <v>0.61248018848770369</v>
      </c>
      <c r="K3430" s="16">
        <f t="shared" ca="1" si="374"/>
        <v>9.8210835315176208</v>
      </c>
      <c r="L3430" s="16"/>
      <c r="M3430" s="17">
        <f t="shared" ca="1" si="373"/>
        <v>0.88326268117328621</v>
      </c>
      <c r="N3430" s="18">
        <f t="shared" ca="1" si="375"/>
        <v>13.748435710076176</v>
      </c>
      <c r="O3430" s="18"/>
      <c r="P3430" s="30">
        <f t="shared" ca="1" si="371"/>
        <v>-1.7273521785585553</v>
      </c>
      <c r="Q3430" s="19"/>
      <c r="R3430" s="20">
        <f t="shared" ca="1" si="376"/>
        <v>0</v>
      </c>
      <c r="S3430" s="21">
        <f t="shared" ca="1" si="377"/>
        <v>0</v>
      </c>
    </row>
    <row r="3431" spans="9:19" ht="15" x14ac:dyDescent="0.25">
      <c r="I3431" s="14">
        <v>3427</v>
      </c>
      <c r="J3431" s="15">
        <f t="shared" ca="1" si="372"/>
        <v>0.38408314999342374</v>
      </c>
      <c r="K3431" s="16">
        <f t="shared" ca="1" si="374"/>
        <v>4.9637412612702576</v>
      </c>
      <c r="L3431" s="16"/>
      <c r="M3431" s="17">
        <f t="shared" ca="1" si="373"/>
        <v>0.94651691802337468</v>
      </c>
      <c r="N3431" s="18">
        <f t="shared" ca="1" si="375"/>
        <v>17.266797216476721</v>
      </c>
      <c r="O3431" s="18"/>
      <c r="P3431" s="30">
        <f t="shared" ca="1" si="371"/>
        <v>-10.103055955206464</v>
      </c>
      <c r="Q3431" s="19"/>
      <c r="R3431" s="20">
        <f t="shared" ca="1" si="376"/>
        <v>0</v>
      </c>
      <c r="S3431" s="21">
        <f t="shared" ca="1" si="377"/>
        <v>0</v>
      </c>
    </row>
    <row r="3432" spans="9:19" ht="15" x14ac:dyDescent="0.25">
      <c r="I3432" s="14">
        <v>3428</v>
      </c>
      <c r="J3432" s="15">
        <f t="shared" ca="1" si="372"/>
        <v>0.77179121353952196</v>
      </c>
      <c r="K3432" s="16">
        <f t="shared" ca="1" si="374"/>
        <v>13.661098796186078</v>
      </c>
      <c r="L3432" s="16"/>
      <c r="M3432" s="17">
        <f t="shared" ca="1" si="373"/>
        <v>0.47155055070346774</v>
      </c>
      <c r="N3432" s="18">
        <f t="shared" ca="1" si="375"/>
        <v>3.182852781063561</v>
      </c>
      <c r="O3432" s="18"/>
      <c r="P3432" s="30">
        <f t="shared" ca="1" si="371"/>
        <v>12.678246015122518</v>
      </c>
      <c r="Q3432" s="19"/>
      <c r="R3432" s="20">
        <f t="shared" ca="1" si="376"/>
        <v>1</v>
      </c>
      <c r="S3432" s="21">
        <f t="shared" ca="1" si="377"/>
        <v>1</v>
      </c>
    </row>
    <row r="3433" spans="9:19" ht="15" x14ac:dyDescent="0.25">
      <c r="I3433" s="14">
        <v>3429</v>
      </c>
      <c r="J3433" s="15">
        <f t="shared" ca="1" si="372"/>
        <v>0.51277324260965851</v>
      </c>
      <c r="K3433" s="16">
        <f t="shared" ca="1" si="374"/>
        <v>7.6979256774380556</v>
      </c>
      <c r="L3433" s="16"/>
      <c r="M3433" s="17">
        <f t="shared" ca="1" si="373"/>
        <v>0.16844947664425236</v>
      </c>
      <c r="N3433" s="18">
        <f t="shared" ca="1" si="375"/>
        <v>-4.2545343135904297</v>
      </c>
      <c r="O3433" s="18"/>
      <c r="P3433" s="30">
        <f t="shared" ca="1" si="371"/>
        <v>14.152459991028486</v>
      </c>
      <c r="Q3433" s="19"/>
      <c r="R3433" s="20">
        <f t="shared" ca="1" si="376"/>
        <v>1</v>
      </c>
      <c r="S3433" s="21">
        <f t="shared" ca="1" si="377"/>
        <v>1</v>
      </c>
    </row>
    <row r="3434" spans="9:19" ht="15" x14ac:dyDescent="0.25">
      <c r="I3434" s="14">
        <v>3430</v>
      </c>
      <c r="J3434" s="15">
        <f t="shared" ca="1" si="372"/>
        <v>0.76220221821115897</v>
      </c>
      <c r="K3434" s="16">
        <f t="shared" ca="1" si="374"/>
        <v>13.398769274532198</v>
      </c>
      <c r="L3434" s="16"/>
      <c r="M3434" s="17">
        <f t="shared" ca="1" si="373"/>
        <v>0.53361090063914474</v>
      </c>
      <c r="N3434" s="18">
        <f t="shared" ca="1" si="375"/>
        <v>4.4857223223927996</v>
      </c>
      <c r="O3434" s="18"/>
      <c r="P3434" s="30">
        <f t="shared" ca="1" si="371"/>
        <v>11.113046952139399</v>
      </c>
      <c r="Q3434" s="19"/>
      <c r="R3434" s="20">
        <f t="shared" ca="1" si="376"/>
        <v>1</v>
      </c>
      <c r="S3434" s="21">
        <f t="shared" ca="1" si="377"/>
        <v>1</v>
      </c>
    </row>
    <row r="3435" spans="9:19" ht="15" x14ac:dyDescent="0.25">
      <c r="I3435" s="14">
        <v>3431</v>
      </c>
      <c r="J3435" s="15">
        <f t="shared" ca="1" si="372"/>
        <v>0.23914799726645297</v>
      </c>
      <c r="K3435" s="16">
        <f t="shared" ca="1" si="374"/>
        <v>1.4976963979249938</v>
      </c>
      <c r="L3435" s="16"/>
      <c r="M3435" s="17">
        <f t="shared" ca="1" si="373"/>
        <v>0.41054651202153303</v>
      </c>
      <c r="N3435" s="18">
        <f t="shared" ca="1" si="375"/>
        <v>1.8879822791951804</v>
      </c>
      <c r="O3435" s="18"/>
      <c r="P3435" s="30">
        <f t="shared" ca="1" si="371"/>
        <v>1.8097141187298136</v>
      </c>
      <c r="Q3435" s="19"/>
      <c r="R3435" s="20">
        <f t="shared" ca="1" si="376"/>
        <v>1</v>
      </c>
      <c r="S3435" s="21">
        <f t="shared" ca="1" si="377"/>
        <v>0</v>
      </c>
    </row>
    <row r="3436" spans="9:19" ht="15" x14ac:dyDescent="0.25">
      <c r="I3436" s="14">
        <v>3432</v>
      </c>
      <c r="J3436" s="15">
        <f t="shared" ca="1" si="372"/>
        <v>0.59550910334510931</v>
      </c>
      <c r="K3436" s="16">
        <f t="shared" ca="1" si="374"/>
        <v>9.4525402181230298</v>
      </c>
      <c r="L3436" s="16"/>
      <c r="M3436" s="17">
        <f t="shared" ca="1" si="373"/>
        <v>0.12868622601708146</v>
      </c>
      <c r="N3436" s="18">
        <f t="shared" ca="1" si="375"/>
        <v>-5.6962069526854862</v>
      </c>
      <c r="O3436" s="18"/>
      <c r="P3436" s="30">
        <f t="shared" ca="1" si="371"/>
        <v>17.348747170808515</v>
      </c>
      <c r="Q3436" s="19"/>
      <c r="R3436" s="20">
        <f t="shared" ca="1" si="376"/>
        <v>1</v>
      </c>
      <c r="S3436" s="21">
        <f t="shared" ca="1" si="377"/>
        <v>1</v>
      </c>
    </row>
    <row r="3437" spans="9:19" ht="15" x14ac:dyDescent="0.25">
      <c r="I3437" s="14">
        <v>3433</v>
      </c>
      <c r="J3437" s="15">
        <f t="shared" ca="1" si="372"/>
        <v>0.83778387736558246</v>
      </c>
      <c r="K3437" s="16">
        <f t="shared" ca="1" si="374"/>
        <v>15.674369253283075</v>
      </c>
      <c r="L3437" s="16"/>
      <c r="M3437" s="17">
        <f t="shared" ca="1" si="373"/>
        <v>0.69830896371580653</v>
      </c>
      <c r="N3437" s="18">
        <f t="shared" ca="1" si="375"/>
        <v>8.1268093519780944</v>
      </c>
      <c r="O3437" s="18"/>
      <c r="P3437" s="30">
        <f t="shared" ca="1" si="371"/>
        <v>9.7475599013049816</v>
      </c>
      <c r="Q3437" s="19"/>
      <c r="R3437" s="20">
        <f t="shared" ca="1" si="376"/>
        <v>1</v>
      </c>
      <c r="S3437" s="21">
        <f t="shared" ca="1" si="377"/>
        <v>1</v>
      </c>
    </row>
    <row r="3438" spans="9:19" ht="15" x14ac:dyDescent="0.25">
      <c r="I3438" s="14">
        <v>3434</v>
      </c>
      <c r="J3438" s="15">
        <f t="shared" ca="1" si="372"/>
        <v>0.22206145122059651</v>
      </c>
      <c r="K3438" s="16">
        <f t="shared" ca="1" si="374"/>
        <v>1.0274621141530176</v>
      </c>
      <c r="L3438" s="16"/>
      <c r="M3438" s="17">
        <f t="shared" ca="1" si="373"/>
        <v>0.88652581099385364</v>
      </c>
      <c r="N3438" s="18">
        <f t="shared" ca="1" si="375"/>
        <v>13.889004311935864</v>
      </c>
      <c r="O3438" s="18"/>
      <c r="P3438" s="30">
        <f t="shared" ca="1" si="371"/>
        <v>-10.661542197782847</v>
      </c>
      <c r="Q3438" s="19"/>
      <c r="R3438" s="20">
        <f t="shared" ca="1" si="376"/>
        <v>0</v>
      </c>
      <c r="S3438" s="21">
        <f t="shared" ca="1" si="377"/>
        <v>0</v>
      </c>
    </row>
    <row r="3439" spans="9:19" ht="15" x14ac:dyDescent="0.25">
      <c r="I3439" s="14">
        <v>3435</v>
      </c>
      <c r="J3439" s="15">
        <f t="shared" ca="1" si="372"/>
        <v>0.37680895550865556</v>
      </c>
      <c r="K3439" s="16">
        <f t="shared" ca="1" si="374"/>
        <v>4.8039546274659433</v>
      </c>
      <c r="L3439" s="16"/>
      <c r="M3439" s="17">
        <f t="shared" ca="1" si="373"/>
        <v>0.68680101389314507</v>
      </c>
      <c r="N3439" s="18">
        <f t="shared" ca="1" si="375"/>
        <v>7.8528857778048353</v>
      </c>
      <c r="O3439" s="18"/>
      <c r="P3439" s="30">
        <f t="shared" ca="1" si="371"/>
        <v>-0.84893115033889188</v>
      </c>
      <c r="Q3439" s="19"/>
      <c r="R3439" s="20">
        <f t="shared" ca="1" si="376"/>
        <v>0</v>
      </c>
      <c r="S3439" s="21">
        <f t="shared" ca="1" si="377"/>
        <v>0</v>
      </c>
    </row>
    <row r="3440" spans="9:19" ht="15" x14ac:dyDescent="0.25">
      <c r="I3440" s="14">
        <v>3436</v>
      </c>
      <c r="J3440" s="15">
        <f t="shared" ca="1" si="372"/>
        <v>0.23889855096925305</v>
      </c>
      <c r="K3440" s="16">
        <f t="shared" ca="1" si="374"/>
        <v>1.4909680289150851</v>
      </c>
      <c r="L3440" s="16"/>
      <c r="M3440" s="17">
        <f t="shared" ca="1" si="373"/>
        <v>0.80862554113207363</v>
      </c>
      <c r="N3440" s="18">
        <f t="shared" ca="1" si="375"/>
        <v>11.082724493779573</v>
      </c>
      <c r="O3440" s="18"/>
      <c r="P3440" s="30">
        <f t="shared" ca="1" si="371"/>
        <v>-7.3917564648644882</v>
      </c>
      <c r="Q3440" s="19"/>
      <c r="R3440" s="20">
        <f t="shared" ca="1" si="376"/>
        <v>0</v>
      </c>
      <c r="S3440" s="21">
        <f t="shared" ca="1" si="377"/>
        <v>0</v>
      </c>
    </row>
    <row r="3441" spans="9:19" ht="15" x14ac:dyDescent="0.25">
      <c r="I3441" s="14">
        <v>3437</v>
      </c>
      <c r="J3441" s="15">
        <f t="shared" ca="1" si="372"/>
        <v>0.94274811929345126</v>
      </c>
      <c r="K3441" s="16">
        <f t="shared" ca="1" si="374"/>
        <v>20.634748132132721</v>
      </c>
      <c r="L3441" s="16"/>
      <c r="M3441" s="17">
        <f t="shared" ca="1" si="373"/>
        <v>7.5354928058546711E-2</v>
      </c>
      <c r="N3441" s="18">
        <f t="shared" ca="1" si="375"/>
        <v>-8.2430441926864404</v>
      </c>
      <c r="O3441" s="18"/>
      <c r="P3441" s="30">
        <f t="shared" ca="1" si="371"/>
        <v>31.077792324819161</v>
      </c>
      <c r="Q3441" s="19"/>
      <c r="R3441" s="20">
        <f t="shared" ca="1" si="376"/>
        <v>1</v>
      </c>
      <c r="S3441" s="21">
        <f t="shared" ca="1" si="377"/>
        <v>1</v>
      </c>
    </row>
    <row r="3442" spans="9:19" ht="15" x14ac:dyDescent="0.25">
      <c r="I3442" s="14">
        <v>3438</v>
      </c>
      <c r="J3442" s="15">
        <f t="shared" ca="1" si="372"/>
        <v>0.70571419283297776</v>
      </c>
      <c r="K3442" s="16">
        <f t="shared" ca="1" si="374"/>
        <v>11.955553517364436</v>
      </c>
      <c r="L3442" s="16"/>
      <c r="M3442" s="17">
        <f t="shared" ca="1" si="373"/>
        <v>0.33444461498334954</v>
      </c>
      <c r="N3442" s="18">
        <f t="shared" ca="1" si="375"/>
        <v>0.2018311950766809</v>
      </c>
      <c r="O3442" s="18"/>
      <c r="P3442" s="30">
        <f t="shared" ca="1" si="371"/>
        <v>13.953722322287756</v>
      </c>
      <c r="Q3442" s="19"/>
      <c r="R3442" s="20">
        <f t="shared" ca="1" si="376"/>
        <v>1</v>
      </c>
      <c r="S3442" s="21">
        <f t="shared" ca="1" si="377"/>
        <v>1</v>
      </c>
    </row>
    <row r="3443" spans="9:19" ht="15" x14ac:dyDescent="0.25">
      <c r="I3443" s="14">
        <v>3439</v>
      </c>
      <c r="J3443" s="15">
        <f t="shared" ca="1" si="372"/>
        <v>0.37623101476486331</v>
      </c>
      <c r="K3443" s="16">
        <f t="shared" ca="1" si="374"/>
        <v>4.7912190501255143</v>
      </c>
      <c r="L3443" s="16"/>
      <c r="M3443" s="17">
        <f t="shared" ca="1" si="373"/>
        <v>0.91531610038733024</v>
      </c>
      <c r="N3443" s="18">
        <f t="shared" ca="1" si="375"/>
        <v>15.277700229756933</v>
      </c>
      <c r="O3443" s="18"/>
      <c r="P3443" s="30">
        <f t="shared" ca="1" si="371"/>
        <v>-8.2864811796314193</v>
      </c>
      <c r="Q3443" s="19"/>
      <c r="R3443" s="20">
        <f t="shared" ca="1" si="376"/>
        <v>0</v>
      </c>
      <c r="S3443" s="21">
        <f t="shared" ca="1" si="377"/>
        <v>0</v>
      </c>
    </row>
    <row r="3444" spans="9:19" ht="15" x14ac:dyDescent="0.25">
      <c r="I3444" s="14">
        <v>3440</v>
      </c>
      <c r="J3444" s="15">
        <f t="shared" ca="1" si="372"/>
        <v>0.93667299775315738</v>
      </c>
      <c r="K3444" s="16">
        <f t="shared" ca="1" si="374"/>
        <v>20.20940017560871</v>
      </c>
      <c r="L3444" s="16"/>
      <c r="M3444" s="17">
        <f t="shared" ca="1" si="373"/>
        <v>0.33177428818320176</v>
      </c>
      <c r="N3444" s="18">
        <f t="shared" ca="1" si="375"/>
        <v>0.14036922909924821</v>
      </c>
      <c r="O3444" s="18"/>
      <c r="P3444" s="30">
        <f t="shared" ca="1" si="371"/>
        <v>22.26903094650946</v>
      </c>
      <c r="Q3444" s="19"/>
      <c r="R3444" s="20">
        <f t="shared" ca="1" si="376"/>
        <v>1</v>
      </c>
      <c r="S3444" s="21">
        <f t="shared" ca="1" si="377"/>
        <v>1</v>
      </c>
    </row>
    <row r="3445" spans="9:19" ht="15" x14ac:dyDescent="0.25">
      <c r="I3445" s="14">
        <v>3441</v>
      </c>
      <c r="J3445" s="15">
        <f t="shared" ca="1" si="372"/>
        <v>0.83252731375381661</v>
      </c>
      <c r="K3445" s="16">
        <f t="shared" ca="1" si="374"/>
        <v>15.497080847932274</v>
      </c>
      <c r="L3445" s="16"/>
      <c r="M3445" s="17">
        <f t="shared" ca="1" si="373"/>
        <v>0.82963536926414394</v>
      </c>
      <c r="N3445" s="18">
        <f t="shared" ca="1" si="375"/>
        <v>11.751071906778195</v>
      </c>
      <c r="O3445" s="18"/>
      <c r="P3445" s="30">
        <f t="shared" ca="1" si="371"/>
        <v>5.9460089411540791</v>
      </c>
      <c r="Q3445" s="19"/>
      <c r="R3445" s="20">
        <f t="shared" ca="1" si="376"/>
        <v>1</v>
      </c>
      <c r="S3445" s="21">
        <f t="shared" ca="1" si="377"/>
        <v>0</v>
      </c>
    </row>
    <row r="3446" spans="9:19" ht="15" x14ac:dyDescent="0.25">
      <c r="I3446" s="14">
        <v>3442</v>
      </c>
      <c r="J3446" s="15">
        <f t="shared" ca="1" si="372"/>
        <v>0.9159087567103813</v>
      </c>
      <c r="K3446" s="16">
        <f t="shared" ca="1" si="374"/>
        <v>18.959738884437666</v>
      </c>
      <c r="L3446" s="16"/>
      <c r="M3446" s="17">
        <f t="shared" ca="1" si="373"/>
        <v>0.63141302381091391</v>
      </c>
      <c r="N3446" s="18">
        <f t="shared" ca="1" si="375"/>
        <v>6.5878152034805257</v>
      </c>
      <c r="O3446" s="18"/>
      <c r="P3446" s="30">
        <f t="shared" ca="1" si="371"/>
        <v>14.571923680957141</v>
      </c>
      <c r="Q3446" s="19"/>
      <c r="R3446" s="20">
        <f t="shared" ca="1" si="376"/>
        <v>1</v>
      </c>
      <c r="S3446" s="21">
        <f t="shared" ca="1" si="377"/>
        <v>1</v>
      </c>
    </row>
    <row r="3447" spans="9:19" ht="15" x14ac:dyDescent="0.25">
      <c r="I3447" s="14">
        <v>3443</v>
      </c>
      <c r="J3447" s="15">
        <f t="shared" ca="1" si="372"/>
        <v>1.8595588181709588E-2</v>
      </c>
      <c r="K3447" s="16">
        <f t="shared" ca="1" si="374"/>
        <v>-10.003143760635325</v>
      </c>
      <c r="L3447" s="16"/>
      <c r="M3447" s="17">
        <f t="shared" ca="1" si="373"/>
        <v>0.96929610333619953</v>
      </c>
      <c r="N3447" s="18">
        <f t="shared" ca="1" si="375"/>
        <v>19.430125258362004</v>
      </c>
      <c r="O3447" s="18"/>
      <c r="P3447" s="30">
        <f t="shared" ca="1" si="371"/>
        <v>-27.23326901899733</v>
      </c>
      <c r="Q3447" s="19"/>
      <c r="R3447" s="20">
        <f t="shared" ca="1" si="376"/>
        <v>0</v>
      </c>
      <c r="S3447" s="21">
        <f t="shared" ca="1" si="377"/>
        <v>0</v>
      </c>
    </row>
    <row r="3448" spans="9:19" ht="15" x14ac:dyDescent="0.25">
      <c r="I3448" s="14">
        <v>3444</v>
      </c>
      <c r="J3448" s="15">
        <f t="shared" ca="1" si="372"/>
        <v>0.84382114342154557</v>
      </c>
      <c r="K3448" s="16">
        <f t="shared" ca="1" si="374"/>
        <v>15.882669132737004</v>
      </c>
      <c r="L3448" s="16"/>
      <c r="M3448" s="17">
        <f t="shared" ca="1" si="373"/>
        <v>0.34698037433434137</v>
      </c>
      <c r="N3448" s="18">
        <f t="shared" ca="1" si="375"/>
        <v>0.48786204059937166</v>
      </c>
      <c r="O3448" s="18"/>
      <c r="P3448" s="30">
        <f t="shared" ca="1" si="371"/>
        <v>17.594807092137632</v>
      </c>
      <c r="Q3448" s="19"/>
      <c r="R3448" s="20">
        <f t="shared" ca="1" si="376"/>
        <v>1</v>
      </c>
      <c r="S3448" s="21">
        <f t="shared" ca="1" si="377"/>
        <v>1</v>
      </c>
    </row>
    <row r="3449" spans="9:19" ht="15" x14ac:dyDescent="0.25">
      <c r="I3449" s="14">
        <v>3445</v>
      </c>
      <c r="J3449" s="15">
        <f t="shared" ca="1" si="372"/>
        <v>0.85246771938606991</v>
      </c>
      <c r="K3449" s="16">
        <f t="shared" ca="1" si="374"/>
        <v>16.190465726038049</v>
      </c>
      <c r="L3449" s="16"/>
      <c r="M3449" s="17">
        <f t="shared" ca="1" si="373"/>
        <v>0.61400857231497119</v>
      </c>
      <c r="N3449" s="18">
        <f t="shared" ca="1" si="375"/>
        <v>6.2044919499542335</v>
      </c>
      <c r="O3449" s="18"/>
      <c r="P3449" s="30">
        <f t="shared" ca="1" si="371"/>
        <v>12.185973776083816</v>
      </c>
      <c r="Q3449" s="19"/>
      <c r="R3449" s="20">
        <f t="shared" ca="1" si="376"/>
        <v>1</v>
      </c>
      <c r="S3449" s="21">
        <f t="shared" ca="1" si="377"/>
        <v>1</v>
      </c>
    </row>
    <row r="3450" spans="9:19" ht="15" x14ac:dyDescent="0.25">
      <c r="I3450" s="14">
        <v>3446</v>
      </c>
      <c r="J3450" s="15">
        <f t="shared" ca="1" si="372"/>
        <v>0.31229500250910791</v>
      </c>
      <c r="K3450" s="16">
        <f t="shared" ca="1" si="374"/>
        <v>3.3357577898306392</v>
      </c>
      <c r="L3450" s="16"/>
      <c r="M3450" s="17">
        <f t="shared" ca="1" si="373"/>
        <v>0.35790718797429766</v>
      </c>
      <c r="N3450" s="18">
        <f t="shared" ca="1" si="375"/>
        <v>0.73406862136298567</v>
      </c>
      <c r="O3450" s="18"/>
      <c r="P3450" s="30">
        <f t="shared" ca="1" si="371"/>
        <v>4.8016891684676537</v>
      </c>
      <c r="Q3450" s="19"/>
      <c r="R3450" s="20">
        <f t="shared" ca="1" si="376"/>
        <v>1</v>
      </c>
      <c r="S3450" s="21">
        <f t="shared" ca="1" si="377"/>
        <v>0</v>
      </c>
    </row>
    <row r="3451" spans="9:19" ht="15" x14ac:dyDescent="0.25">
      <c r="I3451" s="14">
        <v>3447</v>
      </c>
      <c r="J3451" s="15">
        <f t="shared" ca="1" si="372"/>
        <v>0.20319987941986883</v>
      </c>
      <c r="K3451" s="16">
        <f t="shared" ca="1" si="374"/>
        <v>0.48366428684982221</v>
      </c>
      <c r="L3451" s="16"/>
      <c r="M3451" s="17">
        <f t="shared" ca="1" si="373"/>
        <v>0.31878387208634584</v>
      </c>
      <c r="N3451" s="18">
        <f t="shared" ca="1" si="375"/>
        <v>-0.1615239084207345</v>
      </c>
      <c r="O3451" s="18"/>
      <c r="P3451" s="30">
        <f t="shared" ca="1" si="371"/>
        <v>2.8451881952705569</v>
      </c>
      <c r="Q3451" s="19"/>
      <c r="R3451" s="20">
        <f t="shared" ca="1" si="376"/>
        <v>1</v>
      </c>
      <c r="S3451" s="21">
        <f t="shared" ca="1" si="377"/>
        <v>0</v>
      </c>
    </row>
    <row r="3452" spans="9:19" ht="15" x14ac:dyDescent="0.25">
      <c r="I3452" s="14">
        <v>3448</v>
      </c>
      <c r="J3452" s="15">
        <f t="shared" ca="1" si="372"/>
        <v>0.7818045312138181</v>
      </c>
      <c r="K3452" s="16">
        <f t="shared" ca="1" si="374"/>
        <v>13.941742559430146</v>
      </c>
      <c r="L3452" s="16"/>
      <c r="M3452" s="17">
        <f t="shared" ca="1" si="373"/>
        <v>0.71436096771327406</v>
      </c>
      <c r="N3452" s="18">
        <f t="shared" ca="1" si="375"/>
        <v>8.5169200043695099</v>
      </c>
      <c r="O3452" s="18"/>
      <c r="P3452" s="30">
        <f t="shared" ca="1" si="371"/>
        <v>7.6248225550606366</v>
      </c>
      <c r="Q3452" s="19"/>
      <c r="R3452" s="20">
        <f t="shared" ca="1" si="376"/>
        <v>1</v>
      </c>
      <c r="S3452" s="21">
        <f t="shared" ca="1" si="377"/>
        <v>1</v>
      </c>
    </row>
    <row r="3453" spans="9:19" ht="15" x14ac:dyDescent="0.25">
      <c r="I3453" s="14">
        <v>3449</v>
      </c>
      <c r="J3453" s="15">
        <f t="shared" ca="1" si="372"/>
        <v>0.44785529870752983</v>
      </c>
      <c r="K3453" s="16">
        <f t="shared" ca="1" si="374"/>
        <v>6.3332909666890709</v>
      </c>
      <c r="L3453" s="16"/>
      <c r="M3453" s="17">
        <f t="shared" ca="1" si="373"/>
        <v>8.9727949500224446E-2</v>
      </c>
      <c r="N3453" s="18">
        <f t="shared" ca="1" si="375"/>
        <v>-7.4515936279459094</v>
      </c>
      <c r="O3453" s="18"/>
      <c r="P3453" s="30">
        <f t="shared" ca="1" si="371"/>
        <v>15.98488459463498</v>
      </c>
      <c r="Q3453" s="19"/>
      <c r="R3453" s="20">
        <f t="shared" ca="1" si="376"/>
        <v>1</v>
      </c>
      <c r="S3453" s="21">
        <f t="shared" ca="1" si="377"/>
        <v>1</v>
      </c>
    </row>
    <row r="3454" spans="9:19" ht="15" x14ac:dyDescent="0.25">
      <c r="I3454" s="14">
        <v>3450</v>
      </c>
      <c r="J3454" s="15">
        <f t="shared" ca="1" si="372"/>
        <v>0.49314359469445956</v>
      </c>
      <c r="K3454" s="16">
        <f t="shared" ca="1" si="374"/>
        <v>7.2862006847245242</v>
      </c>
      <c r="L3454" s="16"/>
      <c r="M3454" s="17">
        <f t="shared" ca="1" si="373"/>
        <v>0.90559507210352397</v>
      </c>
      <c r="N3454" s="18">
        <f t="shared" ca="1" si="375"/>
        <v>14.774616504402417</v>
      </c>
      <c r="O3454" s="18"/>
      <c r="P3454" s="30">
        <f t="shared" ca="1" si="371"/>
        <v>-5.2884158196778923</v>
      </c>
      <c r="Q3454" s="19"/>
      <c r="R3454" s="20">
        <f t="shared" ca="1" si="376"/>
        <v>0</v>
      </c>
      <c r="S3454" s="21">
        <f t="shared" ca="1" si="377"/>
        <v>0</v>
      </c>
    </row>
    <row r="3455" spans="9:19" ht="15" x14ac:dyDescent="0.25">
      <c r="I3455" s="14">
        <v>3451</v>
      </c>
      <c r="J3455" s="15">
        <f t="shared" ca="1" si="372"/>
        <v>0.56212759705103044</v>
      </c>
      <c r="K3455" s="16">
        <f t="shared" ca="1" si="374"/>
        <v>8.7382489473825355</v>
      </c>
      <c r="L3455" s="16"/>
      <c r="M3455" s="17">
        <f t="shared" ca="1" si="373"/>
        <v>0.25435879386077653</v>
      </c>
      <c r="N3455" s="18">
        <f t="shared" ca="1" si="375"/>
        <v>-1.7489494186687207</v>
      </c>
      <c r="O3455" s="18"/>
      <c r="P3455" s="30">
        <f t="shared" ca="1" si="371"/>
        <v>12.687198366051256</v>
      </c>
      <c r="Q3455" s="19"/>
      <c r="R3455" s="20">
        <f t="shared" ca="1" si="376"/>
        <v>1</v>
      </c>
      <c r="S3455" s="21">
        <f t="shared" ca="1" si="377"/>
        <v>1</v>
      </c>
    </row>
    <row r="3456" spans="9:19" ht="15" x14ac:dyDescent="0.25">
      <c r="I3456" s="14">
        <v>3452</v>
      </c>
      <c r="J3456" s="15">
        <f t="shared" ca="1" si="372"/>
        <v>0.97423350995476743</v>
      </c>
      <c r="K3456" s="16">
        <f t="shared" ca="1" si="374"/>
        <v>23.719893164719384</v>
      </c>
      <c r="L3456" s="16"/>
      <c r="M3456" s="17">
        <f t="shared" ca="1" si="373"/>
        <v>9.5176680921429724E-2</v>
      </c>
      <c r="N3456" s="18">
        <f t="shared" ca="1" si="375"/>
        <v>-7.1763516309293269</v>
      </c>
      <c r="O3456" s="18"/>
      <c r="P3456" s="30">
        <f t="shared" ca="1" si="371"/>
        <v>33.096244795648715</v>
      </c>
      <c r="Q3456" s="19"/>
      <c r="R3456" s="20">
        <f t="shared" ca="1" si="376"/>
        <v>1</v>
      </c>
      <c r="S3456" s="21">
        <f t="shared" ca="1" si="377"/>
        <v>1</v>
      </c>
    </row>
    <row r="3457" spans="9:19" ht="15" x14ac:dyDescent="0.25">
      <c r="I3457" s="14">
        <v>3453</v>
      </c>
      <c r="J3457" s="15">
        <f t="shared" ca="1" si="372"/>
        <v>0.98291891016676269</v>
      </c>
      <c r="K3457" s="16">
        <f t="shared" ca="1" si="374"/>
        <v>25.1517327803999</v>
      </c>
      <c r="L3457" s="16"/>
      <c r="M3457" s="17">
        <f t="shared" ca="1" si="373"/>
        <v>0.79129468031171679</v>
      </c>
      <c r="N3457" s="18">
        <f t="shared" ca="1" si="375"/>
        <v>10.564657685799157</v>
      </c>
      <c r="O3457" s="18"/>
      <c r="P3457" s="30">
        <f t="shared" ca="1" si="371"/>
        <v>16.787075094600745</v>
      </c>
      <c r="Q3457" s="19"/>
      <c r="R3457" s="20">
        <f t="shared" ca="1" si="376"/>
        <v>1</v>
      </c>
      <c r="S3457" s="21">
        <f t="shared" ca="1" si="377"/>
        <v>1</v>
      </c>
    </row>
    <row r="3458" spans="9:19" ht="15" x14ac:dyDescent="0.25">
      <c r="I3458" s="14">
        <v>3454</v>
      </c>
      <c r="J3458" s="15">
        <f t="shared" ca="1" si="372"/>
        <v>0.32593648694097588</v>
      </c>
      <c r="K3458" s="16">
        <f t="shared" ca="1" si="374"/>
        <v>3.6553099663427187</v>
      </c>
      <c r="L3458" s="16"/>
      <c r="M3458" s="17">
        <f t="shared" ca="1" si="373"/>
        <v>0.20338337775062221</v>
      </c>
      <c r="N3458" s="18">
        <f t="shared" ca="1" si="375"/>
        <v>-3.1609052674854183</v>
      </c>
      <c r="O3458" s="18"/>
      <c r="P3458" s="30">
        <f t="shared" ca="1" si="371"/>
        <v>9.0162152338281381</v>
      </c>
      <c r="Q3458" s="19"/>
      <c r="R3458" s="20">
        <f t="shared" ca="1" si="376"/>
        <v>1</v>
      </c>
      <c r="S3458" s="21">
        <f t="shared" ca="1" si="377"/>
        <v>1</v>
      </c>
    </row>
    <row r="3459" spans="9:19" ht="15" x14ac:dyDescent="0.25">
      <c r="I3459" s="14">
        <v>3455</v>
      </c>
      <c r="J3459" s="15">
        <f t="shared" ca="1" si="372"/>
        <v>2.877505818965953E-3</v>
      </c>
      <c r="K3459" s="16">
        <f t="shared" ca="1" si="374"/>
        <v>-15.673720928177506</v>
      </c>
      <c r="L3459" s="16"/>
      <c r="M3459" s="17">
        <f t="shared" ca="1" si="373"/>
        <v>0.86748124519286351</v>
      </c>
      <c r="N3459" s="18">
        <f t="shared" ca="1" si="375"/>
        <v>13.105107455029016</v>
      </c>
      <c r="O3459" s="18"/>
      <c r="P3459" s="30">
        <f t="shared" ca="1" si="371"/>
        <v>-26.578828383206524</v>
      </c>
      <c r="Q3459" s="19"/>
      <c r="R3459" s="20">
        <f t="shared" ca="1" si="376"/>
        <v>0</v>
      </c>
      <c r="S3459" s="21">
        <f t="shared" ca="1" si="377"/>
        <v>0</v>
      </c>
    </row>
    <row r="3460" spans="9:19" ht="15" x14ac:dyDescent="0.25">
      <c r="I3460" s="14">
        <v>3456</v>
      </c>
      <c r="J3460" s="15">
        <f t="shared" ca="1" si="372"/>
        <v>0.4189446100849934</v>
      </c>
      <c r="K3460" s="16">
        <f t="shared" ca="1" si="374"/>
        <v>5.7182424641714338</v>
      </c>
      <c r="L3460" s="16"/>
      <c r="M3460" s="17">
        <f t="shared" ca="1" si="373"/>
        <v>0.79266580015432087</v>
      </c>
      <c r="N3460" s="18">
        <f t="shared" ca="1" si="375"/>
        <v>10.604684673865801</v>
      </c>
      <c r="O3460" s="18"/>
      <c r="P3460" s="30">
        <f t="shared" ca="1" si="371"/>
        <v>-2.6864422096943672</v>
      </c>
      <c r="Q3460" s="19"/>
      <c r="R3460" s="20">
        <f t="shared" ca="1" si="376"/>
        <v>0</v>
      </c>
      <c r="S3460" s="21">
        <f t="shared" ca="1" si="377"/>
        <v>0</v>
      </c>
    </row>
    <row r="3461" spans="9:19" ht="15" x14ac:dyDescent="0.25">
      <c r="I3461" s="14">
        <v>3457</v>
      </c>
      <c r="J3461" s="15">
        <f t="shared" ca="1" si="372"/>
        <v>0.7851364472042085</v>
      </c>
      <c r="K3461" s="16">
        <f t="shared" ca="1" si="374"/>
        <v>14.036758852014156</v>
      </c>
      <c r="L3461" s="16"/>
      <c r="M3461" s="17">
        <f t="shared" ca="1" si="373"/>
        <v>0.80157279055574204</v>
      </c>
      <c r="N3461" s="18">
        <f t="shared" ca="1" si="375"/>
        <v>10.868622652669888</v>
      </c>
      <c r="O3461" s="18"/>
      <c r="P3461" s="30">
        <f t="shared" ref="P3461:P3524" ca="1" si="378">K3461-N3461+homefield_adv_simulation</f>
        <v>5.368136199344268</v>
      </c>
      <c r="Q3461" s="19"/>
      <c r="R3461" s="20">
        <f t="shared" ca="1" si="376"/>
        <v>1</v>
      </c>
      <c r="S3461" s="21">
        <f t="shared" ca="1" si="377"/>
        <v>0</v>
      </c>
    </row>
    <row r="3462" spans="9:19" ht="15" x14ac:dyDescent="0.25">
      <c r="I3462" s="14">
        <v>3458</v>
      </c>
      <c r="J3462" s="15">
        <f t="shared" ca="1" si="372"/>
        <v>8.0638712650480726E-2</v>
      </c>
      <c r="K3462" s="16">
        <f t="shared" ca="1" si="374"/>
        <v>-4.2898347298375406</v>
      </c>
      <c r="L3462" s="16"/>
      <c r="M3462" s="17">
        <f t="shared" ca="1" si="373"/>
        <v>0.86891967559865901</v>
      </c>
      <c r="N3462" s="18">
        <f t="shared" ca="1" si="375"/>
        <v>13.161459769208015</v>
      </c>
      <c r="O3462" s="18"/>
      <c r="P3462" s="30">
        <f t="shared" ca="1" si="378"/>
        <v>-15.251294499045557</v>
      </c>
      <c r="Q3462" s="19"/>
      <c r="R3462" s="20">
        <f t="shared" ca="1" si="376"/>
        <v>0</v>
      </c>
      <c r="S3462" s="21">
        <f t="shared" ca="1" si="377"/>
        <v>0</v>
      </c>
    </row>
    <row r="3463" spans="9:19" ht="15" x14ac:dyDescent="0.25">
      <c r="I3463" s="14">
        <v>3459</v>
      </c>
      <c r="J3463" s="15">
        <f t="shared" ca="1" si="372"/>
        <v>0.98005644970885908</v>
      </c>
      <c r="K3463" s="16">
        <f t="shared" ca="1" si="374"/>
        <v>24.622662326851515</v>
      </c>
      <c r="L3463" s="16"/>
      <c r="M3463" s="17">
        <f t="shared" ca="1" si="373"/>
        <v>0.94952783332789314</v>
      </c>
      <c r="N3463" s="18">
        <f t="shared" ca="1" si="375"/>
        <v>17.503672911684866</v>
      </c>
      <c r="O3463" s="18"/>
      <c r="P3463" s="30">
        <f t="shared" ca="1" si="378"/>
        <v>9.3189894151666479</v>
      </c>
      <c r="Q3463" s="19"/>
      <c r="R3463" s="20">
        <f t="shared" ca="1" si="376"/>
        <v>1</v>
      </c>
      <c r="S3463" s="21">
        <f t="shared" ca="1" si="377"/>
        <v>1</v>
      </c>
    </row>
    <row r="3464" spans="9:19" ht="15" x14ac:dyDescent="0.25">
      <c r="I3464" s="14">
        <v>3460</v>
      </c>
      <c r="J3464" s="15">
        <f t="shared" ca="1" si="372"/>
        <v>0.33733510744860884</v>
      </c>
      <c r="K3464" s="16">
        <f t="shared" ca="1" si="374"/>
        <v>3.9181438192924158</v>
      </c>
      <c r="L3464" s="16"/>
      <c r="M3464" s="17">
        <f t="shared" ca="1" si="373"/>
        <v>6.2342648695544955E-2</v>
      </c>
      <c r="N3464" s="18">
        <f t="shared" ca="1" si="375"/>
        <v>-9.0660884881487096</v>
      </c>
      <c r="O3464" s="18"/>
      <c r="P3464" s="30">
        <f t="shared" ca="1" si="378"/>
        <v>15.184232307441125</v>
      </c>
      <c r="Q3464" s="19"/>
      <c r="R3464" s="20">
        <f t="shared" ca="1" si="376"/>
        <v>1</v>
      </c>
      <c r="S3464" s="21">
        <f t="shared" ca="1" si="377"/>
        <v>1</v>
      </c>
    </row>
    <row r="3465" spans="9:19" ht="15" x14ac:dyDescent="0.25">
      <c r="I3465" s="14">
        <v>3461</v>
      </c>
      <c r="J3465" s="15">
        <f t="shared" ca="1" si="372"/>
        <v>0.13782856701340418</v>
      </c>
      <c r="K3465" s="16">
        <f t="shared" ca="1" si="374"/>
        <v>-1.690658181251175</v>
      </c>
      <c r="L3465" s="16"/>
      <c r="M3465" s="17">
        <f t="shared" ca="1" si="373"/>
        <v>0.15099198199843278</v>
      </c>
      <c r="N3465" s="18">
        <f t="shared" ca="1" si="375"/>
        <v>-4.8559060285144202</v>
      </c>
      <c r="O3465" s="18"/>
      <c r="P3465" s="30">
        <f t="shared" ca="1" si="378"/>
        <v>5.3652478472632454</v>
      </c>
      <c r="Q3465" s="19"/>
      <c r="R3465" s="20">
        <f t="shared" ca="1" si="376"/>
        <v>1</v>
      </c>
      <c r="S3465" s="21">
        <f t="shared" ca="1" si="377"/>
        <v>0</v>
      </c>
    </row>
    <row r="3466" spans="9:19" ht="15" x14ac:dyDescent="0.25">
      <c r="I3466" s="14">
        <v>3462</v>
      </c>
      <c r="J3466" s="15">
        <f t="shared" ref="J3466:J3529" ca="1" si="379">RAND()</f>
        <v>0.68524853264911179</v>
      </c>
      <c r="K3466" s="16">
        <f t="shared" ca="1" si="374"/>
        <v>11.466270449494683</v>
      </c>
      <c r="L3466" s="16"/>
      <c r="M3466" s="17">
        <f t="shared" ref="M3466:M3529" ca="1" si="380">RAND()</f>
        <v>0.79429886230427926</v>
      </c>
      <c r="N3466" s="18">
        <f t="shared" ca="1" si="375"/>
        <v>10.652563317527981</v>
      </c>
      <c r="O3466" s="18"/>
      <c r="P3466" s="30">
        <f t="shared" ca="1" si="378"/>
        <v>3.0137071319667017</v>
      </c>
      <c r="Q3466" s="19"/>
      <c r="R3466" s="20">
        <f t="shared" ca="1" si="376"/>
        <v>1</v>
      </c>
      <c r="S3466" s="21">
        <f t="shared" ca="1" si="377"/>
        <v>0</v>
      </c>
    </row>
    <row r="3467" spans="9:19" ht="15" x14ac:dyDescent="0.25">
      <c r="I3467" s="14">
        <v>3463</v>
      </c>
      <c r="J3467" s="15">
        <f t="shared" ca="1" si="379"/>
        <v>0.57204249309305377</v>
      </c>
      <c r="K3467" s="16">
        <f t="shared" ref="K3467:K3530" ca="1" si="381">NORMINV(J3467,mean_HomeTeam_Sim,sd_HomeTeam_Sim)</f>
        <v>8.9491788322370827</v>
      </c>
      <c r="L3467" s="16"/>
      <c r="M3467" s="17">
        <f t="shared" ca="1" si="380"/>
        <v>0.63091477365809634</v>
      </c>
      <c r="N3467" s="18">
        <f t="shared" ref="N3467:N3530" ca="1" si="382">NORMINV(M3467,mean_AwayTeam_Sim,sd_AwayTeam_Sim)</f>
        <v>6.5767630553700727</v>
      </c>
      <c r="O3467" s="18"/>
      <c r="P3467" s="30">
        <f t="shared" ca="1" si="378"/>
        <v>4.5724157768670102</v>
      </c>
      <c r="Q3467" s="19"/>
      <c r="R3467" s="20">
        <f t="shared" ref="R3467:R3530" ca="1" si="383">IF(P3467&gt;0,1,0)</f>
        <v>1</v>
      </c>
      <c r="S3467" s="21">
        <f t="shared" ref="S3467:S3530" ca="1" si="384">IF(P3467&gt;game_spread,1,0)</f>
        <v>0</v>
      </c>
    </row>
    <row r="3468" spans="9:19" ht="15" x14ac:dyDescent="0.25">
      <c r="I3468" s="14">
        <v>3464</v>
      </c>
      <c r="J3468" s="15">
        <f t="shared" ca="1" si="379"/>
        <v>0.26278999691641636</v>
      </c>
      <c r="K3468" s="16">
        <f t="shared" ca="1" si="381"/>
        <v>2.1191531825523162</v>
      </c>
      <c r="L3468" s="16"/>
      <c r="M3468" s="17">
        <f t="shared" ca="1" si="380"/>
        <v>0.22542074047695781</v>
      </c>
      <c r="N3468" s="18">
        <f t="shared" ca="1" si="382"/>
        <v>-2.5285244570011693</v>
      </c>
      <c r="O3468" s="18"/>
      <c r="P3468" s="30">
        <f t="shared" ca="1" si="378"/>
        <v>6.8476776395534857</v>
      </c>
      <c r="Q3468" s="19"/>
      <c r="R3468" s="20">
        <f t="shared" ca="1" si="383"/>
        <v>1</v>
      </c>
      <c r="S3468" s="21">
        <f t="shared" ca="1" si="384"/>
        <v>0</v>
      </c>
    </row>
    <row r="3469" spans="9:19" ht="15" x14ac:dyDescent="0.25">
      <c r="I3469" s="14">
        <v>3465</v>
      </c>
      <c r="J3469" s="15">
        <f t="shared" ca="1" si="379"/>
        <v>0.60324168140761025</v>
      </c>
      <c r="K3469" s="16">
        <f t="shared" ca="1" si="381"/>
        <v>9.6199310591289802</v>
      </c>
      <c r="L3469" s="16"/>
      <c r="M3469" s="17">
        <f t="shared" ca="1" si="380"/>
        <v>0.50106809926310969</v>
      </c>
      <c r="N3469" s="18">
        <f t="shared" ca="1" si="382"/>
        <v>3.8024001583519182</v>
      </c>
      <c r="O3469" s="18"/>
      <c r="P3469" s="30">
        <f t="shared" ca="1" si="378"/>
        <v>8.0175309007770608</v>
      </c>
      <c r="Q3469" s="19"/>
      <c r="R3469" s="20">
        <f t="shared" ca="1" si="383"/>
        <v>1</v>
      </c>
      <c r="S3469" s="21">
        <f t="shared" ca="1" si="384"/>
        <v>1</v>
      </c>
    </row>
    <row r="3470" spans="9:19" ht="15" x14ac:dyDescent="0.25">
      <c r="I3470" s="14">
        <v>3466</v>
      </c>
      <c r="J3470" s="15">
        <f t="shared" ca="1" si="379"/>
        <v>0.50923995968456481</v>
      </c>
      <c r="K3470" s="16">
        <f t="shared" ca="1" si="381"/>
        <v>7.6237973636596559</v>
      </c>
      <c r="L3470" s="16"/>
      <c r="M3470" s="17">
        <f t="shared" ca="1" si="380"/>
        <v>0.27285318915593515</v>
      </c>
      <c r="N3470" s="18">
        <f t="shared" ca="1" si="382"/>
        <v>-1.2751540323423809</v>
      </c>
      <c r="O3470" s="18"/>
      <c r="P3470" s="30">
        <f t="shared" ca="1" si="378"/>
        <v>11.098951396002036</v>
      </c>
      <c r="Q3470" s="19"/>
      <c r="R3470" s="20">
        <f t="shared" ca="1" si="383"/>
        <v>1</v>
      </c>
      <c r="S3470" s="21">
        <f t="shared" ca="1" si="384"/>
        <v>1</v>
      </c>
    </row>
    <row r="3471" spans="9:19" ht="15" x14ac:dyDescent="0.25">
      <c r="I3471" s="14">
        <v>3467</v>
      </c>
      <c r="J3471" s="15">
        <f t="shared" ca="1" si="379"/>
        <v>0.62731309195835772</v>
      </c>
      <c r="K3471" s="16">
        <f t="shared" ca="1" si="381"/>
        <v>10.147014451934851</v>
      </c>
      <c r="L3471" s="16"/>
      <c r="M3471" s="17">
        <f t="shared" ca="1" si="380"/>
        <v>0.16431854531613865</v>
      </c>
      <c r="N3471" s="18">
        <f t="shared" ca="1" si="382"/>
        <v>-4.3930203911671306</v>
      </c>
      <c r="O3471" s="18"/>
      <c r="P3471" s="30">
        <f t="shared" ca="1" si="378"/>
        <v>16.740034843101981</v>
      </c>
      <c r="Q3471" s="19"/>
      <c r="R3471" s="20">
        <f t="shared" ca="1" si="383"/>
        <v>1</v>
      </c>
      <c r="S3471" s="21">
        <f t="shared" ca="1" si="384"/>
        <v>1</v>
      </c>
    </row>
    <row r="3472" spans="9:19" ht="15" x14ac:dyDescent="0.25">
      <c r="I3472" s="14">
        <v>3468</v>
      </c>
      <c r="J3472" s="15">
        <f t="shared" ca="1" si="379"/>
        <v>0.79764294322012919</v>
      </c>
      <c r="K3472" s="16">
        <f t="shared" ca="1" si="381"/>
        <v>14.401315880979727</v>
      </c>
      <c r="L3472" s="16"/>
      <c r="M3472" s="17">
        <f t="shared" ca="1" si="380"/>
        <v>8.1210674602271493E-2</v>
      </c>
      <c r="N3472" s="18">
        <f t="shared" ca="1" si="382"/>
        <v>-7.9079241691624667</v>
      </c>
      <c r="O3472" s="18"/>
      <c r="P3472" s="30">
        <f t="shared" ca="1" si="378"/>
        <v>24.509240050142193</v>
      </c>
      <c r="Q3472" s="19"/>
      <c r="R3472" s="20">
        <f t="shared" ca="1" si="383"/>
        <v>1</v>
      </c>
      <c r="S3472" s="21">
        <f t="shared" ca="1" si="384"/>
        <v>1</v>
      </c>
    </row>
    <row r="3473" spans="9:19" ht="15" x14ac:dyDescent="0.25">
      <c r="I3473" s="14">
        <v>3469</v>
      </c>
      <c r="J3473" s="15">
        <f t="shared" ca="1" si="379"/>
        <v>0.81366875542866379</v>
      </c>
      <c r="K3473" s="16">
        <f t="shared" ca="1" si="381"/>
        <v>14.888800770649642</v>
      </c>
      <c r="L3473" s="16"/>
      <c r="M3473" s="17">
        <f t="shared" ca="1" si="380"/>
        <v>0.55001198121403261</v>
      </c>
      <c r="N3473" s="18">
        <f t="shared" ca="1" si="382"/>
        <v>4.8316115196477591</v>
      </c>
      <c r="O3473" s="18"/>
      <c r="P3473" s="30">
        <f t="shared" ca="1" si="378"/>
        <v>12.257189251001883</v>
      </c>
      <c r="Q3473" s="19"/>
      <c r="R3473" s="20">
        <f t="shared" ca="1" si="383"/>
        <v>1</v>
      </c>
      <c r="S3473" s="21">
        <f t="shared" ca="1" si="384"/>
        <v>1</v>
      </c>
    </row>
    <row r="3474" spans="9:19" ht="15" x14ac:dyDescent="0.25">
      <c r="I3474" s="14">
        <v>3470</v>
      </c>
      <c r="J3474" s="15">
        <f t="shared" ca="1" si="379"/>
        <v>0.2456005478985368</v>
      </c>
      <c r="K3474" s="16">
        <f t="shared" ca="1" si="381"/>
        <v>1.6704346626170841</v>
      </c>
      <c r="L3474" s="16"/>
      <c r="M3474" s="17">
        <f t="shared" ca="1" si="380"/>
        <v>4.9670516080203453E-2</v>
      </c>
      <c r="N3474" s="18">
        <f t="shared" ca="1" si="382"/>
        <v>-10.008631803538727</v>
      </c>
      <c r="O3474" s="18"/>
      <c r="P3474" s="30">
        <f t="shared" ca="1" si="378"/>
        <v>13.879066466155809</v>
      </c>
      <c r="Q3474" s="19"/>
      <c r="R3474" s="20">
        <f t="shared" ca="1" si="383"/>
        <v>1</v>
      </c>
      <c r="S3474" s="21">
        <f t="shared" ca="1" si="384"/>
        <v>1</v>
      </c>
    </row>
    <row r="3475" spans="9:19" ht="15" x14ac:dyDescent="0.25">
      <c r="I3475" s="14">
        <v>3471</v>
      </c>
      <c r="J3475" s="15">
        <f t="shared" ca="1" si="379"/>
        <v>6.8109061269301385E-2</v>
      </c>
      <c r="K3475" s="16">
        <f t="shared" ca="1" si="381"/>
        <v>-5.0364289257746577</v>
      </c>
      <c r="L3475" s="16"/>
      <c r="M3475" s="17">
        <f t="shared" ca="1" si="380"/>
        <v>9.8697007295081018E-3</v>
      </c>
      <c r="N3475" s="18">
        <f t="shared" ca="1" si="382"/>
        <v>-15.724760637632453</v>
      </c>
      <c r="O3475" s="18"/>
      <c r="P3475" s="30">
        <f t="shared" ca="1" si="378"/>
        <v>12.888331711857795</v>
      </c>
      <c r="Q3475" s="19"/>
      <c r="R3475" s="20">
        <f t="shared" ca="1" si="383"/>
        <v>1</v>
      </c>
      <c r="S3475" s="21">
        <f t="shared" ca="1" si="384"/>
        <v>1</v>
      </c>
    </row>
    <row r="3476" spans="9:19" ht="15" x14ac:dyDescent="0.25">
      <c r="I3476" s="14">
        <v>3472</v>
      </c>
      <c r="J3476" s="15">
        <f t="shared" ca="1" si="379"/>
        <v>0.64826793965927787</v>
      </c>
      <c r="K3476" s="16">
        <f t="shared" ca="1" si="381"/>
        <v>10.61473347167577</v>
      </c>
      <c r="L3476" s="16"/>
      <c r="M3476" s="17">
        <f t="shared" ca="1" si="380"/>
        <v>0.82599499917898189</v>
      </c>
      <c r="N3476" s="18">
        <f t="shared" ca="1" si="382"/>
        <v>11.631688125566679</v>
      </c>
      <c r="O3476" s="18"/>
      <c r="P3476" s="30">
        <f t="shared" ca="1" si="378"/>
        <v>1.1830453461090906</v>
      </c>
      <c r="Q3476" s="19"/>
      <c r="R3476" s="20">
        <f t="shared" ca="1" si="383"/>
        <v>1</v>
      </c>
      <c r="S3476" s="21">
        <f t="shared" ca="1" si="384"/>
        <v>0</v>
      </c>
    </row>
    <row r="3477" spans="9:19" ht="15" x14ac:dyDescent="0.25">
      <c r="I3477" s="14">
        <v>3473</v>
      </c>
      <c r="J3477" s="15">
        <f t="shared" ca="1" si="379"/>
        <v>0.93493196847942261</v>
      </c>
      <c r="K3477" s="16">
        <f t="shared" ca="1" si="381"/>
        <v>20.093397967819463</v>
      </c>
      <c r="L3477" s="16"/>
      <c r="M3477" s="17">
        <f t="shared" ca="1" si="380"/>
        <v>0.5969177440562432</v>
      </c>
      <c r="N3477" s="18">
        <f t="shared" ca="1" si="382"/>
        <v>5.8329715346655178</v>
      </c>
      <c r="O3477" s="18"/>
      <c r="P3477" s="30">
        <f t="shared" ca="1" si="378"/>
        <v>16.460426433153945</v>
      </c>
      <c r="Q3477" s="19"/>
      <c r="R3477" s="20">
        <f t="shared" ca="1" si="383"/>
        <v>1</v>
      </c>
      <c r="S3477" s="21">
        <f t="shared" ca="1" si="384"/>
        <v>1</v>
      </c>
    </row>
    <row r="3478" spans="9:19" ht="15" x14ac:dyDescent="0.25">
      <c r="I3478" s="14">
        <v>3474</v>
      </c>
      <c r="J3478" s="15">
        <f t="shared" ca="1" si="379"/>
        <v>0.11520655291324811</v>
      </c>
      <c r="K3478" s="16">
        <f t="shared" ca="1" si="381"/>
        <v>-2.6040251538007713</v>
      </c>
      <c r="L3478" s="16"/>
      <c r="M3478" s="17">
        <f t="shared" ca="1" si="380"/>
        <v>0.85653488723501425</v>
      </c>
      <c r="N3478" s="18">
        <f t="shared" ca="1" si="382"/>
        <v>12.689425496687392</v>
      </c>
      <c r="O3478" s="18"/>
      <c r="P3478" s="30">
        <f t="shared" ca="1" si="378"/>
        <v>-13.093450650488162</v>
      </c>
      <c r="Q3478" s="19"/>
      <c r="R3478" s="20">
        <f t="shared" ca="1" si="383"/>
        <v>0</v>
      </c>
      <c r="S3478" s="21">
        <f t="shared" ca="1" si="384"/>
        <v>0</v>
      </c>
    </row>
    <row r="3479" spans="9:19" ht="15" x14ac:dyDescent="0.25">
      <c r="I3479" s="14">
        <v>3475</v>
      </c>
      <c r="J3479" s="15">
        <f t="shared" ca="1" si="379"/>
        <v>5.8822920427615943E-2</v>
      </c>
      <c r="K3479" s="16">
        <f t="shared" ca="1" si="381"/>
        <v>-5.6614843518265108</v>
      </c>
      <c r="L3479" s="16"/>
      <c r="M3479" s="17">
        <f t="shared" ca="1" si="380"/>
        <v>0.30768238199087528</v>
      </c>
      <c r="N3479" s="18">
        <f t="shared" ca="1" si="382"/>
        <v>-0.42363473897248127</v>
      </c>
      <c r="O3479" s="18"/>
      <c r="P3479" s="30">
        <f t="shared" ca="1" si="378"/>
        <v>-3.0378496128540293</v>
      </c>
      <c r="Q3479" s="19"/>
      <c r="R3479" s="20">
        <f t="shared" ca="1" si="383"/>
        <v>0</v>
      </c>
      <c r="S3479" s="21">
        <f t="shared" ca="1" si="384"/>
        <v>0</v>
      </c>
    </row>
    <row r="3480" spans="9:19" ht="15" x14ac:dyDescent="0.25">
      <c r="I3480" s="14">
        <v>3476</v>
      </c>
      <c r="J3480" s="15">
        <f t="shared" ca="1" si="379"/>
        <v>0.31258051200286863</v>
      </c>
      <c r="K3480" s="16">
        <f t="shared" ca="1" si="381"/>
        <v>3.3425057707717887</v>
      </c>
      <c r="L3480" s="16"/>
      <c r="M3480" s="17">
        <f t="shared" ca="1" si="380"/>
        <v>0.59112480709020698</v>
      </c>
      <c r="N3480" s="18">
        <f t="shared" ca="1" si="382"/>
        <v>5.7079939385729359</v>
      </c>
      <c r="O3480" s="18"/>
      <c r="P3480" s="30">
        <f t="shared" ca="1" si="378"/>
        <v>-0.16548816780114706</v>
      </c>
      <c r="Q3480" s="19"/>
      <c r="R3480" s="20">
        <f t="shared" ca="1" si="383"/>
        <v>0</v>
      </c>
      <c r="S3480" s="21">
        <f t="shared" ca="1" si="384"/>
        <v>0</v>
      </c>
    </row>
    <row r="3481" spans="9:19" ht="15" x14ac:dyDescent="0.25">
      <c r="I3481" s="14">
        <v>3477</v>
      </c>
      <c r="J3481" s="15">
        <f t="shared" ca="1" si="379"/>
        <v>0.25539715815683917</v>
      </c>
      <c r="K3481" s="16">
        <f t="shared" ca="1" si="381"/>
        <v>1.9281122333473766</v>
      </c>
      <c r="L3481" s="16"/>
      <c r="M3481" s="17">
        <f t="shared" ca="1" si="380"/>
        <v>0.22453865906383086</v>
      </c>
      <c r="N3481" s="18">
        <f t="shared" ca="1" si="382"/>
        <v>-2.5531329855195066</v>
      </c>
      <c r="O3481" s="18"/>
      <c r="P3481" s="30">
        <f t="shared" ca="1" si="378"/>
        <v>6.6812452188668834</v>
      </c>
      <c r="Q3481" s="19"/>
      <c r="R3481" s="20">
        <f t="shared" ca="1" si="383"/>
        <v>1</v>
      </c>
      <c r="S3481" s="21">
        <f t="shared" ca="1" si="384"/>
        <v>0</v>
      </c>
    </row>
    <row r="3482" spans="9:19" ht="15" x14ac:dyDescent="0.25">
      <c r="I3482" s="14">
        <v>3478</v>
      </c>
      <c r="J3482" s="15">
        <f t="shared" ca="1" si="379"/>
        <v>0.1548863888506733</v>
      </c>
      <c r="K3482" s="16">
        <f t="shared" ca="1" si="381"/>
        <v>-1.0679469376240363</v>
      </c>
      <c r="L3482" s="16"/>
      <c r="M3482" s="17">
        <f t="shared" ca="1" si="380"/>
        <v>7.432945335451302E-2</v>
      </c>
      <c r="N3482" s="18">
        <f t="shared" ca="1" si="382"/>
        <v>-8.3037527854074238</v>
      </c>
      <c r="O3482" s="18"/>
      <c r="P3482" s="30">
        <f t="shared" ca="1" si="378"/>
        <v>9.4358058477833886</v>
      </c>
      <c r="Q3482" s="19"/>
      <c r="R3482" s="20">
        <f t="shared" ca="1" si="383"/>
        <v>1</v>
      </c>
      <c r="S3482" s="21">
        <f t="shared" ca="1" si="384"/>
        <v>1</v>
      </c>
    </row>
    <row r="3483" spans="9:19" ht="15" x14ac:dyDescent="0.25">
      <c r="I3483" s="14">
        <v>3479</v>
      </c>
      <c r="J3483" s="15">
        <f t="shared" ca="1" si="379"/>
        <v>0.84357566360428482</v>
      </c>
      <c r="K3483" s="16">
        <f t="shared" ca="1" si="381"/>
        <v>15.874097413519719</v>
      </c>
      <c r="L3483" s="16"/>
      <c r="M3483" s="17">
        <f t="shared" ca="1" si="380"/>
        <v>0.28128828150124086</v>
      </c>
      <c r="N3483" s="18">
        <f t="shared" ca="1" si="382"/>
        <v>-1.0644179148261941</v>
      </c>
      <c r="O3483" s="18"/>
      <c r="P3483" s="30">
        <f t="shared" ca="1" si="378"/>
        <v>19.138515328345914</v>
      </c>
      <c r="Q3483" s="19"/>
      <c r="R3483" s="20">
        <f t="shared" ca="1" si="383"/>
        <v>1</v>
      </c>
      <c r="S3483" s="21">
        <f t="shared" ca="1" si="384"/>
        <v>1</v>
      </c>
    </row>
    <row r="3484" spans="9:19" ht="15" x14ac:dyDescent="0.25">
      <c r="I3484" s="14">
        <v>3480</v>
      </c>
      <c r="J3484" s="15">
        <f t="shared" ca="1" si="379"/>
        <v>0.20151075176998889</v>
      </c>
      <c r="K3484" s="16">
        <f t="shared" ca="1" si="381"/>
        <v>0.43353805054308392</v>
      </c>
      <c r="L3484" s="16"/>
      <c r="M3484" s="17">
        <f t="shared" ca="1" si="380"/>
        <v>0.13710883820389275</v>
      </c>
      <c r="N3484" s="18">
        <f t="shared" ca="1" si="382"/>
        <v>-5.3680509702141901</v>
      </c>
      <c r="O3484" s="18"/>
      <c r="P3484" s="30">
        <f t="shared" ca="1" si="378"/>
        <v>8.0015890207572742</v>
      </c>
      <c r="Q3484" s="19"/>
      <c r="R3484" s="20">
        <f t="shared" ca="1" si="383"/>
        <v>1</v>
      </c>
      <c r="S3484" s="21">
        <f t="shared" ca="1" si="384"/>
        <v>1</v>
      </c>
    </row>
    <row r="3485" spans="9:19" ht="15" x14ac:dyDescent="0.25">
      <c r="I3485" s="14">
        <v>3481</v>
      </c>
      <c r="J3485" s="15">
        <f t="shared" ca="1" si="379"/>
        <v>0.71909716008139879</v>
      </c>
      <c r="K3485" s="16">
        <f t="shared" ca="1" si="381"/>
        <v>12.283979780953711</v>
      </c>
      <c r="L3485" s="16"/>
      <c r="M3485" s="17">
        <f t="shared" ca="1" si="380"/>
        <v>0.45486948475835409</v>
      </c>
      <c r="N3485" s="18">
        <f t="shared" ca="1" si="382"/>
        <v>2.8314969612264549</v>
      </c>
      <c r="O3485" s="18"/>
      <c r="P3485" s="30">
        <f t="shared" ca="1" si="378"/>
        <v>11.652482819727258</v>
      </c>
      <c r="Q3485" s="19"/>
      <c r="R3485" s="20">
        <f t="shared" ca="1" si="383"/>
        <v>1</v>
      </c>
      <c r="S3485" s="21">
        <f t="shared" ca="1" si="384"/>
        <v>1</v>
      </c>
    </row>
    <row r="3486" spans="9:19" ht="15" x14ac:dyDescent="0.25">
      <c r="I3486" s="14">
        <v>3482</v>
      </c>
      <c r="J3486" s="15">
        <f t="shared" ca="1" si="379"/>
        <v>0.82325019687392953</v>
      </c>
      <c r="K3486" s="16">
        <f t="shared" ca="1" si="381"/>
        <v>15.19272069164164</v>
      </c>
      <c r="L3486" s="16"/>
      <c r="M3486" s="17">
        <f t="shared" ca="1" si="380"/>
        <v>0.51897092288977964</v>
      </c>
      <c r="N3486" s="18">
        <f t="shared" ca="1" si="382"/>
        <v>4.1780074391881694</v>
      </c>
      <c r="O3486" s="18"/>
      <c r="P3486" s="30">
        <f t="shared" ca="1" si="378"/>
        <v>13.214713252453471</v>
      </c>
      <c r="Q3486" s="19"/>
      <c r="R3486" s="20">
        <f t="shared" ca="1" si="383"/>
        <v>1</v>
      </c>
      <c r="S3486" s="21">
        <f t="shared" ca="1" si="384"/>
        <v>1</v>
      </c>
    </row>
    <row r="3487" spans="9:19" ht="15" x14ac:dyDescent="0.25">
      <c r="I3487" s="14">
        <v>3483</v>
      </c>
      <c r="J3487" s="15">
        <f t="shared" ca="1" si="379"/>
        <v>6.4003315109093628E-2</v>
      </c>
      <c r="K3487" s="16">
        <f t="shared" ca="1" si="381"/>
        <v>-5.3040474277981282</v>
      </c>
      <c r="L3487" s="16"/>
      <c r="M3487" s="17">
        <f t="shared" ca="1" si="380"/>
        <v>0.85596755593822349</v>
      </c>
      <c r="N3487" s="18">
        <f t="shared" ca="1" si="382"/>
        <v>12.668477841704826</v>
      </c>
      <c r="O3487" s="18"/>
      <c r="P3487" s="30">
        <f t="shared" ca="1" si="378"/>
        <v>-15.772525269502953</v>
      </c>
      <c r="Q3487" s="19"/>
      <c r="R3487" s="20">
        <f t="shared" ca="1" si="383"/>
        <v>0</v>
      </c>
      <c r="S3487" s="21">
        <f t="shared" ca="1" si="384"/>
        <v>0</v>
      </c>
    </row>
    <row r="3488" spans="9:19" ht="15" x14ac:dyDescent="0.25">
      <c r="I3488" s="14">
        <v>3484</v>
      </c>
      <c r="J3488" s="15">
        <f t="shared" ca="1" si="379"/>
        <v>0.97120507189452487</v>
      </c>
      <c r="K3488" s="16">
        <f t="shared" ca="1" si="381"/>
        <v>23.316559168386718</v>
      </c>
      <c r="L3488" s="16"/>
      <c r="M3488" s="17">
        <f t="shared" ca="1" si="380"/>
        <v>0.78797527936351053</v>
      </c>
      <c r="N3488" s="18">
        <f t="shared" ca="1" si="382"/>
        <v>10.468391153903152</v>
      </c>
      <c r="O3488" s="18"/>
      <c r="P3488" s="30">
        <f t="shared" ca="1" si="378"/>
        <v>15.048168014483565</v>
      </c>
      <c r="Q3488" s="19"/>
      <c r="R3488" s="20">
        <f t="shared" ca="1" si="383"/>
        <v>1</v>
      </c>
      <c r="S3488" s="21">
        <f t="shared" ca="1" si="384"/>
        <v>1</v>
      </c>
    </row>
    <row r="3489" spans="9:19" ht="15" x14ac:dyDescent="0.25">
      <c r="I3489" s="14">
        <v>3485</v>
      </c>
      <c r="J3489" s="15">
        <f t="shared" ca="1" si="379"/>
        <v>0.1948750559568635</v>
      </c>
      <c r="K3489" s="16">
        <f t="shared" ca="1" si="381"/>
        <v>0.23413287011734418</v>
      </c>
      <c r="L3489" s="16"/>
      <c r="M3489" s="17">
        <f t="shared" ca="1" si="380"/>
        <v>0.2375729516457652</v>
      </c>
      <c r="N3489" s="18">
        <f t="shared" ca="1" si="382"/>
        <v>-2.1948523378238471</v>
      </c>
      <c r="O3489" s="18"/>
      <c r="P3489" s="30">
        <f t="shared" ca="1" si="378"/>
        <v>4.6289852079411915</v>
      </c>
      <c r="Q3489" s="19"/>
      <c r="R3489" s="20">
        <f t="shared" ca="1" si="383"/>
        <v>1</v>
      </c>
      <c r="S3489" s="21">
        <f t="shared" ca="1" si="384"/>
        <v>0</v>
      </c>
    </row>
    <row r="3490" spans="9:19" ht="15" x14ac:dyDescent="0.25">
      <c r="I3490" s="14">
        <v>3486</v>
      </c>
      <c r="J3490" s="15">
        <f t="shared" ca="1" si="379"/>
        <v>0.34038130665522126</v>
      </c>
      <c r="K3490" s="16">
        <f t="shared" ca="1" si="381"/>
        <v>3.9877907476594574</v>
      </c>
      <c r="L3490" s="16"/>
      <c r="M3490" s="17">
        <f t="shared" ca="1" si="380"/>
        <v>0.31035843126149554</v>
      </c>
      <c r="N3490" s="18">
        <f t="shared" ca="1" si="382"/>
        <v>-0.36008348573700122</v>
      </c>
      <c r="O3490" s="18"/>
      <c r="P3490" s="30">
        <f t="shared" ca="1" si="378"/>
        <v>6.5478742333964588</v>
      </c>
      <c r="Q3490" s="19"/>
      <c r="R3490" s="20">
        <f t="shared" ca="1" si="383"/>
        <v>1</v>
      </c>
      <c r="S3490" s="21">
        <f t="shared" ca="1" si="384"/>
        <v>0</v>
      </c>
    </row>
    <row r="3491" spans="9:19" ht="15" x14ac:dyDescent="0.25">
      <c r="I3491" s="14">
        <v>3487</v>
      </c>
      <c r="J3491" s="15">
        <f t="shared" ca="1" si="379"/>
        <v>0.75881305343348127</v>
      </c>
      <c r="K3491" s="16">
        <f t="shared" ca="1" si="381"/>
        <v>13.30744956792498</v>
      </c>
      <c r="L3491" s="16"/>
      <c r="M3491" s="17">
        <f t="shared" ca="1" si="380"/>
        <v>0.17877705825373769</v>
      </c>
      <c r="N3491" s="18">
        <f t="shared" ca="1" si="382"/>
        <v>-3.9175707265744881</v>
      </c>
      <c r="O3491" s="18"/>
      <c r="P3491" s="30">
        <f t="shared" ca="1" si="378"/>
        <v>19.425020294499468</v>
      </c>
      <c r="Q3491" s="19"/>
      <c r="R3491" s="20">
        <f t="shared" ca="1" si="383"/>
        <v>1</v>
      </c>
      <c r="S3491" s="21">
        <f t="shared" ca="1" si="384"/>
        <v>1</v>
      </c>
    </row>
    <row r="3492" spans="9:19" ht="15" x14ac:dyDescent="0.25">
      <c r="I3492" s="14">
        <v>3488</v>
      </c>
      <c r="J3492" s="15">
        <f t="shared" ca="1" si="379"/>
        <v>0.71369040465489131</v>
      </c>
      <c r="K3492" s="16">
        <f t="shared" ca="1" si="381"/>
        <v>12.150421572221205</v>
      </c>
      <c r="L3492" s="16"/>
      <c r="M3492" s="17">
        <f t="shared" ca="1" si="380"/>
        <v>0.2429661412014924</v>
      </c>
      <c r="N3492" s="18">
        <f t="shared" ca="1" si="382"/>
        <v>-2.0497893682901553</v>
      </c>
      <c r="O3492" s="18"/>
      <c r="P3492" s="30">
        <f t="shared" ca="1" si="378"/>
        <v>16.400210940511361</v>
      </c>
      <c r="Q3492" s="19"/>
      <c r="R3492" s="20">
        <f t="shared" ca="1" si="383"/>
        <v>1</v>
      </c>
      <c r="S3492" s="21">
        <f t="shared" ca="1" si="384"/>
        <v>1</v>
      </c>
    </row>
    <row r="3493" spans="9:19" ht="15" x14ac:dyDescent="0.25">
      <c r="I3493" s="14">
        <v>3489</v>
      </c>
      <c r="J3493" s="15">
        <f t="shared" ca="1" si="379"/>
        <v>0.19682137246296594</v>
      </c>
      <c r="K3493" s="16">
        <f t="shared" ca="1" si="381"/>
        <v>0.2930401381548462</v>
      </c>
      <c r="L3493" s="16"/>
      <c r="M3493" s="17">
        <f t="shared" ca="1" si="380"/>
        <v>0.26770331198699215</v>
      </c>
      <c r="N3493" s="18">
        <f t="shared" ca="1" si="382"/>
        <v>-1.4054008622572542</v>
      </c>
      <c r="O3493" s="18"/>
      <c r="P3493" s="30">
        <f t="shared" ca="1" si="378"/>
        <v>3.8984410004121006</v>
      </c>
      <c r="Q3493" s="19"/>
      <c r="R3493" s="20">
        <f t="shared" ca="1" si="383"/>
        <v>1</v>
      </c>
      <c r="S3493" s="21">
        <f t="shared" ca="1" si="384"/>
        <v>0</v>
      </c>
    </row>
    <row r="3494" spans="9:19" ht="15" x14ac:dyDescent="0.25">
      <c r="I3494" s="14">
        <v>3490</v>
      </c>
      <c r="J3494" s="15">
        <f t="shared" ca="1" si="379"/>
        <v>0.32234086293858011</v>
      </c>
      <c r="K3494" s="16">
        <f t="shared" ca="1" si="381"/>
        <v>3.5716342303302504</v>
      </c>
      <c r="L3494" s="16"/>
      <c r="M3494" s="17">
        <f t="shared" ca="1" si="380"/>
        <v>0.57332859769308764</v>
      </c>
      <c r="N3494" s="18">
        <f t="shared" ca="1" si="382"/>
        <v>5.3266074951242306</v>
      </c>
      <c r="O3494" s="18"/>
      <c r="P3494" s="30">
        <f t="shared" ca="1" si="378"/>
        <v>0.44502673520601999</v>
      </c>
      <c r="Q3494" s="19"/>
      <c r="R3494" s="20">
        <f t="shared" ca="1" si="383"/>
        <v>1</v>
      </c>
      <c r="S3494" s="21">
        <f t="shared" ca="1" si="384"/>
        <v>0</v>
      </c>
    </row>
    <row r="3495" spans="9:19" ht="15" x14ac:dyDescent="0.25">
      <c r="I3495" s="14">
        <v>3491</v>
      </c>
      <c r="J3495" s="15">
        <f t="shared" ca="1" si="379"/>
        <v>0.64875555904948201</v>
      </c>
      <c r="K3495" s="16">
        <f t="shared" ca="1" si="381"/>
        <v>10.625730918188218</v>
      </c>
      <c r="L3495" s="16"/>
      <c r="M3495" s="17">
        <f t="shared" ca="1" si="380"/>
        <v>0.99292578110085006</v>
      </c>
      <c r="N3495" s="18">
        <f t="shared" ca="1" si="382"/>
        <v>24.307223225474466</v>
      </c>
      <c r="O3495" s="18"/>
      <c r="P3495" s="30">
        <f t="shared" ca="1" si="378"/>
        <v>-11.481492307286249</v>
      </c>
      <c r="Q3495" s="19"/>
      <c r="R3495" s="20">
        <f t="shared" ca="1" si="383"/>
        <v>0</v>
      </c>
      <c r="S3495" s="21">
        <f t="shared" ca="1" si="384"/>
        <v>0</v>
      </c>
    </row>
    <row r="3496" spans="9:19" ht="15" x14ac:dyDescent="0.25">
      <c r="I3496" s="14">
        <v>3492</v>
      </c>
      <c r="J3496" s="15">
        <f t="shared" ca="1" si="379"/>
        <v>0.38810003024191131</v>
      </c>
      <c r="K3496" s="16">
        <f t="shared" ca="1" si="381"/>
        <v>5.0515892648662852</v>
      </c>
      <c r="L3496" s="16"/>
      <c r="M3496" s="17">
        <f t="shared" ca="1" si="380"/>
        <v>0.42995584583508573</v>
      </c>
      <c r="N3496" s="18">
        <f t="shared" ca="1" si="382"/>
        <v>2.3034073420660173</v>
      </c>
      <c r="O3496" s="18"/>
      <c r="P3496" s="30">
        <f t="shared" ca="1" si="378"/>
        <v>4.9481819228002681</v>
      </c>
      <c r="Q3496" s="19"/>
      <c r="R3496" s="20">
        <f t="shared" ca="1" si="383"/>
        <v>1</v>
      </c>
      <c r="S3496" s="21">
        <f t="shared" ca="1" si="384"/>
        <v>0</v>
      </c>
    </row>
    <row r="3497" spans="9:19" ht="15" x14ac:dyDescent="0.25">
      <c r="I3497" s="14">
        <v>3493</v>
      </c>
      <c r="J3497" s="15">
        <f t="shared" ca="1" si="379"/>
        <v>0.31480335214477162</v>
      </c>
      <c r="K3497" s="16">
        <f t="shared" ca="1" si="381"/>
        <v>3.3949519174573854</v>
      </c>
      <c r="L3497" s="16"/>
      <c r="M3497" s="17">
        <f t="shared" ca="1" si="380"/>
        <v>0.94802900977880167</v>
      </c>
      <c r="N3497" s="18">
        <f t="shared" ca="1" si="382"/>
        <v>17.384393891627496</v>
      </c>
      <c r="O3497" s="18"/>
      <c r="P3497" s="30">
        <f t="shared" ca="1" si="378"/>
        <v>-11.78944197417011</v>
      </c>
      <c r="Q3497" s="19"/>
      <c r="R3497" s="20">
        <f t="shared" ca="1" si="383"/>
        <v>0</v>
      </c>
      <c r="S3497" s="21">
        <f t="shared" ca="1" si="384"/>
        <v>0</v>
      </c>
    </row>
    <row r="3498" spans="9:19" ht="15" x14ac:dyDescent="0.25">
      <c r="I3498" s="14">
        <v>3494</v>
      </c>
      <c r="J3498" s="15">
        <f t="shared" ca="1" si="379"/>
        <v>0.42774702913680418</v>
      </c>
      <c r="K3498" s="16">
        <f t="shared" ca="1" si="381"/>
        <v>5.9063334481398027</v>
      </c>
      <c r="L3498" s="16"/>
      <c r="M3498" s="17">
        <f t="shared" ca="1" si="380"/>
        <v>0.70012201438090205</v>
      </c>
      <c r="N3498" s="18">
        <f t="shared" ca="1" si="382"/>
        <v>8.1703857966430871</v>
      </c>
      <c r="O3498" s="18"/>
      <c r="P3498" s="30">
        <f t="shared" ca="1" si="378"/>
        <v>-6.4052348503284229E-2</v>
      </c>
      <c r="Q3498" s="19"/>
      <c r="R3498" s="20">
        <f t="shared" ca="1" si="383"/>
        <v>0</v>
      </c>
      <c r="S3498" s="21">
        <f t="shared" ca="1" si="384"/>
        <v>0</v>
      </c>
    </row>
    <row r="3499" spans="9:19" ht="15" x14ac:dyDescent="0.25">
      <c r="I3499" s="14">
        <v>3495</v>
      </c>
      <c r="J3499" s="15">
        <f t="shared" ca="1" si="379"/>
        <v>0.66242681805179027</v>
      </c>
      <c r="K3499" s="16">
        <f t="shared" ca="1" si="381"/>
        <v>10.93640423996959</v>
      </c>
      <c r="L3499" s="16"/>
      <c r="M3499" s="17">
        <f t="shared" ca="1" si="380"/>
        <v>0.49218841546318959</v>
      </c>
      <c r="N3499" s="18">
        <f t="shared" ca="1" si="382"/>
        <v>3.6161653167333299</v>
      </c>
      <c r="O3499" s="18"/>
      <c r="P3499" s="30">
        <f t="shared" ca="1" si="378"/>
        <v>9.5202389232362599</v>
      </c>
      <c r="Q3499" s="19"/>
      <c r="R3499" s="20">
        <f t="shared" ca="1" si="383"/>
        <v>1</v>
      </c>
      <c r="S3499" s="21">
        <f t="shared" ca="1" si="384"/>
        <v>1</v>
      </c>
    </row>
    <row r="3500" spans="9:19" ht="15" x14ac:dyDescent="0.25">
      <c r="I3500" s="14">
        <v>3496</v>
      </c>
      <c r="J3500" s="15">
        <f t="shared" ca="1" si="379"/>
        <v>0.46522771650270145</v>
      </c>
      <c r="K3500" s="16">
        <f t="shared" ca="1" si="381"/>
        <v>6.699831358015242</v>
      </c>
      <c r="L3500" s="16"/>
      <c r="M3500" s="17">
        <f t="shared" ca="1" si="380"/>
        <v>7.1431918754158219E-2</v>
      </c>
      <c r="N3500" s="18">
        <f t="shared" ca="1" si="382"/>
        <v>-8.478820074487059</v>
      </c>
      <c r="O3500" s="18"/>
      <c r="P3500" s="30">
        <f t="shared" ca="1" si="378"/>
        <v>17.378651432502302</v>
      </c>
      <c r="Q3500" s="19"/>
      <c r="R3500" s="20">
        <f t="shared" ca="1" si="383"/>
        <v>1</v>
      </c>
      <c r="S3500" s="21">
        <f t="shared" ca="1" si="384"/>
        <v>1</v>
      </c>
    </row>
    <row r="3501" spans="9:19" ht="15" x14ac:dyDescent="0.25">
      <c r="I3501" s="14">
        <v>3497</v>
      </c>
      <c r="J3501" s="15">
        <f t="shared" ca="1" si="379"/>
        <v>0.91557045279565086</v>
      </c>
      <c r="K3501" s="16">
        <f t="shared" ca="1" si="381"/>
        <v>18.941429697861608</v>
      </c>
      <c r="L3501" s="16"/>
      <c r="M3501" s="17">
        <f t="shared" ca="1" si="380"/>
        <v>0.66987894690161931</v>
      </c>
      <c r="N3501" s="18">
        <f t="shared" ca="1" si="382"/>
        <v>7.4577811650947066</v>
      </c>
      <c r="O3501" s="18"/>
      <c r="P3501" s="30">
        <f t="shared" ca="1" si="378"/>
        <v>13.683648532766902</v>
      </c>
      <c r="Q3501" s="19"/>
      <c r="R3501" s="20">
        <f t="shared" ca="1" si="383"/>
        <v>1</v>
      </c>
      <c r="S3501" s="21">
        <f t="shared" ca="1" si="384"/>
        <v>1</v>
      </c>
    </row>
    <row r="3502" spans="9:19" ht="15" x14ac:dyDescent="0.25">
      <c r="I3502" s="14">
        <v>3498</v>
      </c>
      <c r="J3502" s="15">
        <f t="shared" ca="1" si="379"/>
        <v>7.8548043890182662E-2</v>
      </c>
      <c r="K3502" s="16">
        <f t="shared" ca="1" si="381"/>
        <v>-4.4079520815913753</v>
      </c>
      <c r="L3502" s="16"/>
      <c r="M3502" s="17">
        <f t="shared" ca="1" si="380"/>
        <v>0.73603164183376901</v>
      </c>
      <c r="N3502" s="18">
        <f t="shared" ca="1" si="382"/>
        <v>9.0606531450130312</v>
      </c>
      <c r="O3502" s="18"/>
      <c r="P3502" s="30">
        <f t="shared" ca="1" si="378"/>
        <v>-11.268605226604407</v>
      </c>
      <c r="Q3502" s="19"/>
      <c r="R3502" s="20">
        <f t="shared" ca="1" si="383"/>
        <v>0</v>
      </c>
      <c r="S3502" s="21">
        <f t="shared" ca="1" si="384"/>
        <v>0</v>
      </c>
    </row>
    <row r="3503" spans="9:19" ht="15" x14ac:dyDescent="0.25">
      <c r="I3503" s="14">
        <v>3499</v>
      </c>
      <c r="J3503" s="15">
        <f t="shared" ca="1" si="379"/>
        <v>0.77577381732361284</v>
      </c>
      <c r="K3503" s="16">
        <f t="shared" ca="1" si="381"/>
        <v>13.771863678049739</v>
      </c>
      <c r="L3503" s="16"/>
      <c r="M3503" s="17">
        <f t="shared" ca="1" si="380"/>
        <v>0.57885040589262304</v>
      </c>
      <c r="N3503" s="18">
        <f t="shared" ca="1" si="382"/>
        <v>5.4445636654692429</v>
      </c>
      <c r="O3503" s="18"/>
      <c r="P3503" s="30">
        <f t="shared" ca="1" si="378"/>
        <v>10.527300012580497</v>
      </c>
      <c r="Q3503" s="19"/>
      <c r="R3503" s="20">
        <f t="shared" ca="1" si="383"/>
        <v>1</v>
      </c>
      <c r="S3503" s="21">
        <f t="shared" ca="1" si="384"/>
        <v>1</v>
      </c>
    </row>
    <row r="3504" spans="9:19" ht="15" x14ac:dyDescent="0.25">
      <c r="I3504" s="14">
        <v>3500</v>
      </c>
      <c r="J3504" s="15">
        <f t="shared" ca="1" si="379"/>
        <v>0.90898856602817013</v>
      </c>
      <c r="K3504" s="16">
        <f t="shared" ca="1" si="381"/>
        <v>18.595666923469626</v>
      </c>
      <c r="L3504" s="16"/>
      <c r="M3504" s="17">
        <f t="shared" ca="1" si="380"/>
        <v>1.3571376146379488E-2</v>
      </c>
      <c r="N3504" s="18">
        <f t="shared" ca="1" si="382"/>
        <v>-14.705657711249081</v>
      </c>
      <c r="O3504" s="18"/>
      <c r="P3504" s="30">
        <f t="shared" ca="1" si="378"/>
        <v>35.501324634718713</v>
      </c>
      <c r="Q3504" s="19"/>
      <c r="R3504" s="20">
        <f t="shared" ca="1" si="383"/>
        <v>1</v>
      </c>
      <c r="S3504" s="21">
        <f t="shared" ca="1" si="384"/>
        <v>1</v>
      </c>
    </row>
    <row r="3505" spans="9:19" ht="15" x14ac:dyDescent="0.25">
      <c r="I3505" s="14">
        <v>3501</v>
      </c>
      <c r="J3505" s="15">
        <f t="shared" ca="1" si="379"/>
        <v>7.40058375875704E-2</v>
      </c>
      <c r="K3505" s="16">
        <f t="shared" ca="1" si="381"/>
        <v>-4.6730436645928428</v>
      </c>
      <c r="L3505" s="16"/>
      <c r="M3505" s="17">
        <f t="shared" ca="1" si="380"/>
        <v>0.13460531761598538</v>
      </c>
      <c r="N3505" s="18">
        <f t="shared" ca="1" si="382"/>
        <v>-5.4641077276894539</v>
      </c>
      <c r="O3505" s="18"/>
      <c r="P3505" s="30">
        <f t="shared" ca="1" si="378"/>
        <v>2.9910640630966112</v>
      </c>
      <c r="Q3505" s="19"/>
      <c r="R3505" s="20">
        <f t="shared" ca="1" si="383"/>
        <v>1</v>
      </c>
      <c r="S3505" s="21">
        <f t="shared" ca="1" si="384"/>
        <v>0</v>
      </c>
    </row>
    <row r="3506" spans="9:19" ht="15" x14ac:dyDescent="0.25">
      <c r="I3506" s="14">
        <v>3502</v>
      </c>
      <c r="J3506" s="15">
        <f t="shared" ca="1" si="379"/>
        <v>0.46689265254684686</v>
      </c>
      <c r="K3506" s="16">
        <f t="shared" ca="1" si="381"/>
        <v>6.7348752453592065</v>
      </c>
      <c r="L3506" s="16"/>
      <c r="M3506" s="17">
        <f t="shared" ca="1" si="380"/>
        <v>0.18038186700038183</v>
      </c>
      <c r="N3506" s="18">
        <f t="shared" ca="1" si="382"/>
        <v>-3.8663260911877506</v>
      </c>
      <c r="O3506" s="18"/>
      <c r="P3506" s="30">
        <f t="shared" ca="1" si="378"/>
        <v>12.801201336546956</v>
      </c>
      <c r="Q3506" s="19"/>
      <c r="R3506" s="20">
        <f t="shared" ca="1" si="383"/>
        <v>1</v>
      </c>
      <c r="S3506" s="21">
        <f t="shared" ca="1" si="384"/>
        <v>1</v>
      </c>
    </row>
    <row r="3507" spans="9:19" ht="15" x14ac:dyDescent="0.25">
      <c r="I3507" s="14">
        <v>3503</v>
      </c>
      <c r="J3507" s="15">
        <f t="shared" ca="1" si="379"/>
        <v>0.96132267263849547</v>
      </c>
      <c r="K3507" s="16">
        <f t="shared" ca="1" si="381"/>
        <v>22.207470860706692</v>
      </c>
      <c r="L3507" s="16"/>
      <c r="M3507" s="17">
        <f t="shared" ca="1" si="380"/>
        <v>0.92670867416418912</v>
      </c>
      <c r="N3507" s="18">
        <f t="shared" ca="1" si="382"/>
        <v>15.925865418718669</v>
      </c>
      <c r="O3507" s="18"/>
      <c r="P3507" s="30">
        <f t="shared" ca="1" si="378"/>
        <v>8.4816054419880231</v>
      </c>
      <c r="Q3507" s="19"/>
      <c r="R3507" s="20">
        <f t="shared" ca="1" si="383"/>
        <v>1</v>
      </c>
      <c r="S3507" s="21">
        <f t="shared" ca="1" si="384"/>
        <v>1</v>
      </c>
    </row>
    <row r="3508" spans="9:19" ht="15" x14ac:dyDescent="0.25">
      <c r="I3508" s="14">
        <v>3504</v>
      </c>
      <c r="J3508" s="15">
        <f t="shared" ca="1" si="379"/>
        <v>0.98547233238757548</v>
      </c>
      <c r="K3508" s="16">
        <f t="shared" ca="1" si="381"/>
        <v>25.692070735238548</v>
      </c>
      <c r="L3508" s="16"/>
      <c r="M3508" s="17">
        <f t="shared" ca="1" si="380"/>
        <v>0.23507880904107048</v>
      </c>
      <c r="N3508" s="18">
        <f t="shared" ca="1" si="382"/>
        <v>-2.262547967596876</v>
      </c>
      <c r="O3508" s="18"/>
      <c r="P3508" s="30">
        <f t="shared" ca="1" si="378"/>
        <v>30.154618702835425</v>
      </c>
      <c r="Q3508" s="19"/>
      <c r="R3508" s="20">
        <f t="shared" ca="1" si="383"/>
        <v>1</v>
      </c>
      <c r="S3508" s="21">
        <f t="shared" ca="1" si="384"/>
        <v>1</v>
      </c>
    </row>
    <row r="3509" spans="9:19" ht="15" x14ac:dyDescent="0.25">
      <c r="I3509" s="14">
        <v>3505</v>
      </c>
      <c r="J3509" s="15">
        <f t="shared" ca="1" si="379"/>
        <v>0.31573862864396163</v>
      </c>
      <c r="K3509" s="16">
        <f t="shared" ca="1" si="381"/>
        <v>3.4169716009856348</v>
      </c>
      <c r="L3509" s="16"/>
      <c r="M3509" s="17">
        <f t="shared" ca="1" si="380"/>
        <v>0.91236047794871744</v>
      </c>
      <c r="N3509" s="18">
        <f t="shared" ca="1" si="382"/>
        <v>15.120381797626395</v>
      </c>
      <c r="O3509" s="18"/>
      <c r="P3509" s="30">
        <f t="shared" ca="1" si="378"/>
        <v>-9.5034101966407611</v>
      </c>
      <c r="Q3509" s="19"/>
      <c r="R3509" s="20">
        <f t="shared" ca="1" si="383"/>
        <v>0</v>
      </c>
      <c r="S3509" s="21">
        <f t="shared" ca="1" si="384"/>
        <v>0</v>
      </c>
    </row>
    <row r="3510" spans="9:19" ht="15" x14ac:dyDescent="0.25">
      <c r="I3510" s="14">
        <v>3506</v>
      </c>
      <c r="J3510" s="15">
        <f t="shared" ca="1" si="379"/>
        <v>0.50687346638787678</v>
      </c>
      <c r="K3510" s="16">
        <f t="shared" ca="1" si="381"/>
        <v>7.5741571725408461</v>
      </c>
      <c r="L3510" s="16"/>
      <c r="M3510" s="17">
        <f t="shared" ca="1" si="380"/>
        <v>0.19104357435390185</v>
      </c>
      <c r="N3510" s="18">
        <f t="shared" ca="1" si="382"/>
        <v>-3.5328865174161281</v>
      </c>
      <c r="O3510" s="18"/>
      <c r="P3510" s="30">
        <f t="shared" ca="1" si="378"/>
        <v>13.307043689956974</v>
      </c>
      <c r="Q3510" s="19"/>
      <c r="R3510" s="20">
        <f t="shared" ca="1" si="383"/>
        <v>1</v>
      </c>
      <c r="S3510" s="21">
        <f t="shared" ca="1" si="384"/>
        <v>1</v>
      </c>
    </row>
    <row r="3511" spans="9:19" ht="15" x14ac:dyDescent="0.25">
      <c r="I3511" s="14">
        <v>3507</v>
      </c>
      <c r="J3511" s="15">
        <f t="shared" ca="1" si="379"/>
        <v>0.70837300951967297</v>
      </c>
      <c r="K3511" s="16">
        <f t="shared" ca="1" si="381"/>
        <v>12.020233877976143</v>
      </c>
      <c r="L3511" s="16"/>
      <c r="M3511" s="17">
        <f t="shared" ca="1" si="380"/>
        <v>0.42058217732922409</v>
      </c>
      <c r="N3511" s="18">
        <f t="shared" ca="1" si="382"/>
        <v>2.1032968796760496</v>
      </c>
      <c r="O3511" s="18"/>
      <c r="P3511" s="30">
        <f t="shared" ca="1" si="378"/>
        <v>12.116936998300094</v>
      </c>
      <c r="Q3511" s="19"/>
      <c r="R3511" s="20">
        <f t="shared" ca="1" si="383"/>
        <v>1</v>
      </c>
      <c r="S3511" s="21">
        <f t="shared" ca="1" si="384"/>
        <v>1</v>
      </c>
    </row>
    <row r="3512" spans="9:19" ht="15" x14ac:dyDescent="0.25">
      <c r="I3512" s="14">
        <v>3508</v>
      </c>
      <c r="J3512" s="15">
        <f t="shared" ca="1" si="379"/>
        <v>0.56039518296831781</v>
      </c>
      <c r="K3512" s="16">
        <f t="shared" ca="1" si="381"/>
        <v>8.7014824603095846</v>
      </c>
      <c r="L3512" s="16"/>
      <c r="M3512" s="17">
        <f t="shared" ca="1" si="380"/>
        <v>0.5950567836810926</v>
      </c>
      <c r="N3512" s="18">
        <f t="shared" ca="1" si="382"/>
        <v>5.7927743034486934</v>
      </c>
      <c r="O3512" s="18"/>
      <c r="P3512" s="30">
        <f t="shared" ca="1" si="378"/>
        <v>5.1087081568608914</v>
      </c>
      <c r="Q3512" s="19"/>
      <c r="R3512" s="20">
        <f t="shared" ca="1" si="383"/>
        <v>1</v>
      </c>
      <c r="S3512" s="21">
        <f t="shared" ca="1" si="384"/>
        <v>0</v>
      </c>
    </row>
    <row r="3513" spans="9:19" ht="15" x14ac:dyDescent="0.25">
      <c r="I3513" s="14">
        <v>3509</v>
      </c>
      <c r="J3513" s="15">
        <f t="shared" ca="1" si="379"/>
        <v>0.44193155582223076</v>
      </c>
      <c r="K3513" s="16">
        <f t="shared" ca="1" si="381"/>
        <v>6.2078587210275078</v>
      </c>
      <c r="L3513" s="16"/>
      <c r="M3513" s="17">
        <f t="shared" ca="1" si="380"/>
        <v>0.77207127716790569</v>
      </c>
      <c r="N3513" s="18">
        <f t="shared" ca="1" si="382"/>
        <v>10.018852151603385</v>
      </c>
      <c r="O3513" s="18"/>
      <c r="P3513" s="30">
        <f t="shared" ca="1" si="378"/>
        <v>-1.6109934305758769</v>
      </c>
      <c r="Q3513" s="19"/>
      <c r="R3513" s="20">
        <f t="shared" ca="1" si="383"/>
        <v>0</v>
      </c>
      <c r="S3513" s="21">
        <f t="shared" ca="1" si="384"/>
        <v>0</v>
      </c>
    </row>
    <row r="3514" spans="9:19" ht="15" x14ac:dyDescent="0.25">
      <c r="I3514" s="14">
        <v>3510</v>
      </c>
      <c r="J3514" s="15">
        <f t="shared" ca="1" si="379"/>
        <v>0.11914834907551408</v>
      </c>
      <c r="K3514" s="16">
        <f t="shared" ca="1" si="381"/>
        <v>-2.4363542093242767</v>
      </c>
      <c r="L3514" s="16"/>
      <c r="M3514" s="17">
        <f t="shared" ca="1" si="380"/>
        <v>0.25478693847287504</v>
      </c>
      <c r="N3514" s="18">
        <f t="shared" ca="1" si="382"/>
        <v>-1.7377842027199888</v>
      </c>
      <c r="O3514" s="18"/>
      <c r="P3514" s="30">
        <f t="shared" ca="1" si="378"/>
        <v>1.5014299933957123</v>
      </c>
      <c r="Q3514" s="19"/>
      <c r="R3514" s="20">
        <f t="shared" ca="1" si="383"/>
        <v>1</v>
      </c>
      <c r="S3514" s="21">
        <f t="shared" ca="1" si="384"/>
        <v>0</v>
      </c>
    </row>
    <row r="3515" spans="9:19" ht="15" x14ac:dyDescent="0.25">
      <c r="I3515" s="14">
        <v>3511</v>
      </c>
      <c r="J3515" s="15">
        <f t="shared" ca="1" si="379"/>
        <v>0.29949187932905896</v>
      </c>
      <c r="K3515" s="16">
        <f t="shared" ca="1" si="381"/>
        <v>3.0303188250868986</v>
      </c>
      <c r="L3515" s="16"/>
      <c r="M3515" s="17">
        <f t="shared" ca="1" si="380"/>
        <v>0.10296618137944036</v>
      </c>
      <c r="N3515" s="18">
        <f t="shared" ca="1" si="382"/>
        <v>-6.802324959147878</v>
      </c>
      <c r="O3515" s="18"/>
      <c r="P3515" s="30">
        <f t="shared" ca="1" si="378"/>
        <v>12.032643784234775</v>
      </c>
      <c r="Q3515" s="19"/>
      <c r="R3515" s="20">
        <f t="shared" ca="1" si="383"/>
        <v>1</v>
      </c>
      <c r="S3515" s="21">
        <f t="shared" ca="1" si="384"/>
        <v>1</v>
      </c>
    </row>
    <row r="3516" spans="9:19" ht="15" x14ac:dyDescent="0.25">
      <c r="I3516" s="14">
        <v>3512</v>
      </c>
      <c r="J3516" s="15">
        <f t="shared" ca="1" si="379"/>
        <v>0.44947636514812539</v>
      </c>
      <c r="K3516" s="16">
        <f t="shared" ca="1" si="381"/>
        <v>6.3675721236406861</v>
      </c>
      <c r="L3516" s="16"/>
      <c r="M3516" s="17">
        <f t="shared" ca="1" si="380"/>
        <v>0.10371391429486954</v>
      </c>
      <c r="N3516" s="18">
        <f t="shared" ca="1" si="382"/>
        <v>-6.7675205243987744</v>
      </c>
      <c r="O3516" s="18"/>
      <c r="P3516" s="30">
        <f t="shared" ca="1" si="378"/>
        <v>15.33509264803946</v>
      </c>
      <c r="Q3516" s="19"/>
      <c r="R3516" s="20">
        <f t="shared" ca="1" si="383"/>
        <v>1</v>
      </c>
      <c r="S3516" s="21">
        <f t="shared" ca="1" si="384"/>
        <v>1</v>
      </c>
    </row>
    <row r="3517" spans="9:19" ht="15" x14ac:dyDescent="0.25">
      <c r="I3517" s="14">
        <v>3513</v>
      </c>
      <c r="J3517" s="15">
        <f t="shared" ca="1" si="379"/>
        <v>0.23958995874547084</v>
      </c>
      <c r="K3517" s="16">
        <f t="shared" ca="1" si="381"/>
        <v>1.5096081108847761</v>
      </c>
      <c r="L3517" s="16"/>
      <c r="M3517" s="17">
        <f t="shared" ca="1" si="380"/>
        <v>0.59931351490618556</v>
      </c>
      <c r="N3517" s="18">
        <f t="shared" ca="1" si="382"/>
        <v>5.8847908162832443</v>
      </c>
      <c r="O3517" s="18"/>
      <c r="P3517" s="30">
        <f t="shared" ca="1" si="378"/>
        <v>-2.175182705398468</v>
      </c>
      <c r="Q3517" s="19"/>
      <c r="R3517" s="20">
        <f t="shared" ca="1" si="383"/>
        <v>0</v>
      </c>
      <c r="S3517" s="21">
        <f t="shared" ca="1" si="384"/>
        <v>0</v>
      </c>
    </row>
    <row r="3518" spans="9:19" ht="15" x14ac:dyDescent="0.25">
      <c r="I3518" s="14">
        <v>3514</v>
      </c>
      <c r="J3518" s="15">
        <f t="shared" ca="1" si="379"/>
        <v>0.45472945613555948</v>
      </c>
      <c r="K3518" s="16">
        <f t="shared" ca="1" si="381"/>
        <v>6.4785412955414508</v>
      </c>
      <c r="L3518" s="16"/>
      <c r="M3518" s="17">
        <f t="shared" ca="1" si="380"/>
        <v>0.45310107501292385</v>
      </c>
      <c r="N3518" s="18">
        <f t="shared" ca="1" si="382"/>
        <v>2.7941612888139318</v>
      </c>
      <c r="O3518" s="18"/>
      <c r="P3518" s="30">
        <f t="shared" ca="1" si="378"/>
        <v>5.8843800067275192</v>
      </c>
      <c r="Q3518" s="19"/>
      <c r="R3518" s="20">
        <f t="shared" ca="1" si="383"/>
        <v>1</v>
      </c>
      <c r="S3518" s="21">
        <f t="shared" ca="1" si="384"/>
        <v>0</v>
      </c>
    </row>
    <row r="3519" spans="9:19" ht="15" x14ac:dyDescent="0.25">
      <c r="I3519" s="14">
        <v>3515</v>
      </c>
      <c r="J3519" s="15">
        <f t="shared" ca="1" si="379"/>
        <v>0.42106396371807753</v>
      </c>
      <c r="K3519" s="16">
        <f t="shared" ca="1" si="381"/>
        <v>5.7636045619383651</v>
      </c>
      <c r="L3519" s="16"/>
      <c r="M3519" s="17">
        <f t="shared" ca="1" si="380"/>
        <v>0.43160342197747914</v>
      </c>
      <c r="N3519" s="18">
        <f t="shared" ca="1" si="382"/>
        <v>2.3384896868114264</v>
      </c>
      <c r="O3519" s="18"/>
      <c r="P3519" s="30">
        <f t="shared" ca="1" si="378"/>
        <v>5.6251148751269389</v>
      </c>
      <c r="Q3519" s="19"/>
      <c r="R3519" s="20">
        <f t="shared" ca="1" si="383"/>
        <v>1</v>
      </c>
      <c r="S3519" s="21">
        <f t="shared" ca="1" si="384"/>
        <v>0</v>
      </c>
    </row>
    <row r="3520" spans="9:19" ht="15" x14ac:dyDescent="0.25">
      <c r="I3520" s="14">
        <v>3516</v>
      </c>
      <c r="J3520" s="15">
        <f t="shared" ca="1" si="379"/>
        <v>0.58443355447768885</v>
      </c>
      <c r="K3520" s="16">
        <f t="shared" ca="1" si="381"/>
        <v>9.2141676339476604</v>
      </c>
      <c r="L3520" s="16"/>
      <c r="M3520" s="17">
        <f t="shared" ca="1" si="380"/>
        <v>0.72083025724317651</v>
      </c>
      <c r="N3520" s="18">
        <f t="shared" ca="1" si="382"/>
        <v>8.6770523939728701</v>
      </c>
      <c r="O3520" s="18"/>
      <c r="P3520" s="30">
        <f t="shared" ca="1" si="378"/>
        <v>2.7371152399747904</v>
      </c>
      <c r="Q3520" s="19"/>
      <c r="R3520" s="20">
        <f t="shared" ca="1" si="383"/>
        <v>1</v>
      </c>
      <c r="S3520" s="21">
        <f t="shared" ca="1" si="384"/>
        <v>0</v>
      </c>
    </row>
    <row r="3521" spans="9:19" ht="15" x14ac:dyDescent="0.25">
      <c r="I3521" s="14">
        <v>3517</v>
      </c>
      <c r="J3521" s="15">
        <f t="shared" ca="1" si="379"/>
        <v>0.37998705155211643</v>
      </c>
      <c r="K3521" s="16">
        <f t="shared" ca="1" si="381"/>
        <v>4.8738798306923865</v>
      </c>
      <c r="L3521" s="16"/>
      <c r="M3521" s="17">
        <f t="shared" ca="1" si="380"/>
        <v>0.21902405543619663</v>
      </c>
      <c r="N3521" s="18">
        <f t="shared" ca="1" si="382"/>
        <v>-2.7082440376647403</v>
      </c>
      <c r="O3521" s="18"/>
      <c r="P3521" s="30">
        <f t="shared" ca="1" si="378"/>
        <v>9.782123868357127</v>
      </c>
      <c r="Q3521" s="19"/>
      <c r="R3521" s="20">
        <f t="shared" ca="1" si="383"/>
        <v>1</v>
      </c>
      <c r="S3521" s="21">
        <f t="shared" ca="1" si="384"/>
        <v>1</v>
      </c>
    </row>
    <row r="3522" spans="9:19" ht="15" x14ac:dyDescent="0.25">
      <c r="I3522" s="14">
        <v>3518</v>
      </c>
      <c r="J3522" s="15">
        <f t="shared" ca="1" si="379"/>
        <v>0.12070907311858314</v>
      </c>
      <c r="K3522" s="16">
        <f t="shared" ca="1" si="381"/>
        <v>-2.3710496787466973</v>
      </c>
      <c r="L3522" s="16"/>
      <c r="M3522" s="17">
        <f t="shared" ca="1" si="380"/>
        <v>0.80827333556414216</v>
      </c>
      <c r="N3522" s="18">
        <f t="shared" ca="1" si="382"/>
        <v>11.071919487975848</v>
      </c>
      <c r="O3522" s="18"/>
      <c r="P3522" s="30">
        <f t="shared" ca="1" si="378"/>
        <v>-11.242969166722546</v>
      </c>
      <c r="Q3522" s="19"/>
      <c r="R3522" s="20">
        <f t="shared" ca="1" si="383"/>
        <v>0</v>
      </c>
      <c r="S3522" s="21">
        <f t="shared" ca="1" si="384"/>
        <v>0</v>
      </c>
    </row>
    <row r="3523" spans="9:19" ht="15" x14ac:dyDescent="0.25">
      <c r="I3523" s="14">
        <v>3519</v>
      </c>
      <c r="J3523" s="15">
        <f t="shared" ca="1" si="379"/>
        <v>0.20924456587804585</v>
      </c>
      <c r="K3523" s="16">
        <f t="shared" ca="1" si="381"/>
        <v>0.66104198509090306</v>
      </c>
      <c r="L3523" s="16"/>
      <c r="M3523" s="17">
        <f t="shared" ca="1" si="380"/>
        <v>0.22895163849731015</v>
      </c>
      <c r="N3523" s="18">
        <f t="shared" ca="1" si="382"/>
        <v>-2.4305593496643114</v>
      </c>
      <c r="O3523" s="18"/>
      <c r="P3523" s="30">
        <f t="shared" ca="1" si="378"/>
        <v>5.2916013347552147</v>
      </c>
      <c r="Q3523" s="19"/>
      <c r="R3523" s="20">
        <f t="shared" ca="1" si="383"/>
        <v>1</v>
      </c>
      <c r="S3523" s="21">
        <f t="shared" ca="1" si="384"/>
        <v>0</v>
      </c>
    </row>
    <row r="3524" spans="9:19" ht="15" x14ac:dyDescent="0.25">
      <c r="I3524" s="14">
        <v>3520</v>
      </c>
      <c r="J3524" s="15">
        <f t="shared" ca="1" si="379"/>
        <v>0.44082231607307631</v>
      </c>
      <c r="K3524" s="16">
        <f t="shared" ca="1" si="381"/>
        <v>6.1843414189039532</v>
      </c>
      <c r="L3524" s="16"/>
      <c r="M3524" s="17">
        <f t="shared" ca="1" si="380"/>
        <v>0.72860640321861581</v>
      </c>
      <c r="N3524" s="18">
        <f t="shared" ca="1" si="382"/>
        <v>8.8719433458738415</v>
      </c>
      <c r="O3524" s="18"/>
      <c r="P3524" s="30">
        <f t="shared" ca="1" si="378"/>
        <v>-0.48760192696988813</v>
      </c>
      <c r="Q3524" s="19"/>
      <c r="R3524" s="20">
        <f t="shared" ca="1" si="383"/>
        <v>0</v>
      </c>
      <c r="S3524" s="21">
        <f t="shared" ca="1" si="384"/>
        <v>0</v>
      </c>
    </row>
    <row r="3525" spans="9:19" ht="15" x14ac:dyDescent="0.25">
      <c r="I3525" s="14">
        <v>3521</v>
      </c>
      <c r="J3525" s="15">
        <f t="shared" ca="1" si="379"/>
        <v>0.48007922504972433</v>
      </c>
      <c r="K3525" s="16">
        <f t="shared" ca="1" si="381"/>
        <v>7.0120486022850654</v>
      </c>
      <c r="L3525" s="16"/>
      <c r="M3525" s="17">
        <f t="shared" ca="1" si="380"/>
        <v>0.11549309387947315</v>
      </c>
      <c r="N3525" s="18">
        <f t="shared" ca="1" si="382"/>
        <v>-6.2417007169259815</v>
      </c>
      <c r="O3525" s="18"/>
      <c r="P3525" s="30">
        <f t="shared" ref="P3525:P3588" ca="1" si="385">K3525-N3525+homefield_adv_simulation</f>
        <v>15.453749319211045</v>
      </c>
      <c r="Q3525" s="19"/>
      <c r="R3525" s="20">
        <f t="shared" ca="1" si="383"/>
        <v>1</v>
      </c>
      <c r="S3525" s="21">
        <f t="shared" ca="1" si="384"/>
        <v>1</v>
      </c>
    </row>
    <row r="3526" spans="9:19" ht="15" x14ac:dyDescent="0.25">
      <c r="I3526" s="14">
        <v>3522</v>
      </c>
      <c r="J3526" s="15">
        <f t="shared" ca="1" si="379"/>
        <v>0.50910543619932114</v>
      </c>
      <c r="K3526" s="16">
        <f t="shared" ca="1" si="381"/>
        <v>7.6209753969676139</v>
      </c>
      <c r="L3526" s="16"/>
      <c r="M3526" s="17">
        <f t="shared" ca="1" si="380"/>
        <v>0.71724669988026202</v>
      </c>
      <c r="N3526" s="18">
        <f t="shared" ca="1" si="382"/>
        <v>8.5881318892865508</v>
      </c>
      <c r="O3526" s="18"/>
      <c r="P3526" s="30">
        <f t="shared" ca="1" si="385"/>
        <v>1.2328435076810633</v>
      </c>
      <c r="Q3526" s="19"/>
      <c r="R3526" s="20">
        <f t="shared" ca="1" si="383"/>
        <v>1</v>
      </c>
      <c r="S3526" s="21">
        <f t="shared" ca="1" si="384"/>
        <v>0</v>
      </c>
    </row>
    <row r="3527" spans="9:19" ht="15" x14ac:dyDescent="0.25">
      <c r="I3527" s="14">
        <v>3523</v>
      </c>
      <c r="J3527" s="15">
        <f t="shared" ca="1" si="379"/>
        <v>0.2690132032371827</v>
      </c>
      <c r="K3527" s="16">
        <f t="shared" ca="1" si="381"/>
        <v>2.2778460237351599</v>
      </c>
      <c r="L3527" s="16"/>
      <c r="M3527" s="17">
        <f t="shared" ca="1" si="380"/>
        <v>5.1596151560770798E-2</v>
      </c>
      <c r="N3527" s="18">
        <f t="shared" ca="1" si="382"/>
        <v>-9.8539649902694322</v>
      </c>
      <c r="O3527" s="18"/>
      <c r="P3527" s="30">
        <f t="shared" ca="1" si="385"/>
        <v>14.331811014004593</v>
      </c>
      <c r="Q3527" s="19"/>
      <c r="R3527" s="20">
        <f t="shared" ca="1" si="383"/>
        <v>1</v>
      </c>
      <c r="S3527" s="21">
        <f t="shared" ca="1" si="384"/>
        <v>1</v>
      </c>
    </row>
    <row r="3528" spans="9:19" ht="15" x14ac:dyDescent="0.25">
      <c r="I3528" s="14">
        <v>3524</v>
      </c>
      <c r="J3528" s="15">
        <f t="shared" ca="1" si="379"/>
        <v>0.55989113430146953</v>
      </c>
      <c r="K3528" s="16">
        <f t="shared" ca="1" si="381"/>
        <v>8.6907898328026416</v>
      </c>
      <c r="L3528" s="16"/>
      <c r="M3528" s="17">
        <f t="shared" ca="1" si="380"/>
        <v>0.72373209968445595</v>
      </c>
      <c r="N3528" s="18">
        <f t="shared" ca="1" si="382"/>
        <v>8.7494642492856975</v>
      </c>
      <c r="O3528" s="18"/>
      <c r="P3528" s="30">
        <f t="shared" ca="1" si="385"/>
        <v>2.1413255835169442</v>
      </c>
      <c r="Q3528" s="19"/>
      <c r="R3528" s="20">
        <f t="shared" ca="1" si="383"/>
        <v>1</v>
      </c>
      <c r="S3528" s="21">
        <f t="shared" ca="1" si="384"/>
        <v>0</v>
      </c>
    </row>
    <row r="3529" spans="9:19" ht="15" x14ac:dyDescent="0.25">
      <c r="I3529" s="14">
        <v>3525</v>
      </c>
      <c r="J3529" s="15">
        <f t="shared" ca="1" si="379"/>
        <v>0.23206782794643599</v>
      </c>
      <c r="K3529" s="16">
        <f t="shared" ca="1" si="381"/>
        <v>1.3051974537212443</v>
      </c>
      <c r="L3529" s="16"/>
      <c r="M3529" s="17">
        <f t="shared" ca="1" si="380"/>
        <v>0.29166081013848966</v>
      </c>
      <c r="N3529" s="18">
        <f t="shared" ca="1" si="382"/>
        <v>-0.8094094390008415</v>
      </c>
      <c r="O3529" s="18"/>
      <c r="P3529" s="30">
        <f t="shared" ca="1" si="385"/>
        <v>4.314606892722086</v>
      </c>
      <c r="Q3529" s="19"/>
      <c r="R3529" s="20">
        <f t="shared" ca="1" si="383"/>
        <v>1</v>
      </c>
      <c r="S3529" s="21">
        <f t="shared" ca="1" si="384"/>
        <v>0</v>
      </c>
    </row>
    <row r="3530" spans="9:19" ht="15" x14ac:dyDescent="0.25">
      <c r="I3530" s="14">
        <v>3526</v>
      </c>
      <c r="J3530" s="15">
        <f t="shared" ref="J3530:J3593" ca="1" si="386">RAND()</f>
        <v>0.711005320349545</v>
      </c>
      <c r="K3530" s="16">
        <f t="shared" ca="1" si="381"/>
        <v>12.084540819010506</v>
      </c>
      <c r="L3530" s="16"/>
      <c r="M3530" s="17">
        <f t="shared" ref="M3530:M3593" ca="1" si="387">RAND()</f>
        <v>0.5434121118658245</v>
      </c>
      <c r="N3530" s="18">
        <f t="shared" ca="1" si="382"/>
        <v>4.6922412215977758</v>
      </c>
      <c r="O3530" s="18"/>
      <c r="P3530" s="30">
        <f t="shared" ca="1" si="385"/>
        <v>9.5922995974127296</v>
      </c>
      <c r="Q3530" s="19"/>
      <c r="R3530" s="20">
        <f t="shared" ca="1" si="383"/>
        <v>1</v>
      </c>
      <c r="S3530" s="21">
        <f t="shared" ca="1" si="384"/>
        <v>1</v>
      </c>
    </row>
    <row r="3531" spans="9:19" ht="15" x14ac:dyDescent="0.25">
      <c r="I3531" s="14">
        <v>3527</v>
      </c>
      <c r="J3531" s="15">
        <f t="shared" ca="1" si="386"/>
        <v>0.14741879392409496</v>
      </c>
      <c r="K3531" s="16">
        <f t="shared" ref="K3531:K3594" ca="1" si="388">NORMINV(J3531,mean_HomeTeam_Sim,sd_HomeTeam_Sim)</f>
        <v>-1.3345845109455947</v>
      </c>
      <c r="L3531" s="16"/>
      <c r="M3531" s="17">
        <f t="shared" ca="1" si="387"/>
        <v>0.31462554388245667</v>
      </c>
      <c r="N3531" s="18">
        <f t="shared" ref="N3531:N3594" ca="1" si="389">NORMINV(M3531,mean_AwayTeam_Sim,sd_AwayTeam_Sim)</f>
        <v>-0.25923747065408875</v>
      </c>
      <c r="O3531" s="18"/>
      <c r="P3531" s="30">
        <f t="shared" ca="1" si="385"/>
        <v>1.1246529597084942</v>
      </c>
      <c r="Q3531" s="19"/>
      <c r="R3531" s="20">
        <f t="shared" ref="R3531:R3594" ca="1" si="390">IF(P3531&gt;0,1,0)</f>
        <v>1</v>
      </c>
      <c r="S3531" s="21">
        <f t="shared" ref="S3531:S3594" ca="1" si="391">IF(P3531&gt;game_spread,1,0)</f>
        <v>0</v>
      </c>
    </row>
    <row r="3532" spans="9:19" ht="15" x14ac:dyDescent="0.25">
      <c r="I3532" s="14">
        <v>3528</v>
      </c>
      <c r="J3532" s="15">
        <f t="shared" ca="1" si="386"/>
        <v>3.4554972685783003E-3</v>
      </c>
      <c r="K3532" s="16">
        <f t="shared" ca="1" si="388"/>
        <v>-15.169048548490835</v>
      </c>
      <c r="L3532" s="16"/>
      <c r="M3532" s="17">
        <f t="shared" ca="1" si="387"/>
        <v>0.79988793917906842</v>
      </c>
      <c r="N3532" s="18">
        <f t="shared" ca="1" si="389"/>
        <v>10.818160087071252</v>
      </c>
      <c r="O3532" s="18"/>
      <c r="P3532" s="30">
        <f t="shared" ca="1" si="385"/>
        <v>-23.787208635562088</v>
      </c>
      <c r="Q3532" s="19"/>
      <c r="R3532" s="20">
        <f t="shared" ca="1" si="390"/>
        <v>0</v>
      </c>
      <c r="S3532" s="21">
        <f t="shared" ca="1" si="391"/>
        <v>0</v>
      </c>
    </row>
    <row r="3533" spans="9:19" ht="15" x14ac:dyDescent="0.25">
      <c r="I3533" s="14">
        <v>3529</v>
      </c>
      <c r="J3533" s="15">
        <f t="shared" ca="1" si="386"/>
        <v>0.9474407398402962</v>
      </c>
      <c r="K3533" s="16">
        <f t="shared" ca="1" si="388"/>
        <v>20.988324974462301</v>
      </c>
      <c r="L3533" s="16"/>
      <c r="M3533" s="17">
        <f t="shared" ca="1" si="387"/>
        <v>0.8959766936682394</v>
      </c>
      <c r="N3533" s="18">
        <f t="shared" ca="1" si="389"/>
        <v>14.313172624005407</v>
      </c>
      <c r="O3533" s="18"/>
      <c r="P3533" s="30">
        <f t="shared" ca="1" si="385"/>
        <v>8.8751523504568937</v>
      </c>
      <c r="Q3533" s="19"/>
      <c r="R3533" s="20">
        <f t="shared" ca="1" si="390"/>
        <v>1</v>
      </c>
      <c r="S3533" s="21">
        <f t="shared" ca="1" si="391"/>
        <v>1</v>
      </c>
    </row>
    <row r="3534" spans="9:19" ht="15" x14ac:dyDescent="0.25">
      <c r="I3534" s="14">
        <v>3530</v>
      </c>
      <c r="J3534" s="15">
        <f t="shared" ca="1" si="386"/>
        <v>0.8621965163174744</v>
      </c>
      <c r="K3534" s="16">
        <f t="shared" ca="1" si="388"/>
        <v>16.551611205522722</v>
      </c>
      <c r="L3534" s="16"/>
      <c r="M3534" s="17">
        <f t="shared" ca="1" si="387"/>
        <v>0.22541735199927571</v>
      </c>
      <c r="N3534" s="18">
        <f t="shared" ca="1" si="389"/>
        <v>-2.5286188851191422</v>
      </c>
      <c r="O3534" s="18"/>
      <c r="P3534" s="30">
        <f t="shared" ca="1" si="385"/>
        <v>21.280230090641862</v>
      </c>
      <c r="Q3534" s="19"/>
      <c r="R3534" s="20">
        <f t="shared" ca="1" si="390"/>
        <v>1</v>
      </c>
      <c r="S3534" s="21">
        <f t="shared" ca="1" si="391"/>
        <v>1</v>
      </c>
    </row>
    <row r="3535" spans="9:19" ht="15" x14ac:dyDescent="0.25">
      <c r="I3535" s="14">
        <v>3531</v>
      </c>
      <c r="J3535" s="15">
        <f t="shared" ca="1" si="386"/>
        <v>0.68394017660140427</v>
      </c>
      <c r="K3535" s="16">
        <f t="shared" ca="1" si="388"/>
        <v>11.435472765219032</v>
      </c>
      <c r="L3535" s="16"/>
      <c r="M3535" s="17">
        <f t="shared" ca="1" si="387"/>
        <v>0.49682960822689148</v>
      </c>
      <c r="N3535" s="18">
        <f t="shared" ca="1" si="389"/>
        <v>3.7135099808667551</v>
      </c>
      <c r="O3535" s="18"/>
      <c r="P3535" s="30">
        <f t="shared" ca="1" si="385"/>
        <v>9.921962784352278</v>
      </c>
      <c r="Q3535" s="19"/>
      <c r="R3535" s="20">
        <f t="shared" ca="1" si="390"/>
        <v>1</v>
      </c>
      <c r="S3535" s="21">
        <f t="shared" ca="1" si="391"/>
        <v>1</v>
      </c>
    </row>
    <row r="3536" spans="9:19" ht="15" x14ac:dyDescent="0.25">
      <c r="I3536" s="14">
        <v>3532</v>
      </c>
      <c r="J3536" s="15">
        <f t="shared" ca="1" si="386"/>
        <v>6.8816243464049354E-2</v>
      </c>
      <c r="K3536" s="16">
        <f t="shared" ca="1" si="388"/>
        <v>-4.9916017608582557</v>
      </c>
      <c r="L3536" s="16"/>
      <c r="M3536" s="17">
        <f t="shared" ca="1" si="387"/>
        <v>0.92972889795685365</v>
      </c>
      <c r="N3536" s="18">
        <f t="shared" ca="1" si="389"/>
        <v>16.110485607258418</v>
      </c>
      <c r="O3536" s="18"/>
      <c r="P3536" s="30">
        <f t="shared" ca="1" si="385"/>
        <v>-18.902087368116675</v>
      </c>
      <c r="Q3536" s="19"/>
      <c r="R3536" s="20">
        <f t="shared" ca="1" si="390"/>
        <v>0</v>
      </c>
      <c r="S3536" s="21">
        <f t="shared" ca="1" si="391"/>
        <v>0</v>
      </c>
    </row>
    <row r="3537" spans="9:19" ht="15" x14ac:dyDescent="0.25">
      <c r="I3537" s="14">
        <v>3533</v>
      </c>
      <c r="J3537" s="15">
        <f t="shared" ca="1" si="386"/>
        <v>0.74027309954446585</v>
      </c>
      <c r="K3537" s="16">
        <f t="shared" ca="1" si="388"/>
        <v>12.819660014371637</v>
      </c>
      <c r="L3537" s="16"/>
      <c r="M3537" s="17">
        <f t="shared" ca="1" si="387"/>
        <v>0.79592000959452325</v>
      </c>
      <c r="N3537" s="18">
        <f t="shared" ca="1" si="389"/>
        <v>10.700316288159403</v>
      </c>
      <c r="O3537" s="18"/>
      <c r="P3537" s="30">
        <f t="shared" ca="1" si="385"/>
        <v>4.3193437262122343</v>
      </c>
      <c r="Q3537" s="19"/>
      <c r="R3537" s="20">
        <f t="shared" ca="1" si="390"/>
        <v>1</v>
      </c>
      <c r="S3537" s="21">
        <f t="shared" ca="1" si="391"/>
        <v>0</v>
      </c>
    </row>
    <row r="3538" spans="9:19" ht="15" x14ac:dyDescent="0.25">
      <c r="I3538" s="14">
        <v>3534</v>
      </c>
      <c r="J3538" s="15">
        <f t="shared" ca="1" si="386"/>
        <v>0.43646246397821209</v>
      </c>
      <c r="K3538" s="16">
        <f t="shared" ca="1" si="388"/>
        <v>6.0918097287379718</v>
      </c>
      <c r="L3538" s="16"/>
      <c r="M3538" s="17">
        <f t="shared" ca="1" si="387"/>
        <v>0.46660582037330611</v>
      </c>
      <c r="N3538" s="18">
        <f t="shared" ca="1" si="389"/>
        <v>3.0788388343319273</v>
      </c>
      <c r="O3538" s="18"/>
      <c r="P3538" s="30">
        <f t="shared" ca="1" si="385"/>
        <v>5.2129708944060447</v>
      </c>
      <c r="Q3538" s="19"/>
      <c r="R3538" s="20">
        <f t="shared" ca="1" si="390"/>
        <v>1</v>
      </c>
      <c r="S3538" s="21">
        <f t="shared" ca="1" si="391"/>
        <v>0</v>
      </c>
    </row>
    <row r="3539" spans="9:19" ht="15" x14ac:dyDescent="0.25">
      <c r="I3539" s="14">
        <v>3535</v>
      </c>
      <c r="J3539" s="15">
        <f t="shared" ca="1" si="386"/>
        <v>0.84504038445105067</v>
      </c>
      <c r="K3539" s="16">
        <f t="shared" ca="1" si="388"/>
        <v>15.925375006530636</v>
      </c>
      <c r="L3539" s="16"/>
      <c r="M3539" s="17">
        <f t="shared" ca="1" si="387"/>
        <v>0.32019145135667904</v>
      </c>
      <c r="N3539" s="18">
        <f t="shared" ca="1" si="389"/>
        <v>-0.12857029635922501</v>
      </c>
      <c r="O3539" s="18"/>
      <c r="P3539" s="30">
        <f t="shared" ca="1" si="385"/>
        <v>18.253945302889861</v>
      </c>
      <c r="Q3539" s="19"/>
      <c r="R3539" s="20">
        <f t="shared" ca="1" si="390"/>
        <v>1</v>
      </c>
      <c r="S3539" s="21">
        <f t="shared" ca="1" si="391"/>
        <v>1</v>
      </c>
    </row>
    <row r="3540" spans="9:19" ht="15" x14ac:dyDescent="0.25">
      <c r="I3540" s="14">
        <v>3536</v>
      </c>
      <c r="J3540" s="15">
        <f t="shared" ca="1" si="386"/>
        <v>0.10666767230718388</v>
      </c>
      <c r="K3540" s="16">
        <f t="shared" ca="1" si="388"/>
        <v>-2.9817849018871687</v>
      </c>
      <c r="L3540" s="16"/>
      <c r="M3540" s="17">
        <f t="shared" ca="1" si="387"/>
        <v>0.95207472942164872</v>
      </c>
      <c r="N3540" s="18">
        <f t="shared" ca="1" si="389"/>
        <v>17.712999171477641</v>
      </c>
      <c r="O3540" s="18"/>
      <c r="P3540" s="30">
        <f t="shared" ca="1" si="385"/>
        <v>-18.494784073364809</v>
      </c>
      <c r="Q3540" s="19"/>
      <c r="R3540" s="20">
        <f t="shared" ca="1" si="390"/>
        <v>0</v>
      </c>
      <c r="S3540" s="21">
        <f t="shared" ca="1" si="391"/>
        <v>0</v>
      </c>
    </row>
    <row r="3541" spans="9:19" ht="15" x14ac:dyDescent="0.25">
      <c r="I3541" s="14">
        <v>3537</v>
      </c>
      <c r="J3541" s="15">
        <f t="shared" ca="1" si="386"/>
        <v>0.12027943170215316</v>
      </c>
      <c r="K3541" s="16">
        <f t="shared" ca="1" si="388"/>
        <v>-2.3889672820054759</v>
      </c>
      <c r="L3541" s="16"/>
      <c r="M3541" s="17">
        <f t="shared" ca="1" si="387"/>
        <v>0.37158510902590247</v>
      </c>
      <c r="N3541" s="18">
        <f t="shared" ca="1" si="389"/>
        <v>1.038615994282714</v>
      </c>
      <c r="O3541" s="18"/>
      <c r="P3541" s="30">
        <f t="shared" ca="1" si="385"/>
        <v>-1.2275832762881898</v>
      </c>
      <c r="Q3541" s="19"/>
      <c r="R3541" s="20">
        <f t="shared" ca="1" si="390"/>
        <v>0</v>
      </c>
      <c r="S3541" s="21">
        <f t="shared" ca="1" si="391"/>
        <v>0</v>
      </c>
    </row>
    <row r="3542" spans="9:19" ht="15" x14ac:dyDescent="0.25">
      <c r="I3542" s="14">
        <v>3538</v>
      </c>
      <c r="J3542" s="15">
        <f t="shared" ca="1" si="386"/>
        <v>0.2990296402568754</v>
      </c>
      <c r="K3542" s="16">
        <f t="shared" ca="1" si="388"/>
        <v>3.0191834275863645</v>
      </c>
      <c r="L3542" s="16"/>
      <c r="M3542" s="17">
        <f t="shared" ca="1" si="387"/>
        <v>0.52701078639121701</v>
      </c>
      <c r="N3542" s="18">
        <f t="shared" ca="1" si="389"/>
        <v>4.3469025327947275</v>
      </c>
      <c r="O3542" s="18"/>
      <c r="P3542" s="30">
        <f t="shared" ca="1" si="385"/>
        <v>0.87228089479163717</v>
      </c>
      <c r="Q3542" s="19"/>
      <c r="R3542" s="20">
        <f t="shared" ca="1" si="390"/>
        <v>1</v>
      </c>
      <c r="S3542" s="21">
        <f t="shared" ca="1" si="391"/>
        <v>0</v>
      </c>
    </row>
    <row r="3543" spans="9:19" ht="15" x14ac:dyDescent="0.25">
      <c r="I3543" s="14">
        <v>3539</v>
      </c>
      <c r="J3543" s="15">
        <f t="shared" ca="1" si="386"/>
        <v>0.40485292223780733</v>
      </c>
      <c r="K3543" s="16">
        <f t="shared" ca="1" si="388"/>
        <v>5.4152764003313525</v>
      </c>
      <c r="L3543" s="16"/>
      <c r="M3543" s="17">
        <f t="shared" ca="1" si="387"/>
        <v>0.76930435019214438</v>
      </c>
      <c r="N3543" s="18">
        <f t="shared" ca="1" si="389"/>
        <v>9.9424847697021512</v>
      </c>
      <c r="O3543" s="18"/>
      <c r="P3543" s="30">
        <f t="shared" ca="1" si="385"/>
        <v>-2.3272083693707986</v>
      </c>
      <c r="Q3543" s="19"/>
      <c r="R3543" s="20">
        <f t="shared" ca="1" si="390"/>
        <v>0</v>
      </c>
      <c r="S3543" s="21">
        <f t="shared" ca="1" si="391"/>
        <v>0</v>
      </c>
    </row>
    <row r="3544" spans="9:19" ht="15" x14ac:dyDescent="0.25">
      <c r="I3544" s="14">
        <v>3540</v>
      </c>
      <c r="J3544" s="15">
        <f t="shared" ca="1" si="386"/>
        <v>4.0071061534931118E-2</v>
      </c>
      <c r="K3544" s="16">
        <f t="shared" ca="1" si="388"/>
        <v>-7.2103961679121404</v>
      </c>
      <c r="L3544" s="16"/>
      <c r="M3544" s="17">
        <f t="shared" ca="1" si="387"/>
        <v>6.3564751715542878E-2</v>
      </c>
      <c r="N3544" s="18">
        <f t="shared" ca="1" si="389"/>
        <v>-8.9834142082973205</v>
      </c>
      <c r="O3544" s="18"/>
      <c r="P3544" s="30">
        <f t="shared" ca="1" si="385"/>
        <v>3.9730180403851802</v>
      </c>
      <c r="Q3544" s="19"/>
      <c r="R3544" s="20">
        <f t="shared" ca="1" si="390"/>
        <v>1</v>
      </c>
      <c r="S3544" s="21">
        <f t="shared" ca="1" si="391"/>
        <v>0</v>
      </c>
    </row>
    <row r="3545" spans="9:19" ht="15" x14ac:dyDescent="0.25">
      <c r="I3545" s="14">
        <v>3541</v>
      </c>
      <c r="J3545" s="15">
        <f t="shared" ca="1" si="386"/>
        <v>0.66615207071964044</v>
      </c>
      <c r="K3545" s="16">
        <f t="shared" ca="1" si="388"/>
        <v>11.021885647766073</v>
      </c>
      <c r="L3545" s="16"/>
      <c r="M3545" s="17">
        <f t="shared" ca="1" si="387"/>
        <v>0.17700567964883318</v>
      </c>
      <c r="N3545" s="18">
        <f t="shared" ca="1" si="389"/>
        <v>-3.9744716586492634</v>
      </c>
      <c r="O3545" s="18"/>
      <c r="P3545" s="30">
        <f t="shared" ca="1" si="385"/>
        <v>17.196357306415337</v>
      </c>
      <c r="Q3545" s="19"/>
      <c r="R3545" s="20">
        <f t="shared" ca="1" si="390"/>
        <v>1</v>
      </c>
      <c r="S3545" s="21">
        <f t="shared" ca="1" si="391"/>
        <v>1</v>
      </c>
    </row>
    <row r="3546" spans="9:19" ht="15" x14ac:dyDescent="0.25">
      <c r="I3546" s="14">
        <v>3542</v>
      </c>
      <c r="J3546" s="15">
        <f t="shared" ca="1" si="386"/>
        <v>0.62057361999959904</v>
      </c>
      <c r="K3546" s="16">
        <f t="shared" ca="1" si="388"/>
        <v>9.9984430916138116</v>
      </c>
      <c r="L3546" s="16"/>
      <c r="M3546" s="17">
        <f t="shared" ca="1" si="387"/>
        <v>0.40941959670703099</v>
      </c>
      <c r="N3546" s="18">
        <f t="shared" ca="1" si="389"/>
        <v>1.8637285858557366</v>
      </c>
      <c r="O3546" s="18"/>
      <c r="P3546" s="30">
        <f t="shared" ca="1" si="385"/>
        <v>10.334714505758075</v>
      </c>
      <c r="Q3546" s="19"/>
      <c r="R3546" s="20">
        <f t="shared" ca="1" si="390"/>
        <v>1</v>
      </c>
      <c r="S3546" s="21">
        <f t="shared" ca="1" si="391"/>
        <v>1</v>
      </c>
    </row>
    <row r="3547" spans="9:19" ht="15" x14ac:dyDescent="0.25">
      <c r="I3547" s="14">
        <v>3543</v>
      </c>
      <c r="J3547" s="15">
        <f t="shared" ca="1" si="386"/>
        <v>0.5259552644261164</v>
      </c>
      <c r="K3547" s="16">
        <f t="shared" ca="1" si="388"/>
        <v>7.9747172651554976</v>
      </c>
      <c r="L3547" s="16"/>
      <c r="M3547" s="17">
        <f t="shared" ca="1" si="387"/>
        <v>0.32335756849344854</v>
      </c>
      <c r="N3547" s="18">
        <f t="shared" ca="1" si="389"/>
        <v>-5.4666660768788677E-2</v>
      </c>
      <c r="O3547" s="18"/>
      <c r="P3547" s="30">
        <f t="shared" ca="1" si="385"/>
        <v>10.229383925924285</v>
      </c>
      <c r="Q3547" s="19"/>
      <c r="R3547" s="20">
        <f t="shared" ca="1" si="390"/>
        <v>1</v>
      </c>
      <c r="S3547" s="21">
        <f t="shared" ca="1" si="391"/>
        <v>1</v>
      </c>
    </row>
    <row r="3548" spans="9:19" ht="15" x14ac:dyDescent="0.25">
      <c r="I3548" s="14">
        <v>3544</v>
      </c>
      <c r="J3548" s="15">
        <f t="shared" ca="1" si="386"/>
        <v>3.5261149815677628E-2</v>
      </c>
      <c r="K3548" s="16">
        <f t="shared" ca="1" si="388"/>
        <v>-7.7013418723602438</v>
      </c>
      <c r="L3548" s="16"/>
      <c r="M3548" s="17">
        <f t="shared" ca="1" si="387"/>
        <v>0.78608446683221211</v>
      </c>
      <c r="N3548" s="18">
        <f t="shared" ca="1" si="389"/>
        <v>10.413949447746726</v>
      </c>
      <c r="O3548" s="18"/>
      <c r="P3548" s="30">
        <f t="shared" ca="1" si="385"/>
        <v>-15.91529132010697</v>
      </c>
      <c r="Q3548" s="19"/>
      <c r="R3548" s="20">
        <f t="shared" ca="1" si="390"/>
        <v>0</v>
      </c>
      <c r="S3548" s="21">
        <f t="shared" ca="1" si="391"/>
        <v>0</v>
      </c>
    </row>
    <row r="3549" spans="9:19" ht="15" x14ac:dyDescent="0.25">
      <c r="I3549" s="14">
        <v>3545</v>
      </c>
      <c r="J3549" s="15">
        <f t="shared" ca="1" si="386"/>
        <v>0.48231861127850273</v>
      </c>
      <c r="K3549" s="16">
        <f t="shared" ca="1" si="388"/>
        <v>7.0590651968113542</v>
      </c>
      <c r="L3549" s="16"/>
      <c r="M3549" s="17">
        <f t="shared" ca="1" si="387"/>
        <v>7.3887447171276044E-2</v>
      </c>
      <c r="N3549" s="18">
        <f t="shared" ca="1" si="389"/>
        <v>-8.3301170705058851</v>
      </c>
      <c r="O3549" s="18"/>
      <c r="P3549" s="30">
        <f t="shared" ca="1" si="385"/>
        <v>17.589182267317238</v>
      </c>
      <c r="Q3549" s="19"/>
      <c r="R3549" s="20">
        <f t="shared" ca="1" si="390"/>
        <v>1</v>
      </c>
      <c r="S3549" s="21">
        <f t="shared" ca="1" si="391"/>
        <v>1</v>
      </c>
    </row>
    <row r="3550" spans="9:19" ht="15" x14ac:dyDescent="0.25">
      <c r="I3550" s="14">
        <v>3546</v>
      </c>
      <c r="J3550" s="15">
        <f t="shared" ca="1" si="386"/>
        <v>0.27346753087238074</v>
      </c>
      <c r="K3550" s="16">
        <f t="shared" ca="1" si="388"/>
        <v>2.3903013508743829</v>
      </c>
      <c r="L3550" s="16"/>
      <c r="M3550" s="17">
        <f t="shared" ca="1" si="387"/>
        <v>0.14241935968199737</v>
      </c>
      <c r="N3550" s="18">
        <f t="shared" ca="1" si="389"/>
        <v>-5.1681850528259492</v>
      </c>
      <c r="O3550" s="18"/>
      <c r="P3550" s="30">
        <f t="shared" ca="1" si="385"/>
        <v>9.7584864037003314</v>
      </c>
      <c r="Q3550" s="19"/>
      <c r="R3550" s="20">
        <f t="shared" ca="1" si="390"/>
        <v>1</v>
      </c>
      <c r="S3550" s="21">
        <f t="shared" ca="1" si="391"/>
        <v>1</v>
      </c>
    </row>
    <row r="3551" spans="9:19" ht="15" x14ac:dyDescent="0.25">
      <c r="I3551" s="14">
        <v>3547</v>
      </c>
      <c r="J3551" s="15">
        <f t="shared" ca="1" si="386"/>
        <v>0.63708261437358371</v>
      </c>
      <c r="K3551" s="16">
        <f t="shared" ca="1" si="388"/>
        <v>10.363928687160247</v>
      </c>
      <c r="L3551" s="16"/>
      <c r="M3551" s="17">
        <f t="shared" ca="1" si="387"/>
        <v>0.12957761255849165</v>
      </c>
      <c r="N3551" s="18">
        <f t="shared" ca="1" si="389"/>
        <v>-5.660788549750535</v>
      </c>
      <c r="O3551" s="18"/>
      <c r="P3551" s="30">
        <f t="shared" ca="1" si="385"/>
        <v>18.224717236910781</v>
      </c>
      <c r="Q3551" s="19"/>
      <c r="R3551" s="20">
        <f t="shared" ca="1" si="390"/>
        <v>1</v>
      </c>
      <c r="S3551" s="21">
        <f t="shared" ca="1" si="391"/>
        <v>1</v>
      </c>
    </row>
    <row r="3552" spans="9:19" ht="15" x14ac:dyDescent="0.25">
      <c r="I3552" s="14">
        <v>3548</v>
      </c>
      <c r="J3552" s="15">
        <f t="shared" ca="1" si="386"/>
        <v>0.12859664974166551</v>
      </c>
      <c r="K3552" s="16">
        <f t="shared" ca="1" si="388"/>
        <v>-2.0497755792006682</v>
      </c>
      <c r="L3552" s="16"/>
      <c r="M3552" s="17">
        <f t="shared" ca="1" si="387"/>
        <v>0.87522678446586322</v>
      </c>
      <c r="N3552" s="18">
        <f t="shared" ca="1" si="389"/>
        <v>13.413736584482189</v>
      </c>
      <c r="O3552" s="18"/>
      <c r="P3552" s="30">
        <f t="shared" ca="1" si="385"/>
        <v>-13.263512163682858</v>
      </c>
      <c r="Q3552" s="19"/>
      <c r="R3552" s="20">
        <f t="shared" ca="1" si="390"/>
        <v>0</v>
      </c>
      <c r="S3552" s="21">
        <f t="shared" ca="1" si="391"/>
        <v>0</v>
      </c>
    </row>
    <row r="3553" spans="9:19" ht="15" x14ac:dyDescent="0.25">
      <c r="I3553" s="14">
        <v>3549</v>
      </c>
      <c r="J3553" s="15">
        <f t="shared" ca="1" si="386"/>
        <v>0.88624335240686247</v>
      </c>
      <c r="K3553" s="16">
        <f t="shared" ca="1" si="388"/>
        <v>17.526723734640711</v>
      </c>
      <c r="L3553" s="16"/>
      <c r="M3553" s="17">
        <f t="shared" ca="1" si="387"/>
        <v>0.77473064842631922</v>
      </c>
      <c r="N3553" s="18">
        <f t="shared" ca="1" si="389"/>
        <v>10.092744059019076</v>
      </c>
      <c r="O3553" s="18"/>
      <c r="P3553" s="30">
        <f t="shared" ca="1" si="385"/>
        <v>9.6339796756216352</v>
      </c>
      <c r="Q3553" s="19"/>
      <c r="R3553" s="20">
        <f t="shared" ca="1" si="390"/>
        <v>1</v>
      </c>
      <c r="S3553" s="21">
        <f t="shared" ca="1" si="391"/>
        <v>1</v>
      </c>
    </row>
    <row r="3554" spans="9:19" ht="15" x14ac:dyDescent="0.25">
      <c r="I3554" s="14">
        <v>3550</v>
      </c>
      <c r="J3554" s="15">
        <f t="shared" ca="1" si="386"/>
        <v>0.8347332023265942</v>
      </c>
      <c r="K3554" s="16">
        <f t="shared" ca="1" si="388"/>
        <v>15.571033808975224</v>
      </c>
      <c r="L3554" s="16"/>
      <c r="M3554" s="17">
        <f t="shared" ca="1" si="387"/>
        <v>0.67072250004504319</v>
      </c>
      <c r="N3554" s="18">
        <f t="shared" ca="1" si="389"/>
        <v>7.4772766247295941</v>
      </c>
      <c r="O3554" s="18"/>
      <c r="P3554" s="30">
        <f t="shared" ca="1" si="385"/>
        <v>10.293757184245631</v>
      </c>
      <c r="Q3554" s="19"/>
      <c r="R3554" s="20">
        <f t="shared" ca="1" si="390"/>
        <v>1</v>
      </c>
      <c r="S3554" s="21">
        <f t="shared" ca="1" si="391"/>
        <v>1</v>
      </c>
    </row>
    <row r="3555" spans="9:19" ht="15" x14ac:dyDescent="0.25">
      <c r="I3555" s="14">
        <v>3551</v>
      </c>
      <c r="J3555" s="15">
        <f t="shared" ca="1" si="386"/>
        <v>0.34312412049977714</v>
      </c>
      <c r="K3555" s="16">
        <f t="shared" ca="1" si="388"/>
        <v>4.0502976421426773</v>
      </c>
      <c r="L3555" s="16"/>
      <c r="M3555" s="17">
        <f t="shared" ca="1" si="387"/>
        <v>0.42988267653351642</v>
      </c>
      <c r="N3555" s="18">
        <f t="shared" ca="1" si="389"/>
        <v>2.3018487279618611</v>
      </c>
      <c r="O3555" s="18"/>
      <c r="P3555" s="30">
        <f t="shared" ca="1" si="385"/>
        <v>3.9484489141808163</v>
      </c>
      <c r="Q3555" s="19"/>
      <c r="R3555" s="20">
        <f t="shared" ca="1" si="390"/>
        <v>1</v>
      </c>
      <c r="S3555" s="21">
        <f t="shared" ca="1" si="391"/>
        <v>0</v>
      </c>
    </row>
    <row r="3556" spans="9:19" ht="15" x14ac:dyDescent="0.25">
      <c r="I3556" s="14">
        <v>3552</v>
      </c>
      <c r="J3556" s="15">
        <f t="shared" ca="1" si="386"/>
        <v>0.87309541214969277</v>
      </c>
      <c r="K3556" s="16">
        <f t="shared" ca="1" si="388"/>
        <v>16.977512342200647</v>
      </c>
      <c r="L3556" s="16"/>
      <c r="M3556" s="17">
        <f t="shared" ca="1" si="387"/>
        <v>0.32748181065681981</v>
      </c>
      <c r="N3556" s="18">
        <f t="shared" ca="1" si="389"/>
        <v>4.1155875689331545E-2</v>
      </c>
      <c r="O3556" s="18"/>
      <c r="P3556" s="30">
        <f t="shared" ca="1" si="385"/>
        <v>19.136356466511316</v>
      </c>
      <c r="Q3556" s="19"/>
      <c r="R3556" s="20">
        <f t="shared" ca="1" si="390"/>
        <v>1</v>
      </c>
      <c r="S3556" s="21">
        <f t="shared" ca="1" si="391"/>
        <v>1</v>
      </c>
    </row>
    <row r="3557" spans="9:19" ht="15" x14ac:dyDescent="0.25">
      <c r="I3557" s="14">
        <v>3553</v>
      </c>
      <c r="J3557" s="15">
        <f t="shared" ca="1" si="386"/>
        <v>0.29497176437145289</v>
      </c>
      <c r="K3557" s="16">
        <f t="shared" ca="1" si="388"/>
        <v>2.9210896369460437</v>
      </c>
      <c r="L3557" s="16"/>
      <c r="M3557" s="17">
        <f t="shared" ca="1" si="387"/>
        <v>0.53195363656273686</v>
      </c>
      <c r="N3557" s="18">
        <f t="shared" ca="1" si="389"/>
        <v>4.450848418741403</v>
      </c>
      <c r="O3557" s="18"/>
      <c r="P3557" s="30">
        <f t="shared" ca="1" si="385"/>
        <v>0.67024121820464089</v>
      </c>
      <c r="Q3557" s="19"/>
      <c r="R3557" s="20">
        <f t="shared" ca="1" si="390"/>
        <v>1</v>
      </c>
      <c r="S3557" s="21">
        <f t="shared" ca="1" si="391"/>
        <v>0</v>
      </c>
    </row>
    <row r="3558" spans="9:19" ht="15" x14ac:dyDescent="0.25">
      <c r="I3558" s="14">
        <v>3554</v>
      </c>
      <c r="J3558" s="15">
        <f t="shared" ca="1" si="386"/>
        <v>0.85213502050543366</v>
      </c>
      <c r="K3558" s="16">
        <f t="shared" ca="1" si="388"/>
        <v>16.17840326618947</v>
      </c>
      <c r="L3558" s="16"/>
      <c r="M3558" s="17">
        <f t="shared" ca="1" si="387"/>
        <v>0.42459189019858556</v>
      </c>
      <c r="N3558" s="18">
        <f t="shared" ca="1" si="389"/>
        <v>2.1890075697780569</v>
      </c>
      <c r="O3558" s="18"/>
      <c r="P3558" s="30">
        <f t="shared" ca="1" si="385"/>
        <v>16.189395696411413</v>
      </c>
      <c r="Q3558" s="19"/>
      <c r="R3558" s="20">
        <f t="shared" ca="1" si="390"/>
        <v>1</v>
      </c>
      <c r="S3558" s="21">
        <f t="shared" ca="1" si="391"/>
        <v>1</v>
      </c>
    </row>
    <row r="3559" spans="9:19" ht="15" x14ac:dyDescent="0.25">
      <c r="I3559" s="14">
        <v>3555</v>
      </c>
      <c r="J3559" s="15">
        <f t="shared" ca="1" si="386"/>
        <v>0.3273053411847664</v>
      </c>
      <c r="K3559" s="16">
        <f t="shared" ca="1" si="388"/>
        <v>3.6870659053426627</v>
      </c>
      <c r="L3559" s="16"/>
      <c r="M3559" s="17">
        <f t="shared" ca="1" si="387"/>
        <v>0.47905087121493473</v>
      </c>
      <c r="N3559" s="18">
        <f t="shared" ca="1" si="389"/>
        <v>3.3404536677249075</v>
      </c>
      <c r="O3559" s="18"/>
      <c r="P3559" s="30">
        <f t="shared" ca="1" si="385"/>
        <v>2.5466122376177553</v>
      </c>
      <c r="Q3559" s="19"/>
      <c r="R3559" s="20">
        <f t="shared" ca="1" si="390"/>
        <v>1</v>
      </c>
      <c r="S3559" s="21">
        <f t="shared" ca="1" si="391"/>
        <v>0</v>
      </c>
    </row>
    <row r="3560" spans="9:19" ht="15" x14ac:dyDescent="0.25">
      <c r="I3560" s="14">
        <v>3556</v>
      </c>
      <c r="J3560" s="15">
        <f t="shared" ca="1" si="386"/>
        <v>0.82840266235167459</v>
      </c>
      <c r="K3560" s="16">
        <f t="shared" ca="1" si="388"/>
        <v>15.360465231743648</v>
      </c>
      <c r="L3560" s="16"/>
      <c r="M3560" s="17">
        <f t="shared" ca="1" si="387"/>
        <v>0.73532546731534931</v>
      </c>
      <c r="N3560" s="18">
        <f t="shared" ca="1" si="389"/>
        <v>9.0425914498889064</v>
      </c>
      <c r="O3560" s="18"/>
      <c r="P3560" s="30">
        <f t="shared" ca="1" si="385"/>
        <v>8.5178737818547425</v>
      </c>
      <c r="Q3560" s="19"/>
      <c r="R3560" s="20">
        <f t="shared" ca="1" si="390"/>
        <v>1</v>
      </c>
      <c r="S3560" s="21">
        <f t="shared" ca="1" si="391"/>
        <v>1</v>
      </c>
    </row>
    <row r="3561" spans="9:19" ht="15" x14ac:dyDescent="0.25">
      <c r="I3561" s="14">
        <v>3557</v>
      </c>
      <c r="J3561" s="15">
        <f t="shared" ca="1" si="386"/>
        <v>0.29805599520957571</v>
      </c>
      <c r="K3561" s="16">
        <f t="shared" ca="1" si="388"/>
        <v>2.9957025789277818</v>
      </c>
      <c r="L3561" s="16"/>
      <c r="M3561" s="17">
        <f t="shared" ca="1" si="387"/>
        <v>0.90502582460920478</v>
      </c>
      <c r="N3561" s="18">
        <f t="shared" ca="1" si="389"/>
        <v>14.746370022278343</v>
      </c>
      <c r="O3561" s="18"/>
      <c r="P3561" s="30">
        <f t="shared" ca="1" si="385"/>
        <v>-9.5506674433505623</v>
      </c>
      <c r="Q3561" s="19"/>
      <c r="R3561" s="20">
        <f t="shared" ca="1" si="390"/>
        <v>0</v>
      </c>
      <c r="S3561" s="21">
        <f t="shared" ca="1" si="391"/>
        <v>0</v>
      </c>
    </row>
    <row r="3562" spans="9:19" ht="15" x14ac:dyDescent="0.25">
      <c r="I3562" s="14">
        <v>3558</v>
      </c>
      <c r="J3562" s="15">
        <f t="shared" ca="1" si="386"/>
        <v>0.77988229947490295</v>
      </c>
      <c r="K3562" s="16">
        <f t="shared" ca="1" si="388"/>
        <v>13.887306643398233</v>
      </c>
      <c r="L3562" s="16"/>
      <c r="M3562" s="17">
        <f t="shared" ca="1" si="387"/>
        <v>0.16565017411580796</v>
      </c>
      <c r="N3562" s="18">
        <f t="shared" ca="1" si="389"/>
        <v>-4.3481354305405606</v>
      </c>
      <c r="O3562" s="18"/>
      <c r="P3562" s="30">
        <f t="shared" ca="1" si="385"/>
        <v>20.435442073938791</v>
      </c>
      <c r="Q3562" s="19"/>
      <c r="R3562" s="20">
        <f t="shared" ca="1" si="390"/>
        <v>1</v>
      </c>
      <c r="S3562" s="21">
        <f t="shared" ca="1" si="391"/>
        <v>1</v>
      </c>
    </row>
    <row r="3563" spans="9:19" ht="15" x14ac:dyDescent="0.25">
      <c r="I3563" s="14">
        <v>3559</v>
      </c>
      <c r="J3563" s="15">
        <f t="shared" ca="1" si="386"/>
        <v>0.6626494718818069</v>
      </c>
      <c r="K3563" s="16">
        <f t="shared" ca="1" si="388"/>
        <v>10.941502999981267</v>
      </c>
      <c r="L3563" s="16"/>
      <c r="M3563" s="17">
        <f t="shared" ca="1" si="387"/>
        <v>0.11782547765431861</v>
      </c>
      <c r="N3563" s="18">
        <f t="shared" ca="1" si="389"/>
        <v>-6.1421808415544721</v>
      </c>
      <c r="O3563" s="18"/>
      <c r="P3563" s="30">
        <f t="shared" ca="1" si="385"/>
        <v>19.283683841535737</v>
      </c>
      <c r="Q3563" s="19"/>
      <c r="R3563" s="20">
        <f t="shared" ca="1" si="390"/>
        <v>1</v>
      </c>
      <c r="S3563" s="21">
        <f t="shared" ca="1" si="391"/>
        <v>1</v>
      </c>
    </row>
    <row r="3564" spans="9:19" ht="15" x14ac:dyDescent="0.25">
      <c r="I3564" s="14">
        <v>3560</v>
      </c>
      <c r="J3564" s="15">
        <f t="shared" ca="1" si="386"/>
        <v>0.78129539103006518</v>
      </c>
      <c r="K3564" s="16">
        <f t="shared" ca="1" si="388"/>
        <v>13.927297392567887</v>
      </c>
      <c r="L3564" s="16"/>
      <c r="M3564" s="17">
        <f t="shared" ca="1" si="387"/>
        <v>0.27348111702720301</v>
      </c>
      <c r="N3564" s="18">
        <f t="shared" ca="1" si="389"/>
        <v>-1.2593570481194405</v>
      </c>
      <c r="O3564" s="18"/>
      <c r="P3564" s="30">
        <f t="shared" ca="1" si="385"/>
        <v>17.386654440687327</v>
      </c>
      <c r="Q3564" s="19"/>
      <c r="R3564" s="20">
        <f t="shared" ca="1" si="390"/>
        <v>1</v>
      </c>
      <c r="S3564" s="21">
        <f t="shared" ca="1" si="391"/>
        <v>1</v>
      </c>
    </row>
    <row r="3565" spans="9:19" ht="15" x14ac:dyDescent="0.25">
      <c r="I3565" s="14">
        <v>3561</v>
      </c>
      <c r="J3565" s="15">
        <f t="shared" ca="1" si="386"/>
        <v>0.79170195609157512</v>
      </c>
      <c r="K3565" s="16">
        <f t="shared" ca="1" si="388"/>
        <v>14.226531008644351</v>
      </c>
      <c r="L3565" s="16"/>
      <c r="M3565" s="17">
        <f t="shared" ca="1" si="387"/>
        <v>0.85289895898572976</v>
      </c>
      <c r="N3565" s="18">
        <f t="shared" ca="1" si="389"/>
        <v>12.556128067774969</v>
      </c>
      <c r="O3565" s="18"/>
      <c r="P3565" s="30">
        <f t="shared" ca="1" si="385"/>
        <v>3.8704029408693819</v>
      </c>
      <c r="Q3565" s="19"/>
      <c r="R3565" s="20">
        <f t="shared" ca="1" si="390"/>
        <v>1</v>
      </c>
      <c r="S3565" s="21">
        <f t="shared" ca="1" si="391"/>
        <v>0</v>
      </c>
    </row>
    <row r="3566" spans="9:19" ht="15" x14ac:dyDescent="0.25">
      <c r="I3566" s="14">
        <v>3562</v>
      </c>
      <c r="J3566" s="15">
        <f t="shared" ca="1" si="386"/>
        <v>0.27968777979291692</v>
      </c>
      <c r="K3566" s="16">
        <f t="shared" ca="1" si="388"/>
        <v>2.5458359184244044</v>
      </c>
      <c r="L3566" s="16"/>
      <c r="M3566" s="17">
        <f t="shared" ca="1" si="387"/>
        <v>0.45592405802398006</v>
      </c>
      <c r="N3566" s="18">
        <f t="shared" ca="1" si="389"/>
        <v>2.8537526771956938</v>
      </c>
      <c r="O3566" s="18"/>
      <c r="P3566" s="30">
        <f t="shared" ca="1" si="385"/>
        <v>1.8920832412287107</v>
      </c>
      <c r="Q3566" s="19"/>
      <c r="R3566" s="20">
        <f t="shared" ca="1" si="390"/>
        <v>1</v>
      </c>
      <c r="S3566" s="21">
        <f t="shared" ca="1" si="391"/>
        <v>0</v>
      </c>
    </row>
    <row r="3567" spans="9:19" ht="15" x14ac:dyDescent="0.25">
      <c r="I3567" s="14">
        <v>3563</v>
      </c>
      <c r="J3567" s="15">
        <f t="shared" ca="1" si="386"/>
        <v>0.95144206627954997</v>
      </c>
      <c r="K3567" s="16">
        <f t="shared" ca="1" si="388"/>
        <v>21.310186720443038</v>
      </c>
      <c r="L3567" s="16"/>
      <c r="M3567" s="17">
        <f t="shared" ca="1" si="387"/>
        <v>0.2623619240195687</v>
      </c>
      <c r="N3567" s="18">
        <f t="shared" ca="1" si="389"/>
        <v>-1.5418326482576594</v>
      </c>
      <c r="O3567" s="18"/>
      <c r="P3567" s="30">
        <f t="shared" ca="1" si="385"/>
        <v>25.052019368700698</v>
      </c>
      <c r="Q3567" s="19"/>
      <c r="R3567" s="20">
        <f t="shared" ca="1" si="390"/>
        <v>1</v>
      </c>
      <c r="S3567" s="21">
        <f t="shared" ca="1" si="391"/>
        <v>1</v>
      </c>
    </row>
    <row r="3568" spans="9:19" ht="15" x14ac:dyDescent="0.25">
      <c r="I3568" s="14">
        <v>3564</v>
      </c>
      <c r="J3568" s="15">
        <f t="shared" ca="1" si="386"/>
        <v>0.48435732635540629</v>
      </c>
      <c r="K3568" s="16">
        <f t="shared" ca="1" si="388"/>
        <v>7.1018584168615044</v>
      </c>
      <c r="L3568" s="16"/>
      <c r="M3568" s="17">
        <f t="shared" ca="1" si="387"/>
        <v>0.92878442112791959</v>
      </c>
      <c r="N3568" s="18">
        <f t="shared" ca="1" si="389"/>
        <v>16.052108114430062</v>
      </c>
      <c r="O3568" s="18"/>
      <c r="P3568" s="30">
        <f t="shared" ca="1" si="385"/>
        <v>-6.7502496975685586</v>
      </c>
      <c r="Q3568" s="19"/>
      <c r="R3568" s="20">
        <f t="shared" ca="1" si="390"/>
        <v>0</v>
      </c>
      <c r="S3568" s="21">
        <f t="shared" ca="1" si="391"/>
        <v>0</v>
      </c>
    </row>
    <row r="3569" spans="9:19" ht="15" x14ac:dyDescent="0.25">
      <c r="I3569" s="14">
        <v>3565</v>
      </c>
      <c r="J3569" s="15">
        <f t="shared" ca="1" si="386"/>
        <v>0.43386107897253179</v>
      </c>
      <c r="K3569" s="16">
        <f t="shared" ca="1" si="388"/>
        <v>6.0365216701339843</v>
      </c>
      <c r="L3569" s="16"/>
      <c r="M3569" s="17">
        <f t="shared" ca="1" si="387"/>
        <v>0.33959124538650631</v>
      </c>
      <c r="N3569" s="18">
        <f t="shared" ca="1" si="389"/>
        <v>0.31975023379450729</v>
      </c>
      <c r="O3569" s="18"/>
      <c r="P3569" s="30">
        <f t="shared" ca="1" si="385"/>
        <v>7.9167714363394772</v>
      </c>
      <c r="Q3569" s="19"/>
      <c r="R3569" s="20">
        <f t="shared" ca="1" si="390"/>
        <v>1</v>
      </c>
      <c r="S3569" s="21">
        <f t="shared" ca="1" si="391"/>
        <v>1</v>
      </c>
    </row>
    <row r="3570" spans="9:19" ht="15" x14ac:dyDescent="0.25">
      <c r="I3570" s="14">
        <v>3566</v>
      </c>
      <c r="J3570" s="15">
        <f t="shared" ca="1" si="386"/>
        <v>0.45239929779482169</v>
      </c>
      <c r="K3570" s="16">
        <f t="shared" ca="1" si="388"/>
        <v>6.4293395676263403</v>
      </c>
      <c r="L3570" s="16"/>
      <c r="M3570" s="17">
        <f t="shared" ca="1" si="387"/>
        <v>0.74890430453000745</v>
      </c>
      <c r="N3570" s="18">
        <f t="shared" ca="1" si="389"/>
        <v>9.3943714729558145</v>
      </c>
      <c r="O3570" s="18"/>
      <c r="P3570" s="30">
        <f t="shared" ca="1" si="385"/>
        <v>-0.76503190532947407</v>
      </c>
      <c r="Q3570" s="19"/>
      <c r="R3570" s="20">
        <f t="shared" ca="1" si="390"/>
        <v>0</v>
      </c>
      <c r="S3570" s="21">
        <f t="shared" ca="1" si="391"/>
        <v>0</v>
      </c>
    </row>
    <row r="3571" spans="9:19" ht="15" x14ac:dyDescent="0.25">
      <c r="I3571" s="14">
        <v>3567</v>
      </c>
      <c r="J3571" s="15">
        <f t="shared" ca="1" si="386"/>
        <v>0.47505891421126023</v>
      </c>
      <c r="K3571" s="16">
        <f t="shared" ca="1" si="388"/>
        <v>6.9065954271356524</v>
      </c>
      <c r="L3571" s="16"/>
      <c r="M3571" s="17">
        <f t="shared" ca="1" si="387"/>
        <v>0.20013932478151186</v>
      </c>
      <c r="N3571" s="18">
        <f t="shared" ca="1" si="389"/>
        <v>-3.2573456172911976</v>
      </c>
      <c r="O3571" s="18"/>
      <c r="P3571" s="30">
        <f t="shared" ca="1" si="385"/>
        <v>12.363941044426848</v>
      </c>
      <c r="Q3571" s="19"/>
      <c r="R3571" s="20">
        <f t="shared" ca="1" si="390"/>
        <v>1</v>
      </c>
      <c r="S3571" s="21">
        <f t="shared" ca="1" si="391"/>
        <v>1</v>
      </c>
    </row>
    <row r="3572" spans="9:19" ht="15" x14ac:dyDescent="0.25">
      <c r="I3572" s="14">
        <v>3568</v>
      </c>
      <c r="J3572" s="15">
        <f t="shared" ca="1" si="386"/>
        <v>6.3550033219072377E-2</v>
      </c>
      <c r="K3572" s="16">
        <f t="shared" ca="1" si="388"/>
        <v>-5.3344025085230182</v>
      </c>
      <c r="L3572" s="16"/>
      <c r="M3572" s="17">
        <f t="shared" ca="1" si="387"/>
        <v>0.24252133240026563</v>
      </c>
      <c r="N3572" s="18">
        <f t="shared" ca="1" si="389"/>
        <v>-2.0616869057833069</v>
      </c>
      <c r="O3572" s="18"/>
      <c r="P3572" s="30">
        <f t="shared" ca="1" si="385"/>
        <v>-1.0727156027397111</v>
      </c>
      <c r="Q3572" s="19"/>
      <c r="R3572" s="20">
        <f t="shared" ca="1" si="390"/>
        <v>0</v>
      </c>
      <c r="S3572" s="21">
        <f t="shared" ca="1" si="391"/>
        <v>0</v>
      </c>
    </row>
    <row r="3573" spans="9:19" ht="15" x14ac:dyDescent="0.25">
      <c r="I3573" s="14">
        <v>3569</v>
      </c>
      <c r="J3573" s="15">
        <f t="shared" ca="1" si="386"/>
        <v>0.27563516096268847</v>
      </c>
      <c r="K3573" s="16">
        <f t="shared" ca="1" si="388"/>
        <v>2.4446971639154604</v>
      </c>
      <c r="L3573" s="16"/>
      <c r="M3573" s="17">
        <f t="shared" ca="1" si="387"/>
        <v>0.69814276517556606</v>
      </c>
      <c r="N3573" s="18">
        <f t="shared" ca="1" si="389"/>
        <v>8.1228207025727812</v>
      </c>
      <c r="O3573" s="18"/>
      <c r="P3573" s="30">
        <f t="shared" ca="1" si="385"/>
        <v>-3.4781235386573206</v>
      </c>
      <c r="Q3573" s="19"/>
      <c r="R3573" s="20">
        <f t="shared" ca="1" si="390"/>
        <v>0</v>
      </c>
      <c r="S3573" s="21">
        <f t="shared" ca="1" si="391"/>
        <v>0</v>
      </c>
    </row>
    <row r="3574" spans="9:19" ht="15" x14ac:dyDescent="0.25">
      <c r="I3574" s="14">
        <v>3570</v>
      </c>
      <c r="J3574" s="15">
        <f t="shared" ca="1" si="386"/>
        <v>0.81665010185752351</v>
      </c>
      <c r="K3574" s="16">
        <f t="shared" ca="1" si="388"/>
        <v>14.982299024111633</v>
      </c>
      <c r="L3574" s="16"/>
      <c r="M3574" s="17">
        <f t="shared" ca="1" si="387"/>
        <v>0.20227695631760256</v>
      </c>
      <c r="N3574" s="18">
        <f t="shared" ca="1" si="389"/>
        <v>-3.1936931880284449</v>
      </c>
      <c r="O3574" s="18"/>
      <c r="P3574" s="30">
        <f t="shared" ca="1" si="385"/>
        <v>20.375992212140076</v>
      </c>
      <c r="Q3574" s="19"/>
      <c r="R3574" s="20">
        <f t="shared" ca="1" si="390"/>
        <v>1</v>
      </c>
      <c r="S3574" s="21">
        <f t="shared" ca="1" si="391"/>
        <v>1</v>
      </c>
    </row>
    <row r="3575" spans="9:19" ht="15" x14ac:dyDescent="0.25">
      <c r="I3575" s="14">
        <v>3571</v>
      </c>
      <c r="J3575" s="15">
        <f t="shared" ca="1" si="386"/>
        <v>0.41794091945414147</v>
      </c>
      <c r="K3575" s="16">
        <f t="shared" ca="1" si="388"/>
        <v>5.6967422403607184</v>
      </c>
      <c r="L3575" s="16"/>
      <c r="M3575" s="17">
        <f t="shared" ca="1" si="387"/>
        <v>0.48150287519091184</v>
      </c>
      <c r="N3575" s="18">
        <f t="shared" ca="1" si="389"/>
        <v>3.3919400041906433</v>
      </c>
      <c r="O3575" s="18"/>
      <c r="P3575" s="30">
        <f t="shared" ca="1" si="385"/>
        <v>4.5048022361700752</v>
      </c>
      <c r="Q3575" s="19"/>
      <c r="R3575" s="20">
        <f t="shared" ca="1" si="390"/>
        <v>1</v>
      </c>
      <c r="S3575" s="21">
        <f t="shared" ca="1" si="391"/>
        <v>0</v>
      </c>
    </row>
    <row r="3576" spans="9:19" ht="15" x14ac:dyDescent="0.25">
      <c r="I3576" s="14">
        <v>3572</v>
      </c>
      <c r="J3576" s="15">
        <f t="shared" ca="1" si="386"/>
        <v>0.88708075345138393</v>
      </c>
      <c r="K3576" s="16">
        <f t="shared" ca="1" si="388"/>
        <v>17.563195431104042</v>
      </c>
      <c r="L3576" s="16"/>
      <c r="M3576" s="17">
        <f t="shared" ca="1" si="387"/>
        <v>0.52641214795178481</v>
      </c>
      <c r="N3576" s="18">
        <f t="shared" ca="1" si="389"/>
        <v>4.3343196967129529</v>
      </c>
      <c r="O3576" s="18"/>
      <c r="P3576" s="30">
        <f t="shared" ca="1" si="385"/>
        <v>15.428875734391088</v>
      </c>
      <c r="Q3576" s="19"/>
      <c r="R3576" s="20">
        <f t="shared" ca="1" si="390"/>
        <v>1</v>
      </c>
      <c r="S3576" s="21">
        <f t="shared" ca="1" si="391"/>
        <v>1</v>
      </c>
    </row>
    <row r="3577" spans="9:19" ht="15" x14ac:dyDescent="0.25">
      <c r="I3577" s="14">
        <v>3573</v>
      </c>
      <c r="J3577" s="15">
        <f t="shared" ca="1" si="386"/>
        <v>0.76432403198938426</v>
      </c>
      <c r="K3577" s="16">
        <f t="shared" ca="1" si="388"/>
        <v>13.45630408416179</v>
      </c>
      <c r="L3577" s="16"/>
      <c r="M3577" s="17">
        <f t="shared" ca="1" si="387"/>
        <v>0.57982304113090766</v>
      </c>
      <c r="N3577" s="18">
        <f t="shared" ca="1" si="389"/>
        <v>5.4653746238102476</v>
      </c>
      <c r="O3577" s="18"/>
      <c r="P3577" s="30">
        <f t="shared" ca="1" si="385"/>
        <v>10.190929460351542</v>
      </c>
      <c r="Q3577" s="19"/>
      <c r="R3577" s="20">
        <f t="shared" ca="1" si="390"/>
        <v>1</v>
      </c>
      <c r="S3577" s="21">
        <f t="shared" ca="1" si="391"/>
        <v>1</v>
      </c>
    </row>
    <row r="3578" spans="9:19" ht="15" x14ac:dyDescent="0.25">
      <c r="I3578" s="14">
        <v>3574</v>
      </c>
      <c r="J3578" s="15">
        <f t="shared" ca="1" si="386"/>
        <v>0.40710113802361292</v>
      </c>
      <c r="K3578" s="16">
        <f t="shared" ca="1" si="388"/>
        <v>5.4637793321067356</v>
      </c>
      <c r="L3578" s="16"/>
      <c r="M3578" s="17">
        <f t="shared" ca="1" si="387"/>
        <v>0.19136698036076194</v>
      </c>
      <c r="N3578" s="18">
        <f t="shared" ca="1" si="389"/>
        <v>-3.5229540523853329</v>
      </c>
      <c r="O3578" s="18"/>
      <c r="P3578" s="30">
        <f t="shared" ca="1" si="385"/>
        <v>11.186733384492069</v>
      </c>
      <c r="Q3578" s="19"/>
      <c r="R3578" s="20">
        <f t="shared" ca="1" si="390"/>
        <v>1</v>
      </c>
      <c r="S3578" s="21">
        <f t="shared" ca="1" si="391"/>
        <v>1</v>
      </c>
    </row>
    <row r="3579" spans="9:19" ht="15" x14ac:dyDescent="0.25">
      <c r="I3579" s="14">
        <v>3575</v>
      </c>
      <c r="J3579" s="15">
        <f t="shared" ca="1" si="386"/>
        <v>0.7746244031371653</v>
      </c>
      <c r="K3579" s="16">
        <f t="shared" ca="1" si="388"/>
        <v>13.739782558858646</v>
      </c>
      <c r="L3579" s="16"/>
      <c r="M3579" s="17">
        <f t="shared" ca="1" si="387"/>
        <v>0.99633079059228968</v>
      </c>
      <c r="N3579" s="18">
        <f t="shared" ca="1" si="389"/>
        <v>26.211554461007314</v>
      </c>
      <c r="O3579" s="18"/>
      <c r="P3579" s="30">
        <f t="shared" ca="1" si="385"/>
        <v>-10.271771902148668</v>
      </c>
      <c r="Q3579" s="19"/>
      <c r="R3579" s="20">
        <f t="shared" ca="1" si="390"/>
        <v>0</v>
      </c>
      <c r="S3579" s="21">
        <f t="shared" ca="1" si="391"/>
        <v>0</v>
      </c>
    </row>
    <row r="3580" spans="9:19" ht="15" x14ac:dyDescent="0.25">
      <c r="I3580" s="14">
        <v>3576</v>
      </c>
      <c r="J3580" s="15">
        <f t="shared" ca="1" si="386"/>
        <v>0.56241616426885677</v>
      </c>
      <c r="K3580" s="16">
        <f t="shared" ca="1" si="388"/>
        <v>8.7443755561256484</v>
      </c>
      <c r="L3580" s="16"/>
      <c r="M3580" s="17">
        <f t="shared" ca="1" si="387"/>
        <v>0.4585017326343318</v>
      </c>
      <c r="N3580" s="18">
        <f t="shared" ca="1" si="389"/>
        <v>2.9081246722336589</v>
      </c>
      <c r="O3580" s="18"/>
      <c r="P3580" s="30">
        <f t="shared" ca="1" si="385"/>
        <v>8.0362508838919897</v>
      </c>
      <c r="Q3580" s="19"/>
      <c r="R3580" s="20">
        <f t="shared" ca="1" si="390"/>
        <v>1</v>
      </c>
      <c r="S3580" s="21">
        <f t="shared" ca="1" si="391"/>
        <v>1</v>
      </c>
    </row>
    <row r="3581" spans="9:19" ht="15" x14ac:dyDescent="0.25">
      <c r="I3581" s="14">
        <v>3577</v>
      </c>
      <c r="J3581" s="15">
        <f t="shared" ca="1" si="386"/>
        <v>0.12682766049526739</v>
      </c>
      <c r="K3581" s="16">
        <f t="shared" ca="1" si="388"/>
        <v>-2.1206067933075552</v>
      </c>
      <c r="L3581" s="16"/>
      <c r="M3581" s="17">
        <f t="shared" ca="1" si="387"/>
        <v>4.5838390137101892E-2</v>
      </c>
      <c r="N3581" s="18">
        <f t="shared" ca="1" si="389"/>
        <v>-10.331260705789383</v>
      </c>
      <c r="O3581" s="18"/>
      <c r="P3581" s="30">
        <f t="shared" ca="1" si="385"/>
        <v>10.410653912481827</v>
      </c>
      <c r="Q3581" s="19"/>
      <c r="R3581" s="20">
        <f t="shared" ca="1" si="390"/>
        <v>1</v>
      </c>
      <c r="S3581" s="21">
        <f t="shared" ca="1" si="391"/>
        <v>1</v>
      </c>
    </row>
    <row r="3582" spans="9:19" ht="15" x14ac:dyDescent="0.25">
      <c r="I3582" s="14">
        <v>3578</v>
      </c>
      <c r="J3582" s="15">
        <f t="shared" ca="1" si="386"/>
        <v>0.5289140449124422</v>
      </c>
      <c r="K3582" s="16">
        <f t="shared" ca="1" si="388"/>
        <v>8.0369159559660019</v>
      </c>
      <c r="L3582" s="16"/>
      <c r="M3582" s="17">
        <f t="shared" ca="1" si="387"/>
        <v>0.3077395698925709</v>
      </c>
      <c r="N3582" s="18">
        <f t="shared" ca="1" si="389"/>
        <v>-0.42227410524005116</v>
      </c>
      <c r="O3582" s="18"/>
      <c r="P3582" s="30">
        <f t="shared" ca="1" si="385"/>
        <v>10.659190061206054</v>
      </c>
      <c r="Q3582" s="19"/>
      <c r="R3582" s="20">
        <f t="shared" ca="1" si="390"/>
        <v>1</v>
      </c>
      <c r="S3582" s="21">
        <f t="shared" ca="1" si="391"/>
        <v>1</v>
      </c>
    </row>
    <row r="3583" spans="9:19" ht="15" x14ac:dyDescent="0.25">
      <c r="I3583" s="14">
        <v>3579</v>
      </c>
      <c r="J3583" s="15">
        <f t="shared" ca="1" si="386"/>
        <v>0.24956864202581464</v>
      </c>
      <c r="K3583" s="16">
        <f t="shared" ca="1" si="388"/>
        <v>1.7754516360318746</v>
      </c>
      <c r="L3583" s="16"/>
      <c r="M3583" s="17">
        <f t="shared" ca="1" si="387"/>
        <v>0.42743972358220772</v>
      </c>
      <c r="N3583" s="18">
        <f t="shared" ca="1" si="389"/>
        <v>2.2497804189817852</v>
      </c>
      <c r="O3583" s="18"/>
      <c r="P3583" s="30">
        <f t="shared" ca="1" si="385"/>
        <v>1.7256712170500896</v>
      </c>
      <c r="Q3583" s="19"/>
      <c r="R3583" s="20">
        <f t="shared" ca="1" si="390"/>
        <v>1</v>
      </c>
      <c r="S3583" s="21">
        <f t="shared" ca="1" si="391"/>
        <v>0</v>
      </c>
    </row>
    <row r="3584" spans="9:19" ht="15" x14ac:dyDescent="0.25">
      <c r="I3584" s="14">
        <v>3580</v>
      </c>
      <c r="J3584" s="15">
        <f t="shared" ca="1" si="386"/>
        <v>0.26605792514316395</v>
      </c>
      <c r="K3584" s="16">
        <f t="shared" ca="1" si="388"/>
        <v>2.2027204754529857</v>
      </c>
      <c r="L3584" s="16"/>
      <c r="M3584" s="17">
        <f t="shared" ca="1" si="387"/>
        <v>0.38038362556716809</v>
      </c>
      <c r="N3584" s="18">
        <f t="shared" ca="1" si="389"/>
        <v>1.2325927274288011</v>
      </c>
      <c r="O3584" s="18"/>
      <c r="P3584" s="30">
        <f t="shared" ca="1" si="385"/>
        <v>3.1701277480241847</v>
      </c>
      <c r="Q3584" s="19"/>
      <c r="R3584" s="20">
        <f t="shared" ca="1" si="390"/>
        <v>1</v>
      </c>
      <c r="S3584" s="21">
        <f t="shared" ca="1" si="391"/>
        <v>0</v>
      </c>
    </row>
    <row r="3585" spans="9:19" ht="15" x14ac:dyDescent="0.25">
      <c r="I3585" s="14">
        <v>3581</v>
      </c>
      <c r="J3585" s="15">
        <f t="shared" ca="1" si="386"/>
        <v>0.15977557372991258</v>
      </c>
      <c r="K3585" s="16">
        <f t="shared" ca="1" si="388"/>
        <v>-0.89795233021783716</v>
      </c>
      <c r="L3585" s="16"/>
      <c r="M3585" s="17">
        <f t="shared" ca="1" si="387"/>
        <v>4.1736839889688793E-2</v>
      </c>
      <c r="N3585" s="18">
        <f t="shared" ca="1" si="389"/>
        <v>-10.70155713299779</v>
      </c>
      <c r="O3585" s="18"/>
      <c r="P3585" s="30">
        <f t="shared" ca="1" si="385"/>
        <v>12.003604802779954</v>
      </c>
      <c r="Q3585" s="19"/>
      <c r="R3585" s="20">
        <f t="shared" ca="1" si="390"/>
        <v>1</v>
      </c>
      <c r="S3585" s="21">
        <f t="shared" ca="1" si="391"/>
        <v>1</v>
      </c>
    </row>
    <row r="3586" spans="9:19" ht="15" x14ac:dyDescent="0.25">
      <c r="I3586" s="14">
        <v>3582</v>
      </c>
      <c r="J3586" s="15">
        <f t="shared" ca="1" si="386"/>
        <v>0.9809393218872402</v>
      </c>
      <c r="K3586" s="16">
        <f t="shared" ca="1" si="388"/>
        <v>24.778542982288037</v>
      </c>
      <c r="L3586" s="16"/>
      <c r="M3586" s="17">
        <f t="shared" ca="1" si="387"/>
        <v>0.25984937012143361</v>
      </c>
      <c r="N3586" s="18">
        <f t="shared" ca="1" si="389"/>
        <v>-1.6064997318496301</v>
      </c>
      <c r="O3586" s="18"/>
      <c r="P3586" s="30">
        <f t="shared" ca="1" si="385"/>
        <v>28.585042714137668</v>
      </c>
      <c r="Q3586" s="19"/>
      <c r="R3586" s="20">
        <f t="shared" ca="1" si="390"/>
        <v>1</v>
      </c>
      <c r="S3586" s="21">
        <f t="shared" ca="1" si="391"/>
        <v>1</v>
      </c>
    </row>
    <row r="3587" spans="9:19" ht="15" x14ac:dyDescent="0.25">
      <c r="I3587" s="14">
        <v>3583</v>
      </c>
      <c r="J3587" s="15">
        <f t="shared" ca="1" si="386"/>
        <v>0.71260985711021629</v>
      </c>
      <c r="K3587" s="16">
        <f t="shared" ca="1" si="388"/>
        <v>12.123874476373688</v>
      </c>
      <c r="L3587" s="16"/>
      <c r="M3587" s="17">
        <f t="shared" ca="1" si="387"/>
        <v>0.8183409861229175</v>
      </c>
      <c r="N3587" s="18">
        <f t="shared" ca="1" si="389"/>
        <v>11.385748414496145</v>
      </c>
      <c r="O3587" s="18"/>
      <c r="P3587" s="30">
        <f t="shared" ca="1" si="385"/>
        <v>2.9381260618775427</v>
      </c>
      <c r="Q3587" s="19"/>
      <c r="R3587" s="20">
        <f t="shared" ca="1" si="390"/>
        <v>1</v>
      </c>
      <c r="S3587" s="21">
        <f t="shared" ca="1" si="391"/>
        <v>0</v>
      </c>
    </row>
    <row r="3588" spans="9:19" ht="15" x14ac:dyDescent="0.25">
      <c r="I3588" s="14">
        <v>3584</v>
      </c>
      <c r="J3588" s="15">
        <f t="shared" ca="1" si="386"/>
        <v>0.16546674534278916</v>
      </c>
      <c r="K3588" s="16">
        <f t="shared" ca="1" si="388"/>
        <v>-0.70430432545570554</v>
      </c>
      <c r="L3588" s="16"/>
      <c r="M3588" s="17">
        <f t="shared" ca="1" si="387"/>
        <v>0.37038561059144104</v>
      </c>
      <c r="N3588" s="18">
        <f t="shared" ca="1" si="389"/>
        <v>1.012059051608527</v>
      </c>
      <c r="O3588" s="18"/>
      <c r="P3588" s="30">
        <f t="shared" ca="1" si="385"/>
        <v>0.48363662293576759</v>
      </c>
      <c r="Q3588" s="19"/>
      <c r="R3588" s="20">
        <f t="shared" ca="1" si="390"/>
        <v>1</v>
      </c>
      <c r="S3588" s="21">
        <f t="shared" ca="1" si="391"/>
        <v>0</v>
      </c>
    </row>
    <row r="3589" spans="9:19" ht="15" x14ac:dyDescent="0.25">
      <c r="I3589" s="14">
        <v>3585</v>
      </c>
      <c r="J3589" s="15">
        <f t="shared" ca="1" si="386"/>
        <v>0.53108309847050705</v>
      </c>
      <c r="K3589" s="16">
        <f t="shared" ca="1" si="388"/>
        <v>8.0825343419590787</v>
      </c>
      <c r="L3589" s="16"/>
      <c r="M3589" s="17">
        <f t="shared" ca="1" si="387"/>
        <v>0.30678628110054629</v>
      </c>
      <c r="N3589" s="18">
        <f t="shared" ca="1" si="389"/>
        <v>-0.44496962718434929</v>
      </c>
      <c r="O3589" s="18"/>
      <c r="P3589" s="30">
        <f t="shared" ref="P3589:P3652" ca="1" si="392">K3589-N3589+homefield_adv_simulation</f>
        <v>10.727503969143427</v>
      </c>
      <c r="Q3589" s="19"/>
      <c r="R3589" s="20">
        <f t="shared" ca="1" si="390"/>
        <v>1</v>
      </c>
      <c r="S3589" s="21">
        <f t="shared" ca="1" si="391"/>
        <v>1</v>
      </c>
    </row>
    <row r="3590" spans="9:19" ht="15" x14ac:dyDescent="0.25">
      <c r="I3590" s="14">
        <v>3586</v>
      </c>
      <c r="J3590" s="15">
        <f t="shared" ca="1" si="386"/>
        <v>0.15377109380790666</v>
      </c>
      <c r="K3590" s="16">
        <f t="shared" ca="1" si="388"/>
        <v>-1.1072190169132234</v>
      </c>
      <c r="L3590" s="16"/>
      <c r="M3590" s="17">
        <f t="shared" ca="1" si="387"/>
        <v>0.66926792260370338</v>
      </c>
      <c r="N3590" s="18">
        <f t="shared" ca="1" si="389"/>
        <v>7.4436721744667844</v>
      </c>
      <c r="O3590" s="18"/>
      <c r="P3590" s="30">
        <f t="shared" ca="1" si="392"/>
        <v>-6.3508911913800068</v>
      </c>
      <c r="Q3590" s="19"/>
      <c r="R3590" s="20">
        <f t="shared" ca="1" si="390"/>
        <v>0</v>
      </c>
      <c r="S3590" s="21">
        <f t="shared" ca="1" si="391"/>
        <v>0</v>
      </c>
    </row>
    <row r="3591" spans="9:19" ht="15" x14ac:dyDescent="0.25">
      <c r="I3591" s="14">
        <v>3587</v>
      </c>
      <c r="J3591" s="15">
        <f t="shared" ca="1" si="386"/>
        <v>0.75788795045148583</v>
      </c>
      <c r="K3591" s="16">
        <f t="shared" ca="1" si="388"/>
        <v>13.28264465639317</v>
      </c>
      <c r="L3591" s="16"/>
      <c r="M3591" s="17">
        <f t="shared" ca="1" si="387"/>
        <v>0.50273895144603964</v>
      </c>
      <c r="N3591" s="18">
        <f t="shared" ca="1" si="389"/>
        <v>3.8374416226307178</v>
      </c>
      <c r="O3591" s="18"/>
      <c r="P3591" s="30">
        <f t="shared" ca="1" si="392"/>
        <v>11.645203033762453</v>
      </c>
      <c r="Q3591" s="19"/>
      <c r="R3591" s="20">
        <f t="shared" ca="1" si="390"/>
        <v>1</v>
      </c>
      <c r="S3591" s="21">
        <f t="shared" ca="1" si="391"/>
        <v>1</v>
      </c>
    </row>
    <row r="3592" spans="9:19" ht="15" x14ac:dyDescent="0.25">
      <c r="I3592" s="14">
        <v>3588</v>
      </c>
      <c r="J3592" s="15">
        <f t="shared" ca="1" si="386"/>
        <v>0.85418997776762962</v>
      </c>
      <c r="K3592" s="16">
        <f t="shared" ca="1" si="388"/>
        <v>16.253201954216806</v>
      </c>
      <c r="L3592" s="16"/>
      <c r="M3592" s="17">
        <f t="shared" ca="1" si="387"/>
        <v>0.97076816770099517</v>
      </c>
      <c r="N3592" s="18">
        <f t="shared" ca="1" si="389"/>
        <v>19.611323348348797</v>
      </c>
      <c r="O3592" s="18"/>
      <c r="P3592" s="30">
        <f t="shared" ca="1" si="392"/>
        <v>-1.1581213941319914</v>
      </c>
      <c r="Q3592" s="19"/>
      <c r="R3592" s="20">
        <f t="shared" ca="1" si="390"/>
        <v>0</v>
      </c>
      <c r="S3592" s="21">
        <f t="shared" ca="1" si="391"/>
        <v>0</v>
      </c>
    </row>
    <row r="3593" spans="9:19" ht="15" x14ac:dyDescent="0.25">
      <c r="I3593" s="14">
        <v>3589</v>
      </c>
      <c r="J3593" s="15">
        <f t="shared" ca="1" si="386"/>
        <v>0.31395225655552794</v>
      </c>
      <c r="K3593" s="16">
        <f t="shared" ca="1" si="388"/>
        <v>3.3748898330387354</v>
      </c>
      <c r="L3593" s="16"/>
      <c r="M3593" s="17">
        <f t="shared" ca="1" si="387"/>
        <v>0.64590351912982547</v>
      </c>
      <c r="N3593" s="18">
        <f t="shared" ca="1" si="389"/>
        <v>6.911485433122504</v>
      </c>
      <c r="O3593" s="18"/>
      <c r="P3593" s="30">
        <f t="shared" ca="1" si="392"/>
        <v>-1.3365956000837684</v>
      </c>
      <c r="Q3593" s="19"/>
      <c r="R3593" s="20">
        <f t="shared" ca="1" si="390"/>
        <v>0</v>
      </c>
      <c r="S3593" s="21">
        <f t="shared" ca="1" si="391"/>
        <v>0</v>
      </c>
    </row>
    <row r="3594" spans="9:19" ht="15" x14ac:dyDescent="0.25">
      <c r="I3594" s="14">
        <v>3590</v>
      </c>
      <c r="J3594" s="15">
        <f t="shared" ref="J3594:J3657" ca="1" si="393">RAND()</f>
        <v>1.7907252532262663E-2</v>
      </c>
      <c r="K3594" s="16">
        <f t="shared" ca="1" si="388"/>
        <v>-10.131721338709518</v>
      </c>
      <c r="L3594" s="16"/>
      <c r="M3594" s="17">
        <f t="shared" ref="M3594:M3657" ca="1" si="394">RAND()</f>
        <v>0.88435641492272987</v>
      </c>
      <c r="N3594" s="18">
        <f t="shared" ca="1" si="389"/>
        <v>13.795236628550908</v>
      </c>
      <c r="O3594" s="18"/>
      <c r="P3594" s="30">
        <f t="shared" ca="1" si="392"/>
        <v>-21.726957967260429</v>
      </c>
      <c r="Q3594" s="19"/>
      <c r="R3594" s="20">
        <f t="shared" ca="1" si="390"/>
        <v>0</v>
      </c>
      <c r="S3594" s="21">
        <f t="shared" ca="1" si="391"/>
        <v>0</v>
      </c>
    </row>
    <row r="3595" spans="9:19" ht="15" x14ac:dyDescent="0.25">
      <c r="I3595" s="14">
        <v>3591</v>
      </c>
      <c r="J3595" s="15">
        <f t="shared" ca="1" si="393"/>
        <v>0.57745864005051351</v>
      </c>
      <c r="K3595" s="16">
        <f t="shared" ref="K3595:K3658" ca="1" si="395">NORMINV(J3595,mean_HomeTeam_Sim,sd_HomeTeam_Sim)</f>
        <v>9.0648026612646841</v>
      </c>
      <c r="L3595" s="16"/>
      <c r="M3595" s="17">
        <f t="shared" ca="1" si="394"/>
        <v>0.10877576040413151</v>
      </c>
      <c r="N3595" s="18">
        <f t="shared" ref="N3595:N3658" ca="1" si="396">NORMINV(M3595,mean_AwayTeam_Sim,sd_AwayTeam_Sim)</f>
        <v>-6.5365618102152379</v>
      </c>
      <c r="O3595" s="18"/>
      <c r="P3595" s="30">
        <f t="shared" ca="1" si="392"/>
        <v>17.801364471479921</v>
      </c>
      <c r="Q3595" s="19"/>
      <c r="R3595" s="20">
        <f t="shared" ref="R3595:R3658" ca="1" si="397">IF(P3595&gt;0,1,0)</f>
        <v>1</v>
      </c>
      <c r="S3595" s="21">
        <f t="shared" ref="S3595:S3658" ca="1" si="398">IF(P3595&gt;game_spread,1,0)</f>
        <v>1</v>
      </c>
    </row>
    <row r="3596" spans="9:19" ht="15" x14ac:dyDescent="0.25">
      <c r="I3596" s="14">
        <v>3592</v>
      </c>
      <c r="J3596" s="15">
        <f t="shared" ca="1" si="393"/>
        <v>0.46974799704459125</v>
      </c>
      <c r="K3596" s="16">
        <f t="shared" ca="1" si="395"/>
        <v>6.7949470375461809</v>
      </c>
      <c r="L3596" s="16"/>
      <c r="M3596" s="17">
        <f t="shared" ca="1" si="394"/>
        <v>0.79927518734659053</v>
      </c>
      <c r="N3596" s="18">
        <f t="shared" ca="1" si="396"/>
        <v>10.799871110224164</v>
      </c>
      <c r="O3596" s="18"/>
      <c r="P3596" s="30">
        <f t="shared" ca="1" si="392"/>
        <v>-1.8049240726779825</v>
      </c>
      <c r="Q3596" s="19"/>
      <c r="R3596" s="20">
        <f t="shared" ca="1" si="397"/>
        <v>0</v>
      </c>
      <c r="S3596" s="21">
        <f t="shared" ca="1" si="398"/>
        <v>0</v>
      </c>
    </row>
    <row r="3597" spans="9:19" ht="15" x14ac:dyDescent="0.25">
      <c r="I3597" s="14">
        <v>3593</v>
      </c>
      <c r="J3597" s="15">
        <f t="shared" ca="1" si="393"/>
        <v>0.35896781976053893</v>
      </c>
      <c r="K3597" s="16">
        <f t="shared" ca="1" si="395"/>
        <v>4.4078238971655734</v>
      </c>
      <c r="L3597" s="16"/>
      <c r="M3597" s="17">
        <f t="shared" ca="1" si="394"/>
        <v>0.75423604739862027</v>
      </c>
      <c r="N3597" s="18">
        <f t="shared" ca="1" si="396"/>
        <v>9.5352229281176282</v>
      </c>
      <c r="O3597" s="18"/>
      <c r="P3597" s="30">
        <f t="shared" ca="1" si="392"/>
        <v>-2.9273990309520546</v>
      </c>
      <c r="Q3597" s="19"/>
      <c r="R3597" s="20">
        <f t="shared" ca="1" si="397"/>
        <v>0</v>
      </c>
      <c r="S3597" s="21">
        <f t="shared" ca="1" si="398"/>
        <v>0</v>
      </c>
    </row>
    <row r="3598" spans="9:19" ht="15" x14ac:dyDescent="0.25">
      <c r="I3598" s="14">
        <v>3594</v>
      </c>
      <c r="J3598" s="15">
        <f t="shared" ca="1" si="393"/>
        <v>0.36367275942600585</v>
      </c>
      <c r="K3598" s="16">
        <f t="shared" ca="1" si="395"/>
        <v>4.5129116428745579</v>
      </c>
      <c r="L3598" s="16"/>
      <c r="M3598" s="17">
        <f t="shared" ca="1" si="394"/>
        <v>0.58123062356826138</v>
      </c>
      <c r="N3598" s="18">
        <f t="shared" ca="1" si="396"/>
        <v>5.4955104266322623</v>
      </c>
      <c r="O3598" s="18"/>
      <c r="P3598" s="30">
        <f t="shared" ca="1" si="392"/>
        <v>1.2174012162422958</v>
      </c>
      <c r="Q3598" s="19"/>
      <c r="R3598" s="20">
        <f t="shared" ca="1" si="397"/>
        <v>1</v>
      </c>
      <c r="S3598" s="21">
        <f t="shared" ca="1" si="398"/>
        <v>0</v>
      </c>
    </row>
    <row r="3599" spans="9:19" ht="15" x14ac:dyDescent="0.25">
      <c r="I3599" s="14">
        <v>3595</v>
      </c>
      <c r="J3599" s="15">
        <f t="shared" ca="1" si="393"/>
        <v>3.4386582722305881E-2</v>
      </c>
      <c r="K3599" s="16">
        <f t="shared" ca="1" si="395"/>
        <v>-7.7964345700756308</v>
      </c>
      <c r="L3599" s="16"/>
      <c r="M3599" s="17">
        <f t="shared" ca="1" si="394"/>
        <v>0.42787875097451866</v>
      </c>
      <c r="N3599" s="18">
        <f t="shared" ca="1" si="396"/>
        <v>2.2591420177159005</v>
      </c>
      <c r="O3599" s="18"/>
      <c r="P3599" s="30">
        <f t="shared" ca="1" si="392"/>
        <v>-7.8555765877915311</v>
      </c>
      <c r="Q3599" s="19"/>
      <c r="R3599" s="20">
        <f t="shared" ca="1" si="397"/>
        <v>0</v>
      </c>
      <c r="S3599" s="21">
        <f t="shared" ca="1" si="398"/>
        <v>0</v>
      </c>
    </row>
    <row r="3600" spans="9:19" ht="15" x14ac:dyDescent="0.25">
      <c r="I3600" s="14">
        <v>3596</v>
      </c>
      <c r="J3600" s="15">
        <f t="shared" ca="1" si="393"/>
        <v>0.1940239104881808</v>
      </c>
      <c r="K3600" s="16">
        <f t="shared" ca="1" si="395"/>
        <v>0.20825971828396739</v>
      </c>
      <c r="L3600" s="16"/>
      <c r="M3600" s="17">
        <f t="shared" ca="1" si="394"/>
        <v>0.97647903083693754</v>
      </c>
      <c r="N3600" s="18">
        <f t="shared" ca="1" si="396"/>
        <v>20.395419085378055</v>
      </c>
      <c r="O3600" s="18"/>
      <c r="P3600" s="30">
        <f t="shared" ca="1" si="392"/>
        <v>-17.98715936709409</v>
      </c>
      <c r="Q3600" s="19"/>
      <c r="R3600" s="20">
        <f t="shared" ca="1" si="397"/>
        <v>0</v>
      </c>
      <c r="S3600" s="21">
        <f t="shared" ca="1" si="398"/>
        <v>0</v>
      </c>
    </row>
    <row r="3601" spans="9:19" ht="15" x14ac:dyDescent="0.25">
      <c r="I3601" s="14">
        <v>3597</v>
      </c>
      <c r="J3601" s="15">
        <f t="shared" ca="1" si="393"/>
        <v>0.83837413623877111</v>
      </c>
      <c r="K3601" s="16">
        <f t="shared" ca="1" si="395"/>
        <v>15.694508613207617</v>
      </c>
      <c r="L3601" s="16"/>
      <c r="M3601" s="17">
        <f t="shared" ca="1" si="394"/>
        <v>0.36695334738522711</v>
      </c>
      <c r="N3601" s="18">
        <f t="shared" ca="1" si="396"/>
        <v>0.93591325339787179</v>
      </c>
      <c r="O3601" s="18"/>
      <c r="P3601" s="30">
        <f t="shared" ca="1" si="392"/>
        <v>16.958595359809745</v>
      </c>
      <c r="Q3601" s="19"/>
      <c r="R3601" s="20">
        <f t="shared" ca="1" si="397"/>
        <v>1</v>
      </c>
      <c r="S3601" s="21">
        <f t="shared" ca="1" si="398"/>
        <v>1</v>
      </c>
    </row>
    <row r="3602" spans="9:19" ht="15" x14ac:dyDescent="0.25">
      <c r="I3602" s="14">
        <v>3598</v>
      </c>
      <c r="J3602" s="15">
        <f t="shared" ca="1" si="393"/>
        <v>9.3203773540108892E-2</v>
      </c>
      <c r="K3602" s="16">
        <f t="shared" ca="1" si="395"/>
        <v>-3.6246334722815714</v>
      </c>
      <c r="L3602" s="16"/>
      <c r="M3602" s="17">
        <f t="shared" ca="1" si="394"/>
        <v>0.61586798250864017</v>
      </c>
      <c r="N3602" s="18">
        <f t="shared" ca="1" si="396"/>
        <v>6.2451884050196629</v>
      </c>
      <c r="O3602" s="18"/>
      <c r="P3602" s="30">
        <f t="shared" ca="1" si="392"/>
        <v>-7.6698218773012341</v>
      </c>
      <c r="Q3602" s="19"/>
      <c r="R3602" s="20">
        <f t="shared" ca="1" si="397"/>
        <v>0</v>
      </c>
      <c r="S3602" s="21">
        <f t="shared" ca="1" si="398"/>
        <v>0</v>
      </c>
    </row>
    <row r="3603" spans="9:19" ht="15" x14ac:dyDescent="0.25">
      <c r="I3603" s="14">
        <v>3599</v>
      </c>
      <c r="J3603" s="15">
        <f t="shared" ca="1" si="393"/>
        <v>0.5072648683729335</v>
      </c>
      <c r="K3603" s="16">
        <f t="shared" ca="1" si="395"/>
        <v>7.5823669273134771</v>
      </c>
      <c r="L3603" s="16"/>
      <c r="M3603" s="17">
        <f t="shared" ca="1" si="394"/>
        <v>0.13248221166049834</v>
      </c>
      <c r="N3603" s="18">
        <f t="shared" ca="1" si="396"/>
        <v>-5.54653384316663</v>
      </c>
      <c r="O3603" s="18"/>
      <c r="P3603" s="30">
        <f t="shared" ca="1" si="392"/>
        <v>15.328900770480107</v>
      </c>
      <c r="Q3603" s="19"/>
      <c r="R3603" s="20">
        <f t="shared" ca="1" si="397"/>
        <v>1</v>
      </c>
      <c r="S3603" s="21">
        <f t="shared" ca="1" si="398"/>
        <v>1</v>
      </c>
    </row>
    <row r="3604" spans="9:19" ht="15" x14ac:dyDescent="0.25">
      <c r="I3604" s="14">
        <v>3600</v>
      </c>
      <c r="J3604" s="15">
        <f t="shared" ca="1" si="393"/>
        <v>0.63942031936664412</v>
      </c>
      <c r="K3604" s="16">
        <f t="shared" ca="1" si="395"/>
        <v>10.41612131015059</v>
      </c>
      <c r="L3604" s="16"/>
      <c r="M3604" s="17">
        <f t="shared" ca="1" si="394"/>
        <v>0.68133862595940664</v>
      </c>
      <c r="N3604" s="18">
        <f t="shared" ca="1" si="396"/>
        <v>7.7243946645109061</v>
      </c>
      <c r="O3604" s="18"/>
      <c r="P3604" s="30">
        <f t="shared" ca="1" si="392"/>
        <v>4.8917266456396842</v>
      </c>
      <c r="Q3604" s="19"/>
      <c r="R3604" s="20">
        <f t="shared" ca="1" si="397"/>
        <v>1</v>
      </c>
      <c r="S3604" s="21">
        <f t="shared" ca="1" si="398"/>
        <v>0</v>
      </c>
    </row>
    <row r="3605" spans="9:19" ht="15" x14ac:dyDescent="0.25">
      <c r="I3605" s="14">
        <v>3601</v>
      </c>
      <c r="J3605" s="15">
        <f t="shared" ca="1" si="393"/>
        <v>0.62432878565762839</v>
      </c>
      <c r="K3605" s="16">
        <f t="shared" ca="1" si="395"/>
        <v>10.081122616571012</v>
      </c>
      <c r="L3605" s="16"/>
      <c r="M3605" s="17">
        <f t="shared" ca="1" si="394"/>
        <v>0.66410012924606898</v>
      </c>
      <c r="N3605" s="18">
        <f t="shared" ca="1" si="396"/>
        <v>7.3247550229363334</v>
      </c>
      <c r="O3605" s="18"/>
      <c r="P3605" s="30">
        <f t="shared" ca="1" si="392"/>
        <v>4.9563675936346785</v>
      </c>
      <c r="Q3605" s="19"/>
      <c r="R3605" s="20">
        <f t="shared" ca="1" si="397"/>
        <v>1</v>
      </c>
      <c r="S3605" s="21">
        <f t="shared" ca="1" si="398"/>
        <v>0</v>
      </c>
    </row>
    <row r="3606" spans="9:19" ht="15" x14ac:dyDescent="0.25">
      <c r="I3606" s="14">
        <v>3602</v>
      </c>
      <c r="J3606" s="15">
        <f t="shared" ca="1" si="393"/>
        <v>0.95675881527905893</v>
      </c>
      <c r="K3606" s="16">
        <f t="shared" ca="1" si="395"/>
        <v>21.772465113749007</v>
      </c>
      <c r="L3606" s="16"/>
      <c r="M3606" s="17">
        <f t="shared" ca="1" si="394"/>
        <v>0.21776854427204384</v>
      </c>
      <c r="N3606" s="18">
        <f t="shared" ca="1" si="396"/>
        <v>-2.7438701073160274</v>
      </c>
      <c r="O3606" s="18"/>
      <c r="P3606" s="30">
        <f t="shared" ca="1" si="392"/>
        <v>26.716335221065034</v>
      </c>
      <c r="Q3606" s="19"/>
      <c r="R3606" s="20">
        <f t="shared" ca="1" si="397"/>
        <v>1</v>
      </c>
      <c r="S3606" s="21">
        <f t="shared" ca="1" si="398"/>
        <v>1</v>
      </c>
    </row>
    <row r="3607" spans="9:19" ht="15" x14ac:dyDescent="0.25">
      <c r="I3607" s="14">
        <v>3603</v>
      </c>
      <c r="J3607" s="15">
        <f t="shared" ca="1" si="393"/>
        <v>0.33449339606696515</v>
      </c>
      <c r="K3607" s="16">
        <f t="shared" ca="1" si="395"/>
        <v>3.8529521679223189</v>
      </c>
      <c r="L3607" s="16"/>
      <c r="M3607" s="17">
        <f t="shared" ca="1" si="394"/>
        <v>0.12296841594156438</v>
      </c>
      <c r="N3607" s="18">
        <f t="shared" ca="1" si="396"/>
        <v>-5.92755769461189</v>
      </c>
      <c r="O3607" s="18"/>
      <c r="P3607" s="30">
        <f t="shared" ca="1" si="392"/>
        <v>11.980509862534209</v>
      </c>
      <c r="Q3607" s="19"/>
      <c r="R3607" s="20">
        <f t="shared" ca="1" si="397"/>
        <v>1</v>
      </c>
      <c r="S3607" s="21">
        <f t="shared" ca="1" si="398"/>
        <v>1</v>
      </c>
    </row>
    <row r="3608" spans="9:19" ht="15" x14ac:dyDescent="0.25">
      <c r="I3608" s="14">
        <v>3604</v>
      </c>
      <c r="J3608" s="15">
        <f t="shared" ca="1" si="393"/>
        <v>0.58512936471971355</v>
      </c>
      <c r="K3608" s="16">
        <f t="shared" ca="1" si="395"/>
        <v>9.229098583245797</v>
      </c>
      <c r="L3608" s="16"/>
      <c r="M3608" s="17">
        <f t="shared" ca="1" si="394"/>
        <v>3.4093076414557388E-2</v>
      </c>
      <c r="N3608" s="18">
        <f t="shared" ca="1" si="396"/>
        <v>-11.478793193299955</v>
      </c>
      <c r="O3608" s="18"/>
      <c r="P3608" s="30">
        <f t="shared" ca="1" si="392"/>
        <v>22.90789177654575</v>
      </c>
      <c r="Q3608" s="19"/>
      <c r="R3608" s="20">
        <f t="shared" ca="1" si="397"/>
        <v>1</v>
      </c>
      <c r="S3608" s="21">
        <f t="shared" ca="1" si="398"/>
        <v>1</v>
      </c>
    </row>
    <row r="3609" spans="9:19" ht="15" x14ac:dyDescent="0.25">
      <c r="I3609" s="14">
        <v>3605</v>
      </c>
      <c r="J3609" s="15">
        <f t="shared" ca="1" si="393"/>
        <v>0.6039688413996952</v>
      </c>
      <c r="K3609" s="16">
        <f t="shared" ca="1" si="395"/>
        <v>9.6357163824302585</v>
      </c>
      <c r="L3609" s="16"/>
      <c r="M3609" s="17">
        <f t="shared" ca="1" si="394"/>
        <v>7.0348984402386128E-2</v>
      </c>
      <c r="N3609" s="18">
        <f t="shared" ca="1" si="396"/>
        <v>-8.5456490137915004</v>
      </c>
      <c r="O3609" s="18"/>
      <c r="P3609" s="30">
        <f t="shared" ca="1" si="392"/>
        <v>20.381365396221756</v>
      </c>
      <c r="Q3609" s="19"/>
      <c r="R3609" s="20">
        <f t="shared" ca="1" si="397"/>
        <v>1</v>
      </c>
      <c r="S3609" s="21">
        <f t="shared" ca="1" si="398"/>
        <v>1</v>
      </c>
    </row>
    <row r="3610" spans="9:19" ht="15" x14ac:dyDescent="0.25">
      <c r="I3610" s="14">
        <v>3606</v>
      </c>
      <c r="J3610" s="15">
        <f t="shared" ca="1" si="393"/>
        <v>0.89079461759648337</v>
      </c>
      <c r="K3610" s="16">
        <f t="shared" ca="1" si="395"/>
        <v>17.727318878830467</v>
      </c>
      <c r="L3610" s="16"/>
      <c r="M3610" s="17">
        <f t="shared" ca="1" si="394"/>
        <v>0.8149628637714319</v>
      </c>
      <c r="N3610" s="18">
        <f t="shared" ca="1" si="396"/>
        <v>11.279270364950673</v>
      </c>
      <c r="O3610" s="18"/>
      <c r="P3610" s="30">
        <f t="shared" ca="1" si="392"/>
        <v>8.6480485138797931</v>
      </c>
      <c r="Q3610" s="19"/>
      <c r="R3610" s="20">
        <f t="shared" ca="1" si="397"/>
        <v>1</v>
      </c>
      <c r="S3610" s="21">
        <f t="shared" ca="1" si="398"/>
        <v>1</v>
      </c>
    </row>
    <row r="3611" spans="9:19" ht="15" x14ac:dyDescent="0.25">
      <c r="I3611" s="14">
        <v>3607</v>
      </c>
      <c r="J3611" s="15">
        <f t="shared" ca="1" si="393"/>
        <v>0.43618194069821092</v>
      </c>
      <c r="K3611" s="16">
        <f t="shared" ca="1" si="395"/>
        <v>6.0858505317959448</v>
      </c>
      <c r="L3611" s="16"/>
      <c r="M3611" s="17">
        <f t="shared" ca="1" si="394"/>
        <v>0.63257033484492708</v>
      </c>
      <c r="N3611" s="18">
        <f t="shared" ca="1" si="396"/>
        <v>6.6135055476097993</v>
      </c>
      <c r="O3611" s="18"/>
      <c r="P3611" s="30">
        <f t="shared" ca="1" si="392"/>
        <v>1.6723449841861457</v>
      </c>
      <c r="Q3611" s="19"/>
      <c r="R3611" s="20">
        <f t="shared" ca="1" si="397"/>
        <v>1</v>
      </c>
      <c r="S3611" s="21">
        <f t="shared" ca="1" si="398"/>
        <v>0</v>
      </c>
    </row>
    <row r="3612" spans="9:19" ht="15" x14ac:dyDescent="0.25">
      <c r="I3612" s="14">
        <v>3608</v>
      </c>
      <c r="J3612" s="15">
        <f t="shared" ca="1" si="393"/>
        <v>0.45176396520443562</v>
      </c>
      <c r="K3612" s="16">
        <f t="shared" ca="1" si="395"/>
        <v>6.4159184668659748</v>
      </c>
      <c r="L3612" s="16"/>
      <c r="M3612" s="17">
        <f t="shared" ca="1" si="394"/>
        <v>0.74638921957418591</v>
      </c>
      <c r="N3612" s="18">
        <f t="shared" ca="1" si="396"/>
        <v>9.3284798912438678</v>
      </c>
      <c r="O3612" s="18"/>
      <c r="P3612" s="30">
        <f t="shared" ca="1" si="392"/>
        <v>-0.71256142437789283</v>
      </c>
      <c r="Q3612" s="19"/>
      <c r="R3612" s="20">
        <f t="shared" ca="1" si="397"/>
        <v>0</v>
      </c>
      <c r="S3612" s="21">
        <f t="shared" ca="1" si="398"/>
        <v>0</v>
      </c>
    </row>
    <row r="3613" spans="9:19" ht="15" x14ac:dyDescent="0.25">
      <c r="I3613" s="14">
        <v>3609</v>
      </c>
      <c r="J3613" s="15">
        <f t="shared" ca="1" si="393"/>
        <v>0.84075901516364493</v>
      </c>
      <c r="K3613" s="16">
        <f t="shared" ca="1" si="395"/>
        <v>15.776371953262998</v>
      </c>
      <c r="L3613" s="16"/>
      <c r="M3613" s="17">
        <f t="shared" ca="1" si="394"/>
        <v>0.71350460071918143</v>
      </c>
      <c r="N3613" s="18">
        <f t="shared" ca="1" si="396"/>
        <v>8.4958533288119114</v>
      </c>
      <c r="O3613" s="18"/>
      <c r="P3613" s="30">
        <f t="shared" ca="1" si="392"/>
        <v>9.4805186244510864</v>
      </c>
      <c r="Q3613" s="19"/>
      <c r="R3613" s="20">
        <f t="shared" ca="1" si="397"/>
        <v>1</v>
      </c>
      <c r="S3613" s="21">
        <f t="shared" ca="1" si="398"/>
        <v>1</v>
      </c>
    </row>
    <row r="3614" spans="9:19" ht="15" x14ac:dyDescent="0.25">
      <c r="I3614" s="14">
        <v>3610</v>
      </c>
      <c r="J3614" s="15">
        <f t="shared" ca="1" si="393"/>
        <v>0.45792466216541106</v>
      </c>
      <c r="K3614" s="16">
        <f t="shared" ca="1" si="395"/>
        <v>6.5459555575024773</v>
      </c>
      <c r="L3614" s="16"/>
      <c r="M3614" s="17">
        <f t="shared" ca="1" si="394"/>
        <v>0.45479371535316648</v>
      </c>
      <c r="N3614" s="18">
        <f t="shared" ca="1" si="396"/>
        <v>2.82989766698807</v>
      </c>
      <c r="O3614" s="18"/>
      <c r="P3614" s="30">
        <f t="shared" ca="1" si="392"/>
        <v>5.9160578905144074</v>
      </c>
      <c r="Q3614" s="19"/>
      <c r="R3614" s="20">
        <f t="shared" ca="1" si="397"/>
        <v>1</v>
      </c>
      <c r="S3614" s="21">
        <f t="shared" ca="1" si="398"/>
        <v>0</v>
      </c>
    </row>
    <row r="3615" spans="9:19" ht="15" x14ac:dyDescent="0.25">
      <c r="I3615" s="14">
        <v>3611</v>
      </c>
      <c r="J3615" s="15">
        <f t="shared" ca="1" si="393"/>
        <v>0.62671703133498069</v>
      </c>
      <c r="K3615" s="16">
        <f t="shared" ca="1" si="395"/>
        <v>10.13384041817311</v>
      </c>
      <c r="L3615" s="16"/>
      <c r="M3615" s="17">
        <f t="shared" ca="1" si="394"/>
        <v>0.36632524930546895</v>
      </c>
      <c r="N3615" s="18">
        <f t="shared" ca="1" si="396"/>
        <v>0.92195335799080302</v>
      </c>
      <c r="O3615" s="18"/>
      <c r="P3615" s="30">
        <f t="shared" ca="1" si="392"/>
        <v>11.411887060182305</v>
      </c>
      <c r="Q3615" s="19"/>
      <c r="R3615" s="20">
        <f t="shared" ca="1" si="397"/>
        <v>1</v>
      </c>
      <c r="S3615" s="21">
        <f t="shared" ca="1" si="398"/>
        <v>1</v>
      </c>
    </row>
    <row r="3616" spans="9:19" ht="15" x14ac:dyDescent="0.25">
      <c r="I3616" s="14">
        <v>3612</v>
      </c>
      <c r="J3616" s="15">
        <f t="shared" ca="1" si="393"/>
        <v>0.12540539530820871</v>
      </c>
      <c r="K3616" s="16">
        <f t="shared" ca="1" si="395"/>
        <v>-2.1780553866219829</v>
      </c>
      <c r="L3616" s="16"/>
      <c r="M3616" s="17">
        <f t="shared" ca="1" si="394"/>
        <v>0.94197105765577804</v>
      </c>
      <c r="N3616" s="18">
        <f t="shared" ca="1" si="396"/>
        <v>16.928424850351266</v>
      </c>
      <c r="O3616" s="18"/>
      <c r="P3616" s="30">
        <f t="shared" ca="1" si="392"/>
        <v>-16.906480236973248</v>
      </c>
      <c r="Q3616" s="19"/>
      <c r="R3616" s="20">
        <f t="shared" ca="1" si="397"/>
        <v>0</v>
      </c>
      <c r="S3616" s="21">
        <f t="shared" ca="1" si="398"/>
        <v>0</v>
      </c>
    </row>
    <row r="3617" spans="9:19" ht="15" x14ac:dyDescent="0.25">
      <c r="I3617" s="14">
        <v>3613</v>
      </c>
      <c r="J3617" s="15">
        <f t="shared" ca="1" si="393"/>
        <v>0.13481852643316727</v>
      </c>
      <c r="K3617" s="16">
        <f t="shared" ca="1" si="395"/>
        <v>-1.8058797349715245</v>
      </c>
      <c r="L3617" s="16"/>
      <c r="M3617" s="17">
        <f t="shared" ca="1" si="394"/>
        <v>0.94167425869126897</v>
      </c>
      <c r="N3617" s="18">
        <f t="shared" ca="1" si="396"/>
        <v>16.907068579369088</v>
      </c>
      <c r="O3617" s="18"/>
      <c r="P3617" s="30">
        <f t="shared" ca="1" si="392"/>
        <v>-16.512948314340615</v>
      </c>
      <c r="Q3617" s="19"/>
      <c r="R3617" s="20">
        <f t="shared" ca="1" si="397"/>
        <v>0</v>
      </c>
      <c r="S3617" s="21">
        <f t="shared" ca="1" si="398"/>
        <v>0</v>
      </c>
    </row>
    <row r="3618" spans="9:19" ht="15" x14ac:dyDescent="0.25">
      <c r="I3618" s="14">
        <v>3614</v>
      </c>
      <c r="J3618" s="15">
        <f t="shared" ca="1" si="393"/>
        <v>0.77560111612990712</v>
      </c>
      <c r="K3618" s="16">
        <f t="shared" ca="1" si="395"/>
        <v>13.767037497164207</v>
      </c>
      <c r="L3618" s="16"/>
      <c r="M3618" s="17">
        <f t="shared" ca="1" si="394"/>
        <v>0.80921740199995595</v>
      </c>
      <c r="N3618" s="18">
        <f t="shared" ca="1" si="396"/>
        <v>11.100909159376073</v>
      </c>
      <c r="O3618" s="18"/>
      <c r="P3618" s="30">
        <f t="shared" ca="1" si="392"/>
        <v>4.8661283377881341</v>
      </c>
      <c r="Q3618" s="19"/>
      <c r="R3618" s="20">
        <f t="shared" ca="1" si="397"/>
        <v>1</v>
      </c>
      <c r="S3618" s="21">
        <f t="shared" ca="1" si="398"/>
        <v>0</v>
      </c>
    </row>
    <row r="3619" spans="9:19" ht="15" x14ac:dyDescent="0.25">
      <c r="I3619" s="14">
        <v>3615</v>
      </c>
      <c r="J3619" s="15">
        <f t="shared" ca="1" si="393"/>
        <v>0.35173607194865475</v>
      </c>
      <c r="K3619" s="16">
        <f t="shared" ca="1" si="395"/>
        <v>4.245356980644293</v>
      </c>
      <c r="L3619" s="16"/>
      <c r="M3619" s="17">
        <f t="shared" ca="1" si="394"/>
        <v>0.42841902049570713</v>
      </c>
      <c r="N3619" s="18">
        <f t="shared" ca="1" si="396"/>
        <v>2.2706598410244512</v>
      </c>
      <c r="O3619" s="18"/>
      <c r="P3619" s="30">
        <f t="shared" ca="1" si="392"/>
        <v>4.174697139619842</v>
      </c>
      <c r="Q3619" s="19"/>
      <c r="R3619" s="20">
        <f t="shared" ca="1" si="397"/>
        <v>1</v>
      </c>
      <c r="S3619" s="21">
        <f t="shared" ca="1" si="398"/>
        <v>0</v>
      </c>
    </row>
    <row r="3620" spans="9:19" ht="15" x14ac:dyDescent="0.25">
      <c r="I3620" s="14">
        <v>3616</v>
      </c>
      <c r="J3620" s="15">
        <f t="shared" ca="1" si="393"/>
        <v>0.31304579920964548</v>
      </c>
      <c r="K3620" s="16">
        <f t="shared" ca="1" si="395"/>
        <v>3.3534970830502093</v>
      </c>
      <c r="L3620" s="16"/>
      <c r="M3620" s="17">
        <f t="shared" ca="1" si="394"/>
        <v>0.40626207202125009</v>
      </c>
      <c r="N3620" s="18">
        <f t="shared" ca="1" si="396"/>
        <v>1.7956851656232515</v>
      </c>
      <c r="O3620" s="18"/>
      <c r="P3620" s="30">
        <f t="shared" ca="1" si="392"/>
        <v>3.7578119174269577</v>
      </c>
      <c r="Q3620" s="19"/>
      <c r="R3620" s="20">
        <f t="shared" ca="1" si="397"/>
        <v>1</v>
      </c>
      <c r="S3620" s="21">
        <f t="shared" ca="1" si="398"/>
        <v>0</v>
      </c>
    </row>
    <row r="3621" spans="9:19" ht="15" x14ac:dyDescent="0.25">
      <c r="I3621" s="14">
        <v>3617</v>
      </c>
      <c r="J3621" s="15">
        <f t="shared" ca="1" si="393"/>
        <v>0.67061365802130868</v>
      </c>
      <c r="K3621" s="16">
        <f t="shared" ca="1" si="395"/>
        <v>11.124760037389581</v>
      </c>
      <c r="L3621" s="16"/>
      <c r="M3621" s="17">
        <f t="shared" ca="1" si="394"/>
        <v>0.61871712216829811</v>
      </c>
      <c r="N3621" s="18">
        <f t="shared" ca="1" si="396"/>
        <v>6.307660538712911</v>
      </c>
      <c r="O3621" s="18"/>
      <c r="P3621" s="30">
        <f t="shared" ca="1" si="392"/>
        <v>7.0170994986766706</v>
      </c>
      <c r="Q3621" s="19"/>
      <c r="R3621" s="20">
        <f t="shared" ca="1" si="397"/>
        <v>1</v>
      </c>
      <c r="S3621" s="21">
        <f t="shared" ca="1" si="398"/>
        <v>1</v>
      </c>
    </row>
    <row r="3622" spans="9:19" ht="15" x14ac:dyDescent="0.25">
      <c r="I3622" s="14">
        <v>3618</v>
      </c>
      <c r="J3622" s="15">
        <f t="shared" ca="1" si="393"/>
        <v>6.2813305224828975E-2</v>
      </c>
      <c r="K3622" s="16">
        <f t="shared" ca="1" si="395"/>
        <v>-5.3841007118585011</v>
      </c>
      <c r="L3622" s="16"/>
      <c r="M3622" s="17">
        <f t="shared" ca="1" si="394"/>
        <v>0.59590766640959425</v>
      </c>
      <c r="N3622" s="18">
        <f t="shared" ca="1" si="396"/>
        <v>5.8111477722464056</v>
      </c>
      <c r="O3622" s="18"/>
      <c r="P3622" s="30">
        <f t="shared" ca="1" si="392"/>
        <v>-8.9952484841049056</v>
      </c>
      <c r="Q3622" s="19"/>
      <c r="R3622" s="20">
        <f t="shared" ca="1" si="397"/>
        <v>0</v>
      </c>
      <c r="S3622" s="21">
        <f t="shared" ca="1" si="398"/>
        <v>0</v>
      </c>
    </row>
    <row r="3623" spans="9:19" ht="15" x14ac:dyDescent="0.25">
      <c r="I3623" s="14">
        <v>3619</v>
      </c>
      <c r="J3623" s="15">
        <f t="shared" ca="1" si="393"/>
        <v>0.28698904530403058</v>
      </c>
      <c r="K3623" s="16">
        <f t="shared" ca="1" si="395"/>
        <v>2.7262768110547144</v>
      </c>
      <c r="L3623" s="16"/>
      <c r="M3623" s="17">
        <f t="shared" ca="1" si="394"/>
        <v>0.21580094129747374</v>
      </c>
      <c r="N3623" s="18">
        <f t="shared" ca="1" si="396"/>
        <v>-2.7999416096760417</v>
      </c>
      <c r="O3623" s="18"/>
      <c r="P3623" s="30">
        <f t="shared" ca="1" si="392"/>
        <v>7.7262184207307563</v>
      </c>
      <c r="Q3623" s="19"/>
      <c r="R3623" s="20">
        <f t="shared" ca="1" si="397"/>
        <v>1</v>
      </c>
      <c r="S3623" s="21">
        <f t="shared" ca="1" si="398"/>
        <v>1</v>
      </c>
    </row>
    <row r="3624" spans="9:19" ht="15" x14ac:dyDescent="0.25">
      <c r="I3624" s="14">
        <v>3620</v>
      </c>
      <c r="J3624" s="15">
        <f t="shared" ca="1" si="393"/>
        <v>0.65302835315927921</v>
      </c>
      <c r="K3624" s="16">
        <f t="shared" ca="1" si="395"/>
        <v>10.722335725407946</v>
      </c>
      <c r="L3624" s="16"/>
      <c r="M3624" s="17">
        <f t="shared" ca="1" si="394"/>
        <v>0.37159905582330954</v>
      </c>
      <c r="N3624" s="18">
        <f t="shared" ca="1" si="396"/>
        <v>1.0389246140271422</v>
      </c>
      <c r="O3624" s="18"/>
      <c r="P3624" s="30">
        <f t="shared" ca="1" si="392"/>
        <v>11.883411111380806</v>
      </c>
      <c r="Q3624" s="19"/>
      <c r="R3624" s="20">
        <f t="shared" ca="1" si="397"/>
        <v>1</v>
      </c>
      <c r="S3624" s="21">
        <f t="shared" ca="1" si="398"/>
        <v>1</v>
      </c>
    </row>
    <row r="3625" spans="9:19" ht="15" x14ac:dyDescent="0.25">
      <c r="I3625" s="14">
        <v>3621</v>
      </c>
      <c r="J3625" s="15">
        <f t="shared" ca="1" si="393"/>
        <v>0.46409608801577451</v>
      </c>
      <c r="K3625" s="16">
        <f t="shared" ca="1" si="395"/>
        <v>6.6760053516361175</v>
      </c>
      <c r="L3625" s="16"/>
      <c r="M3625" s="17">
        <f t="shared" ca="1" si="394"/>
        <v>0.50802546987864305</v>
      </c>
      <c r="N3625" s="18">
        <f t="shared" ca="1" si="396"/>
        <v>3.9483211612760489</v>
      </c>
      <c r="O3625" s="18"/>
      <c r="P3625" s="30">
        <f t="shared" ca="1" si="392"/>
        <v>4.9276841903600683</v>
      </c>
      <c r="Q3625" s="19"/>
      <c r="R3625" s="20">
        <f t="shared" ca="1" si="397"/>
        <v>1</v>
      </c>
      <c r="S3625" s="21">
        <f t="shared" ca="1" si="398"/>
        <v>0</v>
      </c>
    </row>
    <row r="3626" spans="9:19" ht="15" x14ac:dyDescent="0.25">
      <c r="I3626" s="14">
        <v>3622</v>
      </c>
      <c r="J3626" s="15">
        <f t="shared" ca="1" si="393"/>
        <v>0.25125778277954647</v>
      </c>
      <c r="K3626" s="16">
        <f t="shared" ca="1" si="395"/>
        <v>1.8198854497540733</v>
      </c>
      <c r="L3626" s="16"/>
      <c r="M3626" s="17">
        <f t="shared" ca="1" si="394"/>
        <v>0.13809653416025247</v>
      </c>
      <c r="N3626" s="18">
        <f t="shared" ca="1" si="396"/>
        <v>-5.3304843257334564</v>
      </c>
      <c r="O3626" s="18"/>
      <c r="P3626" s="30">
        <f t="shared" ca="1" si="392"/>
        <v>9.350369775487529</v>
      </c>
      <c r="Q3626" s="19"/>
      <c r="R3626" s="20">
        <f t="shared" ca="1" si="397"/>
        <v>1</v>
      </c>
      <c r="S3626" s="21">
        <f t="shared" ca="1" si="398"/>
        <v>1</v>
      </c>
    </row>
    <row r="3627" spans="9:19" ht="15" x14ac:dyDescent="0.25">
      <c r="I3627" s="14">
        <v>3623</v>
      </c>
      <c r="J3627" s="15">
        <f t="shared" ca="1" si="393"/>
        <v>0.20684091360622203</v>
      </c>
      <c r="K3627" s="16">
        <f t="shared" ca="1" si="395"/>
        <v>0.59087661658847868</v>
      </c>
      <c r="L3627" s="16"/>
      <c r="M3627" s="17">
        <f t="shared" ca="1" si="394"/>
        <v>0.56937057976651373</v>
      </c>
      <c r="N3627" s="18">
        <f t="shared" ca="1" si="396"/>
        <v>5.2422469289358045</v>
      </c>
      <c r="O3627" s="18"/>
      <c r="P3627" s="30">
        <f t="shared" ca="1" si="392"/>
        <v>-2.4513703123473256</v>
      </c>
      <c r="Q3627" s="19"/>
      <c r="R3627" s="20">
        <f t="shared" ca="1" si="397"/>
        <v>0</v>
      </c>
      <c r="S3627" s="21">
        <f t="shared" ca="1" si="398"/>
        <v>0</v>
      </c>
    </row>
    <row r="3628" spans="9:19" ht="15" x14ac:dyDescent="0.25">
      <c r="I3628" s="14">
        <v>3624</v>
      </c>
      <c r="J3628" s="15">
        <f t="shared" ca="1" si="393"/>
        <v>0.1112762855494801</v>
      </c>
      <c r="K3628" s="16">
        <f t="shared" ca="1" si="395"/>
        <v>-2.7753171033350021</v>
      </c>
      <c r="L3628" s="16"/>
      <c r="M3628" s="17">
        <f t="shared" ca="1" si="394"/>
        <v>0.32484125019575405</v>
      </c>
      <c r="N3628" s="18">
        <f t="shared" ca="1" si="396"/>
        <v>-2.0137539688863448E-2</v>
      </c>
      <c r="O3628" s="18"/>
      <c r="P3628" s="30">
        <f t="shared" ca="1" si="392"/>
        <v>-0.55517956364613852</v>
      </c>
      <c r="Q3628" s="19"/>
      <c r="R3628" s="20">
        <f t="shared" ca="1" si="397"/>
        <v>0</v>
      </c>
      <c r="S3628" s="21">
        <f t="shared" ca="1" si="398"/>
        <v>0</v>
      </c>
    </row>
    <row r="3629" spans="9:19" ht="15" x14ac:dyDescent="0.25">
      <c r="I3629" s="14">
        <v>3625</v>
      </c>
      <c r="J3629" s="15">
        <f t="shared" ca="1" si="393"/>
        <v>0.95404603736314986</v>
      </c>
      <c r="K3629" s="16">
        <f t="shared" ca="1" si="395"/>
        <v>21.531219898854239</v>
      </c>
      <c r="L3629" s="16"/>
      <c r="M3629" s="17">
        <f t="shared" ca="1" si="394"/>
        <v>0.79097740944019457</v>
      </c>
      <c r="N3629" s="18">
        <f t="shared" ca="1" si="396"/>
        <v>10.555417738768686</v>
      </c>
      <c r="O3629" s="18"/>
      <c r="P3629" s="30">
        <f t="shared" ca="1" si="392"/>
        <v>13.175802160085553</v>
      </c>
      <c r="Q3629" s="19"/>
      <c r="R3629" s="20">
        <f t="shared" ca="1" si="397"/>
        <v>1</v>
      </c>
      <c r="S3629" s="21">
        <f t="shared" ca="1" si="398"/>
        <v>1</v>
      </c>
    </row>
    <row r="3630" spans="9:19" ht="15" x14ac:dyDescent="0.25">
      <c r="I3630" s="14">
        <v>3626</v>
      </c>
      <c r="J3630" s="15">
        <f t="shared" ca="1" si="393"/>
        <v>9.1124753384132839E-2</v>
      </c>
      <c r="K3630" s="16">
        <f t="shared" ca="1" si="395"/>
        <v>-3.7298794550798959</v>
      </c>
      <c r="L3630" s="16"/>
      <c r="M3630" s="17">
        <f t="shared" ca="1" si="394"/>
        <v>0.32213093277819882</v>
      </c>
      <c r="N3630" s="18">
        <f t="shared" ca="1" si="396"/>
        <v>-8.3263032386040159E-2</v>
      </c>
      <c r="O3630" s="18"/>
      <c r="P3630" s="30">
        <f t="shared" ca="1" si="392"/>
        <v>-1.4466164226938556</v>
      </c>
      <c r="Q3630" s="19"/>
      <c r="R3630" s="20">
        <f t="shared" ca="1" si="397"/>
        <v>0</v>
      </c>
      <c r="S3630" s="21">
        <f t="shared" ca="1" si="398"/>
        <v>0</v>
      </c>
    </row>
    <row r="3631" spans="9:19" ht="15" x14ac:dyDescent="0.25">
      <c r="I3631" s="14">
        <v>3627</v>
      </c>
      <c r="J3631" s="15">
        <f t="shared" ca="1" si="393"/>
        <v>0.52177333489779654</v>
      </c>
      <c r="K3631" s="16">
        <f t="shared" ca="1" si="395"/>
        <v>7.8868563705004897</v>
      </c>
      <c r="L3631" s="16"/>
      <c r="M3631" s="17">
        <f t="shared" ca="1" si="394"/>
        <v>0.98179937243586657</v>
      </c>
      <c r="N3631" s="18">
        <f t="shared" ca="1" si="396"/>
        <v>21.286414216279674</v>
      </c>
      <c r="O3631" s="18"/>
      <c r="P3631" s="30">
        <f t="shared" ca="1" si="392"/>
        <v>-11.199557845779186</v>
      </c>
      <c r="Q3631" s="19"/>
      <c r="R3631" s="20">
        <f t="shared" ca="1" si="397"/>
        <v>0</v>
      </c>
      <c r="S3631" s="21">
        <f t="shared" ca="1" si="398"/>
        <v>0</v>
      </c>
    </row>
    <row r="3632" spans="9:19" ht="15" x14ac:dyDescent="0.25">
      <c r="I3632" s="14">
        <v>3628</v>
      </c>
      <c r="J3632" s="15">
        <f t="shared" ca="1" si="393"/>
        <v>0.26934753667384859</v>
      </c>
      <c r="K3632" s="16">
        <f t="shared" ca="1" si="395"/>
        <v>2.2863188400849195</v>
      </c>
      <c r="L3632" s="16"/>
      <c r="M3632" s="17">
        <f t="shared" ca="1" si="394"/>
        <v>0.33359680240546785</v>
      </c>
      <c r="N3632" s="18">
        <f t="shared" ca="1" si="396"/>
        <v>0.18233846419541377</v>
      </c>
      <c r="O3632" s="18"/>
      <c r="P3632" s="30">
        <f t="shared" ca="1" si="392"/>
        <v>4.3039803758895054</v>
      </c>
      <c r="Q3632" s="19"/>
      <c r="R3632" s="20">
        <f t="shared" ca="1" si="397"/>
        <v>1</v>
      </c>
      <c r="S3632" s="21">
        <f t="shared" ca="1" si="398"/>
        <v>0</v>
      </c>
    </row>
    <row r="3633" spans="9:19" ht="15" x14ac:dyDescent="0.25">
      <c r="I3633" s="14">
        <v>3629</v>
      </c>
      <c r="J3633" s="15">
        <f t="shared" ca="1" si="393"/>
        <v>0.2442386217422523</v>
      </c>
      <c r="K3633" s="16">
        <f t="shared" ca="1" si="395"/>
        <v>1.6341814703890236</v>
      </c>
      <c r="L3633" s="16"/>
      <c r="M3633" s="17">
        <f t="shared" ca="1" si="394"/>
        <v>0.27843840186022795</v>
      </c>
      <c r="N3633" s="18">
        <f t="shared" ca="1" si="396"/>
        <v>-1.1352673344052988</v>
      </c>
      <c r="O3633" s="18"/>
      <c r="P3633" s="30">
        <f t="shared" ca="1" si="392"/>
        <v>4.9694488047943226</v>
      </c>
      <c r="Q3633" s="19"/>
      <c r="R3633" s="20">
        <f t="shared" ca="1" si="397"/>
        <v>1</v>
      </c>
      <c r="S3633" s="21">
        <f t="shared" ca="1" si="398"/>
        <v>0</v>
      </c>
    </row>
    <row r="3634" spans="9:19" ht="15" x14ac:dyDescent="0.25">
      <c r="I3634" s="14">
        <v>3630</v>
      </c>
      <c r="J3634" s="15">
        <f t="shared" ca="1" si="393"/>
        <v>0.29678281511310034</v>
      </c>
      <c r="K3634" s="16">
        <f t="shared" ca="1" si="395"/>
        <v>2.9649451922940822</v>
      </c>
      <c r="L3634" s="16"/>
      <c r="M3634" s="17">
        <f t="shared" ca="1" si="394"/>
        <v>0.50080327657095669</v>
      </c>
      <c r="N3634" s="18">
        <f t="shared" ca="1" si="396"/>
        <v>3.7968462929178042</v>
      </c>
      <c r="O3634" s="18"/>
      <c r="P3634" s="30">
        <f t="shared" ca="1" si="392"/>
        <v>1.3680988993762782</v>
      </c>
      <c r="Q3634" s="19"/>
      <c r="R3634" s="20">
        <f t="shared" ca="1" si="397"/>
        <v>1</v>
      </c>
      <c r="S3634" s="21">
        <f t="shared" ca="1" si="398"/>
        <v>0</v>
      </c>
    </row>
    <row r="3635" spans="9:19" ht="15" x14ac:dyDescent="0.25">
      <c r="I3635" s="14">
        <v>3631</v>
      </c>
      <c r="J3635" s="15">
        <f t="shared" ca="1" si="393"/>
        <v>0.14451394000325135</v>
      </c>
      <c r="K3635" s="16">
        <f t="shared" ca="1" si="395"/>
        <v>-1.4407431100848509</v>
      </c>
      <c r="L3635" s="16"/>
      <c r="M3635" s="17">
        <f t="shared" ca="1" si="394"/>
        <v>0.60983224233709665</v>
      </c>
      <c r="N3635" s="18">
        <f t="shared" ca="1" si="396"/>
        <v>6.1132927687627481</v>
      </c>
      <c r="O3635" s="18"/>
      <c r="P3635" s="30">
        <f t="shared" ca="1" si="392"/>
        <v>-5.3540358788475988</v>
      </c>
      <c r="Q3635" s="19"/>
      <c r="R3635" s="20">
        <f t="shared" ca="1" si="397"/>
        <v>0</v>
      </c>
      <c r="S3635" s="21">
        <f t="shared" ca="1" si="398"/>
        <v>0</v>
      </c>
    </row>
    <row r="3636" spans="9:19" ht="15" x14ac:dyDescent="0.25">
      <c r="I3636" s="14">
        <v>3632</v>
      </c>
      <c r="J3636" s="15">
        <f t="shared" ca="1" si="393"/>
        <v>0.85641177768649246</v>
      </c>
      <c r="K3636" s="16">
        <f t="shared" ca="1" si="395"/>
        <v>16.334875162564817</v>
      </c>
      <c r="L3636" s="16"/>
      <c r="M3636" s="17">
        <f t="shared" ca="1" si="394"/>
        <v>0.15388465172963284</v>
      </c>
      <c r="N3636" s="18">
        <f t="shared" ca="1" si="396"/>
        <v>-4.7532117864397829</v>
      </c>
      <c r="O3636" s="18"/>
      <c r="P3636" s="30">
        <f t="shared" ca="1" si="392"/>
        <v>23.288086949004597</v>
      </c>
      <c r="Q3636" s="19"/>
      <c r="R3636" s="20">
        <f t="shared" ca="1" si="397"/>
        <v>1</v>
      </c>
      <c r="S3636" s="21">
        <f t="shared" ca="1" si="398"/>
        <v>1</v>
      </c>
    </row>
    <row r="3637" spans="9:19" ht="15" x14ac:dyDescent="0.25">
      <c r="I3637" s="14">
        <v>3633</v>
      </c>
      <c r="J3637" s="15">
        <f t="shared" ca="1" si="393"/>
        <v>0.61512449446614093</v>
      </c>
      <c r="K3637" s="16">
        <f t="shared" ca="1" si="395"/>
        <v>9.8789089194606206</v>
      </c>
      <c r="L3637" s="16"/>
      <c r="M3637" s="17">
        <f t="shared" ca="1" si="394"/>
        <v>0.82967528720526817</v>
      </c>
      <c r="N3637" s="18">
        <f t="shared" ca="1" si="396"/>
        <v>11.752389984714597</v>
      </c>
      <c r="O3637" s="18"/>
      <c r="P3637" s="30">
        <f t="shared" ca="1" si="392"/>
        <v>0.32651893474602378</v>
      </c>
      <c r="Q3637" s="19"/>
      <c r="R3637" s="20">
        <f t="shared" ca="1" si="397"/>
        <v>1</v>
      </c>
      <c r="S3637" s="21">
        <f t="shared" ca="1" si="398"/>
        <v>0</v>
      </c>
    </row>
    <row r="3638" spans="9:19" ht="15" x14ac:dyDescent="0.25">
      <c r="I3638" s="14">
        <v>3634</v>
      </c>
      <c r="J3638" s="15">
        <f t="shared" ca="1" si="393"/>
        <v>1.635320428700715E-2</v>
      </c>
      <c r="K3638" s="16">
        <f t="shared" ca="1" si="395"/>
        <v>-10.4382882405083</v>
      </c>
      <c r="L3638" s="16"/>
      <c r="M3638" s="17">
        <f t="shared" ca="1" si="394"/>
        <v>0.12410063168600727</v>
      </c>
      <c r="N3638" s="18">
        <f t="shared" ca="1" si="396"/>
        <v>-5.881159155775741</v>
      </c>
      <c r="O3638" s="18"/>
      <c r="P3638" s="30">
        <f t="shared" ca="1" si="392"/>
        <v>-2.3571290847325583</v>
      </c>
      <c r="Q3638" s="19"/>
      <c r="R3638" s="20">
        <f t="shared" ca="1" si="397"/>
        <v>0</v>
      </c>
      <c r="S3638" s="21">
        <f t="shared" ca="1" si="398"/>
        <v>0</v>
      </c>
    </row>
    <row r="3639" spans="9:19" ht="15" x14ac:dyDescent="0.25">
      <c r="I3639" s="14">
        <v>3635</v>
      </c>
      <c r="J3639" s="15">
        <f t="shared" ca="1" si="393"/>
        <v>0.75537876424701345</v>
      </c>
      <c r="K3639" s="16">
        <f t="shared" ca="1" si="395"/>
        <v>13.215622737967543</v>
      </c>
      <c r="L3639" s="16"/>
      <c r="M3639" s="17">
        <f t="shared" ca="1" si="394"/>
        <v>0.63886337576190599</v>
      </c>
      <c r="N3639" s="18">
        <f t="shared" ca="1" si="396"/>
        <v>6.7536762712410123</v>
      </c>
      <c r="O3639" s="18"/>
      <c r="P3639" s="30">
        <f t="shared" ca="1" si="392"/>
        <v>8.6619464667265298</v>
      </c>
      <c r="Q3639" s="19"/>
      <c r="R3639" s="20">
        <f t="shared" ca="1" si="397"/>
        <v>1</v>
      </c>
      <c r="S3639" s="21">
        <f t="shared" ca="1" si="398"/>
        <v>1</v>
      </c>
    </row>
    <row r="3640" spans="9:19" ht="15" x14ac:dyDescent="0.25">
      <c r="I3640" s="14">
        <v>3636</v>
      </c>
      <c r="J3640" s="15">
        <f t="shared" ca="1" si="393"/>
        <v>0.19001685554812109</v>
      </c>
      <c r="K3640" s="16">
        <f t="shared" ca="1" si="395"/>
        <v>8.551229265665139E-2</v>
      </c>
      <c r="L3640" s="16"/>
      <c r="M3640" s="17">
        <f t="shared" ca="1" si="394"/>
        <v>0.37329768430903032</v>
      </c>
      <c r="N3640" s="18">
        <f t="shared" ca="1" si="396"/>
        <v>1.0764847396536772</v>
      </c>
      <c r="O3640" s="18"/>
      <c r="P3640" s="30">
        <f t="shared" ca="1" si="392"/>
        <v>1.2090275530029744</v>
      </c>
      <c r="Q3640" s="19"/>
      <c r="R3640" s="20">
        <f t="shared" ca="1" si="397"/>
        <v>1</v>
      </c>
      <c r="S3640" s="21">
        <f t="shared" ca="1" si="398"/>
        <v>0</v>
      </c>
    </row>
    <row r="3641" spans="9:19" ht="15" x14ac:dyDescent="0.25">
      <c r="I3641" s="14">
        <v>3637</v>
      </c>
      <c r="J3641" s="15">
        <f t="shared" ca="1" si="393"/>
        <v>0.897438421661921</v>
      </c>
      <c r="K3641" s="16">
        <f t="shared" ca="1" si="395"/>
        <v>18.031234456718206</v>
      </c>
      <c r="L3641" s="16"/>
      <c r="M3641" s="17">
        <f t="shared" ca="1" si="394"/>
        <v>3.4042684935195022E-2</v>
      </c>
      <c r="N3641" s="18">
        <f t="shared" ca="1" si="396"/>
        <v>-11.484371793775647</v>
      </c>
      <c r="O3641" s="18"/>
      <c r="P3641" s="30">
        <f t="shared" ca="1" si="392"/>
        <v>31.715606250493853</v>
      </c>
      <c r="Q3641" s="19"/>
      <c r="R3641" s="20">
        <f t="shared" ca="1" si="397"/>
        <v>1</v>
      </c>
      <c r="S3641" s="21">
        <f t="shared" ca="1" si="398"/>
        <v>1</v>
      </c>
    </row>
    <row r="3642" spans="9:19" ht="15" x14ac:dyDescent="0.25">
      <c r="I3642" s="14">
        <v>3638</v>
      </c>
      <c r="J3642" s="15">
        <f t="shared" ca="1" si="393"/>
        <v>0.17656573019516097</v>
      </c>
      <c r="K3642" s="16">
        <f t="shared" ca="1" si="395"/>
        <v>-0.33865956626372906</v>
      </c>
      <c r="L3642" s="16"/>
      <c r="M3642" s="17">
        <f t="shared" ca="1" si="394"/>
        <v>0.82854281856020273</v>
      </c>
      <c r="N3642" s="18">
        <f t="shared" ca="1" si="396"/>
        <v>11.715072707039873</v>
      </c>
      <c r="O3642" s="18"/>
      <c r="P3642" s="30">
        <f t="shared" ca="1" si="392"/>
        <v>-9.8537322733036028</v>
      </c>
      <c r="Q3642" s="19"/>
      <c r="R3642" s="20">
        <f t="shared" ca="1" si="397"/>
        <v>0</v>
      </c>
      <c r="S3642" s="21">
        <f t="shared" ca="1" si="398"/>
        <v>0</v>
      </c>
    </row>
    <row r="3643" spans="9:19" ht="15" x14ac:dyDescent="0.25">
      <c r="I3643" s="14">
        <v>3639</v>
      </c>
      <c r="J3643" s="15">
        <f t="shared" ca="1" si="393"/>
        <v>0.56536442835024914</v>
      </c>
      <c r="K3643" s="16">
        <f t="shared" ca="1" si="395"/>
        <v>8.8070115387860728</v>
      </c>
      <c r="L3643" s="16"/>
      <c r="M3643" s="17">
        <f t="shared" ca="1" si="394"/>
        <v>4.2924895593206003E-3</v>
      </c>
      <c r="N3643" s="18">
        <f t="shared" ca="1" si="396"/>
        <v>-18.208708964805876</v>
      </c>
      <c r="O3643" s="18"/>
      <c r="P3643" s="30">
        <f t="shared" ca="1" si="392"/>
        <v>29.21572050359195</v>
      </c>
      <c r="Q3643" s="19"/>
      <c r="R3643" s="20">
        <f t="shared" ca="1" si="397"/>
        <v>1</v>
      </c>
      <c r="S3643" s="21">
        <f t="shared" ca="1" si="398"/>
        <v>1</v>
      </c>
    </row>
    <row r="3644" spans="9:19" ht="15" x14ac:dyDescent="0.25">
      <c r="I3644" s="14">
        <v>3640</v>
      </c>
      <c r="J3644" s="15">
        <f t="shared" ca="1" si="393"/>
        <v>0.91184987057036526</v>
      </c>
      <c r="K3644" s="16">
        <f t="shared" ca="1" si="395"/>
        <v>18.743606873957475</v>
      </c>
      <c r="L3644" s="16"/>
      <c r="M3644" s="17">
        <f t="shared" ca="1" si="394"/>
        <v>0.27758719560276668</v>
      </c>
      <c r="N3644" s="18">
        <f t="shared" ca="1" si="396"/>
        <v>-1.1564970538148414</v>
      </c>
      <c r="O3644" s="18"/>
      <c r="P3644" s="30">
        <f t="shared" ca="1" si="392"/>
        <v>22.100103927772317</v>
      </c>
      <c r="Q3644" s="19"/>
      <c r="R3644" s="20">
        <f t="shared" ca="1" si="397"/>
        <v>1</v>
      </c>
      <c r="S3644" s="21">
        <f t="shared" ca="1" si="398"/>
        <v>1</v>
      </c>
    </row>
    <row r="3645" spans="9:19" ht="15" x14ac:dyDescent="0.25">
      <c r="I3645" s="14">
        <v>3641</v>
      </c>
      <c r="J3645" s="15">
        <f t="shared" ca="1" si="393"/>
        <v>0.82928991113765849</v>
      </c>
      <c r="K3645" s="16">
        <f t="shared" ca="1" si="395"/>
        <v>15.389673240867166</v>
      </c>
      <c r="L3645" s="16"/>
      <c r="M3645" s="17">
        <f t="shared" ca="1" si="394"/>
        <v>0.41489487922231205</v>
      </c>
      <c r="N3645" s="18">
        <f t="shared" ca="1" si="396"/>
        <v>1.9814217481585881</v>
      </c>
      <c r="O3645" s="18"/>
      <c r="P3645" s="30">
        <f t="shared" ca="1" si="392"/>
        <v>15.608251492708579</v>
      </c>
      <c r="Q3645" s="19"/>
      <c r="R3645" s="20">
        <f t="shared" ca="1" si="397"/>
        <v>1</v>
      </c>
      <c r="S3645" s="21">
        <f t="shared" ca="1" si="398"/>
        <v>1</v>
      </c>
    </row>
    <row r="3646" spans="9:19" ht="15" x14ac:dyDescent="0.25">
      <c r="I3646" s="14">
        <v>3642</v>
      </c>
      <c r="J3646" s="15">
        <f t="shared" ca="1" si="393"/>
        <v>0.24788859440408284</v>
      </c>
      <c r="K3646" s="16">
        <f t="shared" ca="1" si="395"/>
        <v>1.7310982533647055</v>
      </c>
      <c r="L3646" s="16"/>
      <c r="M3646" s="17">
        <f t="shared" ca="1" si="394"/>
        <v>0.59868313121649741</v>
      </c>
      <c r="N3646" s="18">
        <f t="shared" ca="1" si="396"/>
        <v>5.8711481956984191</v>
      </c>
      <c r="O3646" s="18"/>
      <c r="P3646" s="30">
        <f t="shared" ca="1" si="392"/>
        <v>-1.9400499423337134</v>
      </c>
      <c r="Q3646" s="19"/>
      <c r="R3646" s="20">
        <f t="shared" ca="1" si="397"/>
        <v>0</v>
      </c>
      <c r="S3646" s="21">
        <f t="shared" ca="1" si="398"/>
        <v>0</v>
      </c>
    </row>
    <row r="3647" spans="9:19" ht="15" x14ac:dyDescent="0.25">
      <c r="I3647" s="14">
        <v>3643</v>
      </c>
      <c r="J3647" s="15">
        <f t="shared" ca="1" si="393"/>
        <v>0.79993298021352</v>
      </c>
      <c r="K3647" s="16">
        <f t="shared" ca="1" si="395"/>
        <v>14.469505766303005</v>
      </c>
      <c r="L3647" s="16"/>
      <c r="M3647" s="17">
        <f t="shared" ca="1" si="394"/>
        <v>0.16869543961774813</v>
      </c>
      <c r="N3647" s="18">
        <f t="shared" ca="1" si="396"/>
        <v>-4.2463580037581732</v>
      </c>
      <c r="O3647" s="18"/>
      <c r="P3647" s="30">
        <f t="shared" ca="1" si="392"/>
        <v>20.915863770061176</v>
      </c>
      <c r="Q3647" s="19"/>
      <c r="R3647" s="20">
        <f t="shared" ca="1" si="397"/>
        <v>1</v>
      </c>
      <c r="S3647" s="21">
        <f t="shared" ca="1" si="398"/>
        <v>1</v>
      </c>
    </row>
    <row r="3648" spans="9:19" ht="15" x14ac:dyDescent="0.25">
      <c r="I3648" s="14">
        <v>3644</v>
      </c>
      <c r="J3648" s="15">
        <f t="shared" ca="1" si="393"/>
        <v>0.13073670684543537</v>
      </c>
      <c r="K3648" s="16">
        <f t="shared" ca="1" si="395"/>
        <v>-1.9649845332837312</v>
      </c>
      <c r="L3648" s="16"/>
      <c r="M3648" s="17">
        <f t="shared" ca="1" si="394"/>
        <v>0.24645636070616617</v>
      </c>
      <c r="N3648" s="18">
        <f t="shared" ca="1" si="396"/>
        <v>-1.9568396521640388</v>
      </c>
      <c r="O3648" s="18"/>
      <c r="P3648" s="30">
        <f t="shared" ca="1" si="392"/>
        <v>2.1918551188803077</v>
      </c>
      <c r="Q3648" s="19"/>
      <c r="R3648" s="20">
        <f t="shared" ca="1" si="397"/>
        <v>1</v>
      </c>
      <c r="S3648" s="21">
        <f t="shared" ca="1" si="398"/>
        <v>0</v>
      </c>
    </row>
    <row r="3649" spans="9:19" ht="15" x14ac:dyDescent="0.25">
      <c r="I3649" s="14">
        <v>3645</v>
      </c>
      <c r="J3649" s="15">
        <f t="shared" ca="1" si="393"/>
        <v>0.21662359090251582</v>
      </c>
      <c r="K3649" s="16">
        <f t="shared" ca="1" si="395"/>
        <v>0.87353755322529647</v>
      </c>
      <c r="L3649" s="16"/>
      <c r="M3649" s="17">
        <f t="shared" ca="1" si="394"/>
        <v>0.89093391276964085</v>
      </c>
      <c r="N3649" s="18">
        <f t="shared" ca="1" si="396"/>
        <v>14.083551991784766</v>
      </c>
      <c r="O3649" s="18"/>
      <c r="P3649" s="30">
        <f t="shared" ca="1" si="392"/>
        <v>-11.01001443855947</v>
      </c>
      <c r="Q3649" s="19"/>
      <c r="R3649" s="20">
        <f t="shared" ca="1" si="397"/>
        <v>0</v>
      </c>
      <c r="S3649" s="21">
        <f t="shared" ca="1" si="398"/>
        <v>0</v>
      </c>
    </row>
    <row r="3650" spans="9:19" ht="15" x14ac:dyDescent="0.25">
      <c r="I3650" s="14">
        <v>3646</v>
      </c>
      <c r="J3650" s="15">
        <f t="shared" ca="1" si="393"/>
        <v>0.46489095393763935</v>
      </c>
      <c r="K3650" s="16">
        <f t="shared" ca="1" si="395"/>
        <v>6.6927415781873467</v>
      </c>
      <c r="L3650" s="16"/>
      <c r="M3650" s="17">
        <f t="shared" ca="1" si="394"/>
        <v>0.69795576916251256</v>
      </c>
      <c r="N3650" s="18">
        <f t="shared" ca="1" si="396"/>
        <v>8.1183341079343911</v>
      </c>
      <c r="O3650" s="18"/>
      <c r="P3650" s="30">
        <f t="shared" ca="1" si="392"/>
        <v>0.77440747025295575</v>
      </c>
      <c r="Q3650" s="19"/>
      <c r="R3650" s="20">
        <f t="shared" ca="1" si="397"/>
        <v>1</v>
      </c>
      <c r="S3650" s="21">
        <f t="shared" ca="1" si="398"/>
        <v>0</v>
      </c>
    </row>
    <row r="3651" spans="9:19" ht="15" x14ac:dyDescent="0.25">
      <c r="I3651" s="14">
        <v>3647</v>
      </c>
      <c r="J3651" s="15">
        <f t="shared" ca="1" si="393"/>
        <v>0.79508418801508984</v>
      </c>
      <c r="K3651" s="16">
        <f t="shared" ca="1" si="395"/>
        <v>14.325668039670262</v>
      </c>
      <c r="L3651" s="16"/>
      <c r="M3651" s="17">
        <f t="shared" ca="1" si="394"/>
        <v>0.27190678139357305</v>
      </c>
      <c r="N3651" s="18">
        <f t="shared" ca="1" si="396"/>
        <v>-1.298997237703321</v>
      </c>
      <c r="O3651" s="18"/>
      <c r="P3651" s="30">
        <f t="shared" ca="1" si="392"/>
        <v>17.824665277373583</v>
      </c>
      <c r="Q3651" s="19"/>
      <c r="R3651" s="20">
        <f t="shared" ca="1" si="397"/>
        <v>1</v>
      </c>
      <c r="S3651" s="21">
        <f t="shared" ca="1" si="398"/>
        <v>1</v>
      </c>
    </row>
    <row r="3652" spans="9:19" ht="15" x14ac:dyDescent="0.25">
      <c r="I3652" s="14">
        <v>3648</v>
      </c>
      <c r="J3652" s="15">
        <f t="shared" ca="1" si="393"/>
        <v>0.94105009890510338</v>
      </c>
      <c r="K3652" s="16">
        <f t="shared" ca="1" si="395"/>
        <v>20.512433923565553</v>
      </c>
      <c r="L3652" s="16"/>
      <c r="M3652" s="17">
        <f t="shared" ca="1" si="394"/>
        <v>0.10364992573590071</v>
      </c>
      <c r="N3652" s="18">
        <f t="shared" ca="1" si="396"/>
        <v>-6.770491835354683</v>
      </c>
      <c r="O3652" s="18"/>
      <c r="P3652" s="30">
        <f t="shared" ca="1" si="392"/>
        <v>29.482925758920235</v>
      </c>
      <c r="Q3652" s="19"/>
      <c r="R3652" s="20">
        <f t="shared" ca="1" si="397"/>
        <v>1</v>
      </c>
      <c r="S3652" s="21">
        <f t="shared" ca="1" si="398"/>
        <v>1</v>
      </c>
    </row>
    <row r="3653" spans="9:19" ht="15" x14ac:dyDescent="0.25">
      <c r="I3653" s="14">
        <v>3649</v>
      </c>
      <c r="J3653" s="15">
        <f t="shared" ca="1" si="393"/>
        <v>0.4734526546168496</v>
      </c>
      <c r="K3653" s="16">
        <f t="shared" ca="1" si="395"/>
        <v>6.8728386867360864</v>
      </c>
      <c r="L3653" s="16"/>
      <c r="M3653" s="17">
        <f t="shared" ca="1" si="394"/>
        <v>0.14416826975897368</v>
      </c>
      <c r="N3653" s="18">
        <f t="shared" ca="1" si="396"/>
        <v>-5.1034709907505729</v>
      </c>
      <c r="O3653" s="18"/>
      <c r="P3653" s="30">
        <f t="shared" ref="P3653:P3716" ca="1" si="399">K3653-N3653+homefield_adv_simulation</f>
        <v>14.17630967748666</v>
      </c>
      <c r="Q3653" s="19"/>
      <c r="R3653" s="20">
        <f t="shared" ca="1" si="397"/>
        <v>1</v>
      </c>
      <c r="S3653" s="21">
        <f t="shared" ca="1" si="398"/>
        <v>1</v>
      </c>
    </row>
    <row r="3654" spans="9:19" ht="15" x14ac:dyDescent="0.25">
      <c r="I3654" s="14">
        <v>3650</v>
      </c>
      <c r="J3654" s="15">
        <f t="shared" ca="1" si="393"/>
        <v>0.3513223790042308</v>
      </c>
      <c r="K3654" s="16">
        <f t="shared" ca="1" si="395"/>
        <v>4.236027215614838</v>
      </c>
      <c r="L3654" s="16"/>
      <c r="M3654" s="17">
        <f t="shared" ca="1" si="394"/>
        <v>0.28654857609555151</v>
      </c>
      <c r="N3654" s="18">
        <f t="shared" ca="1" si="396"/>
        <v>-0.93454616301073568</v>
      </c>
      <c r="O3654" s="18"/>
      <c r="P3654" s="30">
        <f t="shared" ca="1" si="399"/>
        <v>7.3705733786255738</v>
      </c>
      <c r="Q3654" s="19"/>
      <c r="R3654" s="20">
        <f t="shared" ca="1" si="397"/>
        <v>1</v>
      </c>
      <c r="S3654" s="21">
        <f t="shared" ca="1" si="398"/>
        <v>1</v>
      </c>
    </row>
    <row r="3655" spans="9:19" ht="15" x14ac:dyDescent="0.25">
      <c r="I3655" s="14">
        <v>3651</v>
      </c>
      <c r="J3655" s="15">
        <f t="shared" ca="1" si="393"/>
        <v>0.11721640547091328</v>
      </c>
      <c r="K3655" s="16">
        <f t="shared" ca="1" si="395"/>
        <v>-2.5180334858302089</v>
      </c>
      <c r="L3655" s="16"/>
      <c r="M3655" s="17">
        <f t="shared" ca="1" si="394"/>
        <v>0.67415020131754633</v>
      </c>
      <c r="N3655" s="18">
        <f t="shared" ca="1" si="396"/>
        <v>7.5567029348638002</v>
      </c>
      <c r="O3655" s="18"/>
      <c r="P3655" s="30">
        <f t="shared" ca="1" si="399"/>
        <v>-7.8747364206940089</v>
      </c>
      <c r="Q3655" s="19"/>
      <c r="R3655" s="20">
        <f t="shared" ca="1" si="397"/>
        <v>0</v>
      </c>
      <c r="S3655" s="21">
        <f t="shared" ca="1" si="398"/>
        <v>0</v>
      </c>
    </row>
    <row r="3656" spans="9:19" ht="15" x14ac:dyDescent="0.25">
      <c r="I3656" s="14">
        <v>3652</v>
      </c>
      <c r="J3656" s="15">
        <f t="shared" ca="1" si="393"/>
        <v>0.31034846234964408</v>
      </c>
      <c r="K3656" s="16">
        <f t="shared" ca="1" si="395"/>
        <v>3.2896802159063068</v>
      </c>
      <c r="L3656" s="16"/>
      <c r="M3656" s="17">
        <f t="shared" ca="1" si="394"/>
        <v>0.48845381683902389</v>
      </c>
      <c r="N3656" s="18">
        <f t="shared" ca="1" si="396"/>
        <v>3.5378201306189534</v>
      </c>
      <c r="O3656" s="18"/>
      <c r="P3656" s="30">
        <f t="shared" ca="1" si="399"/>
        <v>1.9518600852873536</v>
      </c>
      <c r="Q3656" s="19"/>
      <c r="R3656" s="20">
        <f t="shared" ca="1" si="397"/>
        <v>1</v>
      </c>
      <c r="S3656" s="21">
        <f t="shared" ca="1" si="398"/>
        <v>0</v>
      </c>
    </row>
    <row r="3657" spans="9:19" ht="15" x14ac:dyDescent="0.25">
      <c r="I3657" s="14">
        <v>3653</v>
      </c>
      <c r="J3657" s="15">
        <f t="shared" ca="1" si="393"/>
        <v>0.81965214302936951</v>
      </c>
      <c r="K3657" s="16">
        <f t="shared" ca="1" si="395"/>
        <v>15.077409120410124</v>
      </c>
      <c r="L3657" s="16"/>
      <c r="M3657" s="17">
        <f t="shared" ca="1" si="394"/>
        <v>0.357389372333906</v>
      </c>
      <c r="N3657" s="18">
        <f t="shared" ca="1" si="396"/>
        <v>0.72246204054475438</v>
      </c>
      <c r="O3657" s="18"/>
      <c r="P3657" s="30">
        <f t="shared" ca="1" si="399"/>
        <v>16.554947079865368</v>
      </c>
      <c r="Q3657" s="19"/>
      <c r="R3657" s="20">
        <f t="shared" ca="1" si="397"/>
        <v>1</v>
      </c>
      <c r="S3657" s="21">
        <f t="shared" ca="1" si="398"/>
        <v>1</v>
      </c>
    </row>
    <row r="3658" spans="9:19" ht="15" x14ac:dyDescent="0.25">
      <c r="I3658" s="14">
        <v>3654</v>
      </c>
      <c r="J3658" s="15">
        <f t="shared" ref="J3658:J3721" ca="1" si="400">RAND()</f>
        <v>6.1539085958834283E-2</v>
      </c>
      <c r="K3658" s="16">
        <f t="shared" ca="1" si="395"/>
        <v>-5.4711399809533461</v>
      </c>
      <c r="L3658" s="16"/>
      <c r="M3658" s="17">
        <f t="shared" ref="M3658:M3721" ca="1" si="401">RAND()</f>
        <v>0.71242483402971923</v>
      </c>
      <c r="N3658" s="18">
        <f t="shared" ca="1" si="396"/>
        <v>8.4693335367908187</v>
      </c>
      <c r="O3658" s="18"/>
      <c r="P3658" s="30">
        <f t="shared" ca="1" si="399"/>
        <v>-11.740473517744164</v>
      </c>
      <c r="Q3658" s="19"/>
      <c r="R3658" s="20">
        <f t="shared" ca="1" si="397"/>
        <v>0</v>
      </c>
      <c r="S3658" s="21">
        <f t="shared" ca="1" si="398"/>
        <v>0</v>
      </c>
    </row>
    <row r="3659" spans="9:19" ht="15" x14ac:dyDescent="0.25">
      <c r="I3659" s="14">
        <v>3655</v>
      </c>
      <c r="J3659" s="15">
        <f t="shared" ca="1" si="400"/>
        <v>0.40504343572527224</v>
      </c>
      <c r="K3659" s="16">
        <f t="shared" ref="K3659:K3722" ca="1" si="402">NORMINV(J3659,mean_HomeTeam_Sim,sd_HomeTeam_Sim)</f>
        <v>5.4193891358061093</v>
      </c>
      <c r="L3659" s="16"/>
      <c r="M3659" s="17">
        <f t="shared" ca="1" si="401"/>
        <v>0.29379581398673926</v>
      </c>
      <c r="N3659" s="18">
        <f t="shared" ref="N3659:N3722" ca="1" si="403">NORMINV(M3659,mean_AwayTeam_Sim,sd_AwayTeam_Sim)</f>
        <v>-0.75745303143215548</v>
      </c>
      <c r="O3659" s="18"/>
      <c r="P3659" s="30">
        <f t="shared" ca="1" si="399"/>
        <v>8.3768421672382658</v>
      </c>
      <c r="Q3659" s="19"/>
      <c r="R3659" s="20">
        <f t="shared" ref="R3659:R3722" ca="1" si="404">IF(P3659&gt;0,1,0)</f>
        <v>1</v>
      </c>
      <c r="S3659" s="21">
        <f t="shared" ref="S3659:S3722" ca="1" si="405">IF(P3659&gt;game_spread,1,0)</f>
        <v>1</v>
      </c>
    </row>
    <row r="3660" spans="9:19" ht="15" x14ac:dyDescent="0.25">
      <c r="I3660" s="14">
        <v>3656</v>
      </c>
      <c r="J3660" s="15">
        <f t="shared" ca="1" si="400"/>
        <v>0.18433501886682213</v>
      </c>
      <c r="K3660" s="16">
        <f t="shared" ca="1" si="402"/>
        <v>-9.1300691733033901E-2</v>
      </c>
      <c r="L3660" s="16"/>
      <c r="M3660" s="17">
        <f t="shared" ca="1" si="401"/>
        <v>0.5185896770749433</v>
      </c>
      <c r="N3660" s="18">
        <f t="shared" ca="1" si="403"/>
        <v>4.1700030973685687</v>
      </c>
      <c r="O3660" s="18"/>
      <c r="P3660" s="30">
        <f t="shared" ca="1" si="399"/>
        <v>-2.0613037891016024</v>
      </c>
      <c r="Q3660" s="19"/>
      <c r="R3660" s="20">
        <f t="shared" ca="1" si="404"/>
        <v>0</v>
      </c>
      <c r="S3660" s="21">
        <f t="shared" ca="1" si="405"/>
        <v>0</v>
      </c>
    </row>
    <row r="3661" spans="9:19" ht="15" x14ac:dyDescent="0.25">
      <c r="I3661" s="14">
        <v>3657</v>
      </c>
      <c r="J3661" s="15">
        <f t="shared" ca="1" si="400"/>
        <v>0.98818296416016227</v>
      </c>
      <c r="K3661" s="16">
        <f t="shared" ca="1" si="402"/>
        <v>26.363835955149142</v>
      </c>
      <c r="L3661" s="16"/>
      <c r="M3661" s="17">
        <f t="shared" ca="1" si="401"/>
        <v>0.78357374083403442</v>
      </c>
      <c r="N3661" s="18">
        <f t="shared" ca="1" si="403"/>
        <v>10.342089760307973</v>
      </c>
      <c r="O3661" s="18"/>
      <c r="P3661" s="30">
        <f t="shared" ca="1" si="399"/>
        <v>18.22174619484117</v>
      </c>
      <c r="Q3661" s="19"/>
      <c r="R3661" s="20">
        <f t="shared" ca="1" si="404"/>
        <v>1</v>
      </c>
      <c r="S3661" s="21">
        <f t="shared" ca="1" si="405"/>
        <v>1</v>
      </c>
    </row>
    <row r="3662" spans="9:19" ht="15" x14ac:dyDescent="0.25">
      <c r="I3662" s="14">
        <v>3658</v>
      </c>
      <c r="J3662" s="15">
        <f t="shared" ca="1" si="400"/>
        <v>0.16677604531150358</v>
      </c>
      <c r="K3662" s="16">
        <f t="shared" ca="1" si="402"/>
        <v>-0.66036761347619333</v>
      </c>
      <c r="L3662" s="16"/>
      <c r="M3662" s="17">
        <f t="shared" ca="1" si="401"/>
        <v>0.97648864380311429</v>
      </c>
      <c r="N3662" s="18">
        <f t="shared" ca="1" si="403"/>
        <v>20.396867775200338</v>
      </c>
      <c r="O3662" s="18"/>
      <c r="P3662" s="30">
        <f t="shared" ca="1" si="399"/>
        <v>-18.857235388676532</v>
      </c>
      <c r="Q3662" s="19"/>
      <c r="R3662" s="20">
        <f t="shared" ca="1" si="404"/>
        <v>0</v>
      </c>
      <c r="S3662" s="21">
        <f t="shared" ca="1" si="405"/>
        <v>0</v>
      </c>
    </row>
    <row r="3663" spans="9:19" ht="15" x14ac:dyDescent="0.25">
      <c r="I3663" s="14">
        <v>3659</v>
      </c>
      <c r="J3663" s="15">
        <f t="shared" ca="1" si="400"/>
        <v>0.87716580904323016</v>
      </c>
      <c r="K3663" s="16">
        <f t="shared" ca="1" si="402"/>
        <v>17.143078093976449</v>
      </c>
      <c r="L3663" s="16"/>
      <c r="M3663" s="17">
        <f t="shared" ca="1" si="401"/>
        <v>0.73115504321819536</v>
      </c>
      <c r="N3663" s="18">
        <f t="shared" ca="1" si="403"/>
        <v>8.9364197463890118</v>
      </c>
      <c r="O3663" s="18"/>
      <c r="P3663" s="30">
        <f t="shared" ca="1" si="399"/>
        <v>10.406658347587438</v>
      </c>
      <c r="Q3663" s="19"/>
      <c r="R3663" s="20">
        <f t="shared" ca="1" si="404"/>
        <v>1</v>
      </c>
      <c r="S3663" s="21">
        <f t="shared" ca="1" si="405"/>
        <v>1</v>
      </c>
    </row>
    <row r="3664" spans="9:19" ht="15" x14ac:dyDescent="0.25">
      <c r="I3664" s="14">
        <v>3660</v>
      </c>
      <c r="J3664" s="15">
        <f t="shared" ca="1" si="400"/>
        <v>0.54809612058963453</v>
      </c>
      <c r="K3664" s="16">
        <f t="shared" ca="1" si="402"/>
        <v>8.4411256887909989</v>
      </c>
      <c r="L3664" s="16"/>
      <c r="M3664" s="17">
        <f t="shared" ca="1" si="401"/>
        <v>5.2669508072254345E-2</v>
      </c>
      <c r="N3664" s="18">
        <f t="shared" ca="1" si="403"/>
        <v>-9.7697367742649668</v>
      </c>
      <c r="O3664" s="18"/>
      <c r="P3664" s="30">
        <f t="shared" ca="1" si="399"/>
        <v>20.410862463055967</v>
      </c>
      <c r="Q3664" s="19"/>
      <c r="R3664" s="20">
        <f t="shared" ca="1" si="404"/>
        <v>1</v>
      </c>
      <c r="S3664" s="21">
        <f t="shared" ca="1" si="405"/>
        <v>1</v>
      </c>
    </row>
    <row r="3665" spans="9:19" ht="15" x14ac:dyDescent="0.25">
      <c r="I3665" s="14">
        <v>3661</v>
      </c>
      <c r="J3665" s="15">
        <f t="shared" ca="1" si="400"/>
        <v>0.72229499892355031</v>
      </c>
      <c r="K3665" s="16">
        <f t="shared" ca="1" si="402"/>
        <v>12.363557004749186</v>
      </c>
      <c r="L3665" s="16"/>
      <c r="M3665" s="17">
        <f t="shared" ca="1" si="401"/>
        <v>0.60283368745536747</v>
      </c>
      <c r="N3665" s="18">
        <f t="shared" ca="1" si="403"/>
        <v>5.9610776674835071</v>
      </c>
      <c r="O3665" s="18"/>
      <c r="P3665" s="30">
        <f t="shared" ca="1" si="399"/>
        <v>8.6024793372656791</v>
      </c>
      <c r="Q3665" s="19"/>
      <c r="R3665" s="20">
        <f t="shared" ca="1" si="404"/>
        <v>1</v>
      </c>
      <c r="S3665" s="21">
        <f t="shared" ca="1" si="405"/>
        <v>1</v>
      </c>
    </row>
    <row r="3666" spans="9:19" ht="15" x14ac:dyDescent="0.25">
      <c r="I3666" s="14">
        <v>3662</v>
      </c>
      <c r="J3666" s="15">
        <f t="shared" ca="1" si="400"/>
        <v>4.7447705029879828E-2</v>
      </c>
      <c r="K3666" s="16">
        <f t="shared" ca="1" si="402"/>
        <v>-6.5432354785237159</v>
      </c>
      <c r="L3666" s="16"/>
      <c r="M3666" s="17">
        <f t="shared" ca="1" si="401"/>
        <v>0.30973133746221992</v>
      </c>
      <c r="N3666" s="18">
        <f t="shared" ca="1" si="403"/>
        <v>-0.37495426121849462</v>
      </c>
      <c r="O3666" s="18"/>
      <c r="P3666" s="30">
        <f t="shared" ca="1" si="399"/>
        <v>-3.9682812173052211</v>
      </c>
      <c r="Q3666" s="19"/>
      <c r="R3666" s="20">
        <f t="shared" ca="1" si="404"/>
        <v>0</v>
      </c>
      <c r="S3666" s="21">
        <f t="shared" ca="1" si="405"/>
        <v>0</v>
      </c>
    </row>
    <row r="3667" spans="9:19" ht="15" x14ac:dyDescent="0.25">
      <c r="I3667" s="14">
        <v>3663</v>
      </c>
      <c r="J3667" s="15">
        <f t="shared" ca="1" si="400"/>
        <v>6.0665412294311771E-3</v>
      </c>
      <c r="K3667" s="16">
        <f t="shared" ca="1" si="402"/>
        <v>-13.555524290845945</v>
      </c>
      <c r="L3667" s="16"/>
      <c r="M3667" s="17">
        <f t="shared" ca="1" si="401"/>
        <v>0.22241449954179826</v>
      </c>
      <c r="N3667" s="18">
        <f t="shared" ca="1" si="403"/>
        <v>-2.6126195422611476</v>
      </c>
      <c r="O3667" s="18"/>
      <c r="P3667" s="30">
        <f t="shared" ca="1" si="399"/>
        <v>-8.7429047485847988</v>
      </c>
      <c r="Q3667" s="19"/>
      <c r="R3667" s="20">
        <f t="shared" ca="1" si="404"/>
        <v>0</v>
      </c>
      <c r="S3667" s="21">
        <f t="shared" ca="1" si="405"/>
        <v>0</v>
      </c>
    </row>
    <row r="3668" spans="9:19" ht="15" x14ac:dyDescent="0.25">
      <c r="I3668" s="14">
        <v>3664</v>
      </c>
      <c r="J3668" s="15">
        <f t="shared" ca="1" si="400"/>
        <v>0.56792465266881109</v>
      </c>
      <c r="K3668" s="16">
        <f t="shared" ca="1" si="402"/>
        <v>8.8614661565910833</v>
      </c>
      <c r="L3668" s="16"/>
      <c r="M3668" s="17">
        <f t="shared" ca="1" si="401"/>
        <v>0.57097337536573844</v>
      </c>
      <c r="N3668" s="18">
        <f t="shared" ca="1" si="403"/>
        <v>5.2763902671031033</v>
      </c>
      <c r="O3668" s="18"/>
      <c r="P3668" s="30">
        <f t="shared" ca="1" si="399"/>
        <v>5.7850758894879801</v>
      </c>
      <c r="Q3668" s="19"/>
      <c r="R3668" s="20">
        <f t="shared" ca="1" si="404"/>
        <v>1</v>
      </c>
      <c r="S3668" s="21">
        <f t="shared" ca="1" si="405"/>
        <v>0</v>
      </c>
    </row>
    <row r="3669" spans="9:19" ht="15" x14ac:dyDescent="0.25">
      <c r="I3669" s="14">
        <v>3665</v>
      </c>
      <c r="J3669" s="15">
        <f t="shared" ca="1" si="400"/>
        <v>0.53575299089602435</v>
      </c>
      <c r="K3669" s="16">
        <f t="shared" ca="1" si="402"/>
        <v>8.1808167132190555</v>
      </c>
      <c r="L3669" s="16"/>
      <c r="M3669" s="17">
        <f t="shared" ca="1" si="401"/>
        <v>0.15042284984200138</v>
      </c>
      <c r="N3669" s="18">
        <f t="shared" ca="1" si="403"/>
        <v>-4.8762646875463709</v>
      </c>
      <c r="O3669" s="18"/>
      <c r="P3669" s="30">
        <f t="shared" ca="1" si="399"/>
        <v>15.257081400765426</v>
      </c>
      <c r="Q3669" s="19"/>
      <c r="R3669" s="20">
        <f t="shared" ca="1" si="404"/>
        <v>1</v>
      </c>
      <c r="S3669" s="21">
        <f t="shared" ca="1" si="405"/>
        <v>1</v>
      </c>
    </row>
    <row r="3670" spans="9:19" ht="15" x14ac:dyDescent="0.25">
      <c r="I3670" s="14">
        <v>3666</v>
      </c>
      <c r="J3670" s="15">
        <f t="shared" ca="1" si="400"/>
        <v>0.27152305482569905</v>
      </c>
      <c r="K3670" s="16">
        <f t="shared" ca="1" si="402"/>
        <v>2.3413236409983273</v>
      </c>
      <c r="L3670" s="16"/>
      <c r="M3670" s="17">
        <f t="shared" ca="1" si="401"/>
        <v>0.87428842722662481</v>
      </c>
      <c r="N3670" s="18">
        <f t="shared" ca="1" si="403"/>
        <v>13.375649940867223</v>
      </c>
      <c r="O3670" s="18"/>
      <c r="P3670" s="30">
        <f t="shared" ca="1" si="399"/>
        <v>-8.8343262998688949</v>
      </c>
      <c r="Q3670" s="19"/>
      <c r="R3670" s="20">
        <f t="shared" ca="1" si="404"/>
        <v>0</v>
      </c>
      <c r="S3670" s="21">
        <f t="shared" ca="1" si="405"/>
        <v>0</v>
      </c>
    </row>
    <row r="3671" spans="9:19" ht="15" x14ac:dyDescent="0.25">
      <c r="I3671" s="14">
        <v>3667</v>
      </c>
      <c r="J3671" s="15">
        <f t="shared" ca="1" si="400"/>
        <v>0.52888911347687317</v>
      </c>
      <c r="K3671" s="16">
        <f t="shared" ca="1" si="402"/>
        <v>8.0363917186830065</v>
      </c>
      <c r="L3671" s="16"/>
      <c r="M3671" s="17">
        <f t="shared" ca="1" si="401"/>
        <v>0.54015606740911515</v>
      </c>
      <c r="N3671" s="18">
        <f t="shared" ca="1" si="403"/>
        <v>4.6235784458360252</v>
      </c>
      <c r="O3671" s="18"/>
      <c r="P3671" s="30">
        <f t="shared" ca="1" si="399"/>
        <v>5.6128132728469815</v>
      </c>
      <c r="Q3671" s="19"/>
      <c r="R3671" s="20">
        <f t="shared" ca="1" si="404"/>
        <v>1</v>
      </c>
      <c r="S3671" s="21">
        <f t="shared" ca="1" si="405"/>
        <v>0</v>
      </c>
    </row>
    <row r="3672" spans="9:19" ht="15" x14ac:dyDescent="0.25">
      <c r="I3672" s="14">
        <v>3668</v>
      </c>
      <c r="J3672" s="15">
        <f t="shared" ca="1" si="400"/>
        <v>1.444824625545571E-2</v>
      </c>
      <c r="K3672" s="16">
        <f t="shared" ca="1" si="402"/>
        <v>-10.850149213159181</v>
      </c>
      <c r="L3672" s="16"/>
      <c r="M3672" s="17">
        <f t="shared" ca="1" si="401"/>
        <v>0.40555857849241528</v>
      </c>
      <c r="N3672" s="18">
        <f t="shared" ca="1" si="403"/>
        <v>1.7805074199173918</v>
      </c>
      <c r="O3672" s="18"/>
      <c r="P3672" s="30">
        <f t="shared" ca="1" si="399"/>
        <v>-10.430656633076573</v>
      </c>
      <c r="Q3672" s="19"/>
      <c r="R3672" s="20">
        <f t="shared" ca="1" si="404"/>
        <v>0</v>
      </c>
      <c r="S3672" s="21">
        <f t="shared" ca="1" si="405"/>
        <v>0</v>
      </c>
    </row>
    <row r="3673" spans="9:19" ht="15" x14ac:dyDescent="0.25">
      <c r="I3673" s="14">
        <v>3669</v>
      </c>
      <c r="J3673" s="15">
        <f t="shared" ca="1" si="400"/>
        <v>0.9582739249804213</v>
      </c>
      <c r="K3673" s="16">
        <f t="shared" ca="1" si="402"/>
        <v>21.912566972322558</v>
      </c>
      <c r="L3673" s="16"/>
      <c r="M3673" s="17">
        <f t="shared" ca="1" si="401"/>
        <v>8.0731678600470924E-2</v>
      </c>
      <c r="N3673" s="18">
        <f t="shared" ca="1" si="403"/>
        <v>-7.934636423872794</v>
      </c>
      <c r="O3673" s="18"/>
      <c r="P3673" s="30">
        <f t="shared" ca="1" si="399"/>
        <v>32.047203396195357</v>
      </c>
      <c r="Q3673" s="19"/>
      <c r="R3673" s="20">
        <f t="shared" ca="1" si="404"/>
        <v>1</v>
      </c>
      <c r="S3673" s="21">
        <f t="shared" ca="1" si="405"/>
        <v>1</v>
      </c>
    </row>
    <row r="3674" spans="9:19" ht="15" x14ac:dyDescent="0.25">
      <c r="I3674" s="14">
        <v>3670</v>
      </c>
      <c r="J3674" s="15">
        <f t="shared" ca="1" si="400"/>
        <v>0.99362374230063455</v>
      </c>
      <c r="K3674" s="16">
        <f t="shared" ca="1" si="402"/>
        <v>28.26791170811973</v>
      </c>
      <c r="L3674" s="16"/>
      <c r="M3674" s="17">
        <f t="shared" ca="1" si="401"/>
        <v>0.97121796010967121</v>
      </c>
      <c r="N3674" s="18">
        <f t="shared" ca="1" si="403"/>
        <v>19.668199116043446</v>
      </c>
      <c r="O3674" s="18"/>
      <c r="P3674" s="30">
        <f t="shared" ca="1" si="399"/>
        <v>10.799712592076283</v>
      </c>
      <c r="Q3674" s="19"/>
      <c r="R3674" s="20">
        <f t="shared" ca="1" si="404"/>
        <v>1</v>
      </c>
      <c r="S3674" s="21">
        <f t="shared" ca="1" si="405"/>
        <v>1</v>
      </c>
    </row>
    <row r="3675" spans="9:19" ht="15" x14ac:dyDescent="0.25">
      <c r="I3675" s="14">
        <v>3671</v>
      </c>
      <c r="J3675" s="15">
        <f t="shared" ca="1" si="400"/>
        <v>0.24349434127606029</v>
      </c>
      <c r="K3675" s="16">
        <f t="shared" ca="1" si="402"/>
        <v>1.6143233877721412</v>
      </c>
      <c r="L3675" s="16"/>
      <c r="M3675" s="17">
        <f t="shared" ca="1" si="401"/>
        <v>0.70279796188203147</v>
      </c>
      <c r="N3675" s="18">
        <f t="shared" ca="1" si="403"/>
        <v>8.2349206060841524</v>
      </c>
      <c r="O3675" s="18"/>
      <c r="P3675" s="30">
        <f t="shared" ca="1" si="399"/>
        <v>-4.420597218312011</v>
      </c>
      <c r="Q3675" s="19"/>
      <c r="R3675" s="20">
        <f t="shared" ca="1" si="404"/>
        <v>0</v>
      </c>
      <c r="S3675" s="21">
        <f t="shared" ca="1" si="405"/>
        <v>0</v>
      </c>
    </row>
    <row r="3676" spans="9:19" ht="15" x14ac:dyDescent="0.25">
      <c r="I3676" s="14">
        <v>3672</v>
      </c>
      <c r="J3676" s="15">
        <f t="shared" ca="1" si="400"/>
        <v>0.68039946247026772</v>
      </c>
      <c r="K3676" s="16">
        <f t="shared" ca="1" si="402"/>
        <v>11.352397091612705</v>
      </c>
      <c r="L3676" s="16"/>
      <c r="M3676" s="17">
        <f t="shared" ca="1" si="401"/>
        <v>0.68286840995019138</v>
      </c>
      <c r="N3676" s="18">
        <f t="shared" ca="1" si="403"/>
        <v>7.760284607481311</v>
      </c>
      <c r="O3676" s="18"/>
      <c r="P3676" s="30">
        <f t="shared" ca="1" si="399"/>
        <v>5.792112484131394</v>
      </c>
      <c r="Q3676" s="19"/>
      <c r="R3676" s="20">
        <f t="shared" ca="1" si="404"/>
        <v>1</v>
      </c>
      <c r="S3676" s="21">
        <f t="shared" ca="1" si="405"/>
        <v>0</v>
      </c>
    </row>
    <row r="3677" spans="9:19" ht="15" x14ac:dyDescent="0.25">
      <c r="I3677" s="14">
        <v>3673</v>
      </c>
      <c r="J3677" s="15">
        <f t="shared" ca="1" si="400"/>
        <v>0.34578792576735218</v>
      </c>
      <c r="K3677" s="16">
        <f t="shared" ca="1" si="402"/>
        <v>4.1108239140331735</v>
      </c>
      <c r="L3677" s="16"/>
      <c r="M3677" s="17">
        <f t="shared" ca="1" si="401"/>
        <v>0.10258404994230352</v>
      </c>
      <c r="N3677" s="18">
        <f t="shared" ca="1" si="403"/>
        <v>-6.8201828048964064</v>
      </c>
      <c r="O3677" s="18"/>
      <c r="P3677" s="30">
        <f t="shared" ca="1" si="399"/>
        <v>13.13100671892958</v>
      </c>
      <c r="Q3677" s="19"/>
      <c r="R3677" s="20">
        <f t="shared" ca="1" si="404"/>
        <v>1</v>
      </c>
      <c r="S3677" s="21">
        <f t="shared" ca="1" si="405"/>
        <v>1</v>
      </c>
    </row>
    <row r="3678" spans="9:19" ht="15" x14ac:dyDescent="0.25">
      <c r="I3678" s="14">
        <v>3674</v>
      </c>
      <c r="J3678" s="15">
        <f t="shared" ca="1" si="400"/>
        <v>0.82506090420794587</v>
      </c>
      <c r="K3678" s="16">
        <f t="shared" ca="1" si="402"/>
        <v>15.251311994068125</v>
      </c>
      <c r="L3678" s="16"/>
      <c r="M3678" s="17">
        <f t="shared" ca="1" si="401"/>
        <v>0.50059162997625528</v>
      </c>
      <c r="N3678" s="18">
        <f t="shared" ca="1" si="403"/>
        <v>3.7924076428442772</v>
      </c>
      <c r="O3678" s="18"/>
      <c r="P3678" s="30">
        <f t="shared" ca="1" si="399"/>
        <v>13.658904351223846</v>
      </c>
      <c r="Q3678" s="19"/>
      <c r="R3678" s="20">
        <f t="shared" ca="1" si="404"/>
        <v>1</v>
      </c>
      <c r="S3678" s="21">
        <f t="shared" ca="1" si="405"/>
        <v>1</v>
      </c>
    </row>
    <row r="3679" spans="9:19" ht="15" x14ac:dyDescent="0.25">
      <c r="I3679" s="14">
        <v>3675</v>
      </c>
      <c r="J3679" s="15">
        <f t="shared" ca="1" si="400"/>
        <v>0.66502302537472213</v>
      </c>
      <c r="K3679" s="16">
        <f t="shared" ca="1" si="402"/>
        <v>10.995938828738225</v>
      </c>
      <c r="L3679" s="16"/>
      <c r="M3679" s="17">
        <f t="shared" ca="1" si="401"/>
        <v>0.17488253559810207</v>
      </c>
      <c r="N3679" s="18">
        <f t="shared" ca="1" si="403"/>
        <v>-4.0431483595957438</v>
      </c>
      <c r="O3679" s="18"/>
      <c r="P3679" s="30">
        <f t="shared" ca="1" si="399"/>
        <v>17.239087188333968</v>
      </c>
      <c r="Q3679" s="19"/>
      <c r="R3679" s="20">
        <f t="shared" ca="1" si="404"/>
        <v>1</v>
      </c>
      <c r="S3679" s="21">
        <f t="shared" ca="1" si="405"/>
        <v>1</v>
      </c>
    </row>
    <row r="3680" spans="9:19" ht="15" x14ac:dyDescent="0.25">
      <c r="I3680" s="14">
        <v>3676</v>
      </c>
      <c r="J3680" s="15">
        <f t="shared" ca="1" si="400"/>
        <v>0.23094278824202008</v>
      </c>
      <c r="K3680" s="16">
        <f t="shared" ca="1" si="402"/>
        <v>1.2743112640473333</v>
      </c>
      <c r="L3680" s="16"/>
      <c r="M3680" s="17">
        <f t="shared" ca="1" si="401"/>
        <v>0.80875462918621799</v>
      </c>
      <c r="N3680" s="18">
        <f t="shared" ca="1" si="403"/>
        <v>11.086687724117024</v>
      </c>
      <c r="O3680" s="18"/>
      <c r="P3680" s="30">
        <f t="shared" ca="1" si="399"/>
        <v>-7.6123764600696893</v>
      </c>
      <c r="Q3680" s="19"/>
      <c r="R3680" s="20">
        <f t="shared" ca="1" si="404"/>
        <v>0</v>
      </c>
      <c r="S3680" s="21">
        <f t="shared" ca="1" si="405"/>
        <v>0</v>
      </c>
    </row>
    <row r="3681" spans="9:19" ht="15" x14ac:dyDescent="0.25">
      <c r="I3681" s="14">
        <v>3677</v>
      </c>
      <c r="J3681" s="15">
        <f t="shared" ca="1" si="400"/>
        <v>0.92782622126103309</v>
      </c>
      <c r="K3681" s="16">
        <f t="shared" ca="1" si="402"/>
        <v>19.643486712865528</v>
      </c>
      <c r="L3681" s="16"/>
      <c r="M3681" s="17">
        <f t="shared" ca="1" si="401"/>
        <v>0.605191957854743</v>
      </c>
      <c r="N3681" s="18">
        <f t="shared" ca="1" si="403"/>
        <v>6.0122857724493697</v>
      </c>
      <c r="O3681" s="18"/>
      <c r="P3681" s="30">
        <f t="shared" ca="1" si="399"/>
        <v>15.831200940416156</v>
      </c>
      <c r="Q3681" s="19"/>
      <c r="R3681" s="20">
        <f t="shared" ca="1" si="404"/>
        <v>1</v>
      </c>
      <c r="S3681" s="21">
        <f t="shared" ca="1" si="405"/>
        <v>1</v>
      </c>
    </row>
    <row r="3682" spans="9:19" ht="15" x14ac:dyDescent="0.25">
      <c r="I3682" s="14">
        <v>3678</v>
      </c>
      <c r="J3682" s="15">
        <f t="shared" ca="1" si="400"/>
        <v>0.53677958735585563</v>
      </c>
      <c r="K3682" s="16">
        <f t="shared" ca="1" si="402"/>
        <v>8.2024358469348897</v>
      </c>
      <c r="L3682" s="16"/>
      <c r="M3682" s="17">
        <f t="shared" ca="1" si="401"/>
        <v>0.85374905015751057</v>
      </c>
      <c r="N3682" s="18">
        <f t="shared" ca="1" si="403"/>
        <v>12.587093240724512</v>
      </c>
      <c r="O3682" s="18"/>
      <c r="P3682" s="30">
        <f t="shared" ca="1" si="399"/>
        <v>-2.1846573937896219</v>
      </c>
      <c r="Q3682" s="19"/>
      <c r="R3682" s="20">
        <f t="shared" ca="1" si="404"/>
        <v>0</v>
      </c>
      <c r="S3682" s="21">
        <f t="shared" ca="1" si="405"/>
        <v>0</v>
      </c>
    </row>
    <row r="3683" spans="9:19" ht="15" x14ac:dyDescent="0.25">
      <c r="I3683" s="14">
        <v>3679</v>
      </c>
      <c r="J3683" s="15">
        <f t="shared" ca="1" si="400"/>
        <v>9.6496370808649146E-2</v>
      </c>
      <c r="K3683" s="16">
        <f t="shared" ca="1" si="402"/>
        <v>-3.4614450246785093</v>
      </c>
      <c r="L3683" s="16"/>
      <c r="M3683" s="17">
        <f t="shared" ca="1" si="401"/>
        <v>0.84872516341735948</v>
      </c>
      <c r="N3683" s="18">
        <f t="shared" ca="1" si="403"/>
        <v>12.405806918994939</v>
      </c>
      <c r="O3683" s="18"/>
      <c r="P3683" s="30">
        <f t="shared" ca="1" si="399"/>
        <v>-13.667251943673449</v>
      </c>
      <c r="Q3683" s="19"/>
      <c r="R3683" s="20">
        <f t="shared" ca="1" si="404"/>
        <v>0</v>
      </c>
      <c r="S3683" s="21">
        <f t="shared" ca="1" si="405"/>
        <v>0</v>
      </c>
    </row>
    <row r="3684" spans="9:19" ht="15" x14ac:dyDescent="0.25">
      <c r="I3684" s="14">
        <v>3680</v>
      </c>
      <c r="J3684" s="15">
        <f t="shared" ca="1" si="400"/>
        <v>2.2253636103206409E-2</v>
      </c>
      <c r="K3684" s="16">
        <f t="shared" ca="1" si="402"/>
        <v>-9.3808564346075052</v>
      </c>
      <c r="L3684" s="16"/>
      <c r="M3684" s="17">
        <f t="shared" ca="1" si="401"/>
        <v>0.75049509018740568</v>
      </c>
      <c r="N3684" s="18">
        <f t="shared" ca="1" si="403"/>
        <v>9.436227994723053</v>
      </c>
      <c r="O3684" s="18"/>
      <c r="P3684" s="30">
        <f t="shared" ca="1" si="399"/>
        <v>-16.617084429330557</v>
      </c>
      <c r="Q3684" s="19"/>
      <c r="R3684" s="20">
        <f t="shared" ca="1" si="404"/>
        <v>0</v>
      </c>
      <c r="S3684" s="21">
        <f t="shared" ca="1" si="405"/>
        <v>0</v>
      </c>
    </row>
    <row r="3685" spans="9:19" ht="15" x14ac:dyDescent="0.25">
      <c r="I3685" s="14">
        <v>3681</v>
      </c>
      <c r="J3685" s="15">
        <f t="shared" ca="1" si="400"/>
        <v>0.94576083190052795</v>
      </c>
      <c r="K3685" s="16">
        <f t="shared" ca="1" si="402"/>
        <v>20.858981534591578</v>
      </c>
      <c r="L3685" s="16"/>
      <c r="M3685" s="17">
        <f t="shared" ca="1" si="401"/>
        <v>0.26254094302045539</v>
      </c>
      <c r="N3685" s="18">
        <f t="shared" ca="1" si="403"/>
        <v>-1.5372372864496411</v>
      </c>
      <c r="O3685" s="18"/>
      <c r="P3685" s="30">
        <f t="shared" ca="1" si="399"/>
        <v>24.596218821041219</v>
      </c>
      <c r="Q3685" s="19"/>
      <c r="R3685" s="20">
        <f t="shared" ca="1" si="404"/>
        <v>1</v>
      </c>
      <c r="S3685" s="21">
        <f t="shared" ca="1" si="405"/>
        <v>1</v>
      </c>
    </row>
    <row r="3686" spans="9:19" ht="15" x14ac:dyDescent="0.25">
      <c r="I3686" s="14">
        <v>3682</v>
      </c>
      <c r="J3686" s="15">
        <f t="shared" ca="1" si="400"/>
        <v>0.27407023505692185</v>
      </c>
      <c r="K3686" s="16">
        <f t="shared" ca="1" si="402"/>
        <v>2.4054472673867897</v>
      </c>
      <c r="L3686" s="16"/>
      <c r="M3686" s="17">
        <f t="shared" ca="1" si="401"/>
        <v>0.4604052673517034</v>
      </c>
      <c r="N3686" s="18">
        <f t="shared" ca="1" si="403"/>
        <v>2.9482529942066917</v>
      </c>
      <c r="O3686" s="18"/>
      <c r="P3686" s="30">
        <f t="shared" ca="1" si="399"/>
        <v>1.6571942731800982</v>
      </c>
      <c r="Q3686" s="19"/>
      <c r="R3686" s="20">
        <f t="shared" ca="1" si="404"/>
        <v>1</v>
      </c>
      <c r="S3686" s="21">
        <f t="shared" ca="1" si="405"/>
        <v>0</v>
      </c>
    </row>
    <row r="3687" spans="9:19" ht="15" x14ac:dyDescent="0.25">
      <c r="I3687" s="14">
        <v>3683</v>
      </c>
      <c r="J3687" s="15">
        <f t="shared" ca="1" si="400"/>
        <v>0.81596458395180071</v>
      </c>
      <c r="K3687" s="16">
        <f t="shared" ca="1" si="402"/>
        <v>14.960717213342878</v>
      </c>
      <c r="L3687" s="16"/>
      <c r="M3687" s="17">
        <f t="shared" ca="1" si="401"/>
        <v>0.28695715655274656</v>
      </c>
      <c r="N3687" s="18">
        <f t="shared" ca="1" si="403"/>
        <v>-0.92450647784622397</v>
      </c>
      <c r="O3687" s="18"/>
      <c r="P3687" s="30">
        <f t="shared" ca="1" si="399"/>
        <v>18.085223691189103</v>
      </c>
      <c r="Q3687" s="19"/>
      <c r="R3687" s="20">
        <f t="shared" ca="1" si="404"/>
        <v>1</v>
      </c>
      <c r="S3687" s="21">
        <f t="shared" ca="1" si="405"/>
        <v>1</v>
      </c>
    </row>
    <row r="3688" spans="9:19" ht="15" x14ac:dyDescent="0.25">
      <c r="I3688" s="14">
        <v>3684</v>
      </c>
      <c r="J3688" s="15">
        <f t="shared" ca="1" si="400"/>
        <v>0.77580174754680031</v>
      </c>
      <c r="K3688" s="16">
        <f t="shared" ca="1" si="402"/>
        <v>13.772644393810868</v>
      </c>
      <c r="L3688" s="16"/>
      <c r="M3688" s="17">
        <f t="shared" ca="1" si="401"/>
        <v>0.95586072581239157</v>
      </c>
      <c r="N3688" s="18">
        <f t="shared" ca="1" si="403"/>
        <v>18.04128108346098</v>
      </c>
      <c r="O3688" s="18"/>
      <c r="P3688" s="30">
        <f t="shared" ca="1" si="399"/>
        <v>-2.0686366896501118</v>
      </c>
      <c r="Q3688" s="19"/>
      <c r="R3688" s="20">
        <f t="shared" ca="1" si="404"/>
        <v>0</v>
      </c>
      <c r="S3688" s="21">
        <f t="shared" ca="1" si="405"/>
        <v>0</v>
      </c>
    </row>
    <row r="3689" spans="9:19" ht="15" x14ac:dyDescent="0.25">
      <c r="I3689" s="14">
        <v>3685</v>
      </c>
      <c r="J3689" s="15">
        <f t="shared" ca="1" si="400"/>
        <v>0.31471236876674658</v>
      </c>
      <c r="K3689" s="16">
        <f t="shared" ca="1" si="402"/>
        <v>3.3928083601687975</v>
      </c>
      <c r="L3689" s="16"/>
      <c r="M3689" s="17">
        <f t="shared" ca="1" si="401"/>
        <v>0.38671567189206624</v>
      </c>
      <c r="N3689" s="18">
        <f t="shared" ca="1" si="403"/>
        <v>1.3713438424913389</v>
      </c>
      <c r="O3689" s="18"/>
      <c r="P3689" s="30">
        <f t="shared" ca="1" si="399"/>
        <v>4.2214645176774592</v>
      </c>
      <c r="Q3689" s="19"/>
      <c r="R3689" s="20">
        <f t="shared" ca="1" si="404"/>
        <v>1</v>
      </c>
      <c r="S3689" s="21">
        <f t="shared" ca="1" si="405"/>
        <v>0</v>
      </c>
    </row>
    <row r="3690" spans="9:19" ht="15" x14ac:dyDescent="0.25">
      <c r="I3690" s="14">
        <v>3686</v>
      </c>
      <c r="J3690" s="15">
        <f t="shared" ca="1" si="400"/>
        <v>0.88217613326065314</v>
      </c>
      <c r="K3690" s="16">
        <f t="shared" ca="1" si="402"/>
        <v>17.352249093453743</v>
      </c>
      <c r="L3690" s="16"/>
      <c r="M3690" s="17">
        <f t="shared" ca="1" si="401"/>
        <v>0.23688787482454099</v>
      </c>
      <c r="N3690" s="18">
        <f t="shared" ca="1" si="403"/>
        <v>-2.2134074681303257</v>
      </c>
      <c r="O3690" s="18"/>
      <c r="P3690" s="30">
        <f t="shared" ca="1" si="399"/>
        <v>21.76565656158407</v>
      </c>
      <c r="Q3690" s="19"/>
      <c r="R3690" s="20">
        <f t="shared" ca="1" si="404"/>
        <v>1</v>
      </c>
      <c r="S3690" s="21">
        <f t="shared" ca="1" si="405"/>
        <v>1</v>
      </c>
    </row>
    <row r="3691" spans="9:19" ht="15" x14ac:dyDescent="0.25">
      <c r="I3691" s="14">
        <v>3687</v>
      </c>
      <c r="J3691" s="15">
        <f t="shared" ca="1" si="400"/>
        <v>0.69507233631237575</v>
      </c>
      <c r="K3691" s="16">
        <f t="shared" ca="1" si="402"/>
        <v>11.699308603947909</v>
      </c>
      <c r="L3691" s="16"/>
      <c r="M3691" s="17">
        <f t="shared" ca="1" si="401"/>
        <v>0.61255372269105335</v>
      </c>
      <c r="N3691" s="18">
        <f t="shared" ca="1" si="403"/>
        <v>6.1726900135028728</v>
      </c>
      <c r="O3691" s="18"/>
      <c r="P3691" s="30">
        <f t="shared" ca="1" si="399"/>
        <v>7.7266185904450362</v>
      </c>
      <c r="Q3691" s="19"/>
      <c r="R3691" s="20">
        <f t="shared" ca="1" si="404"/>
        <v>1</v>
      </c>
      <c r="S3691" s="21">
        <f t="shared" ca="1" si="405"/>
        <v>1</v>
      </c>
    </row>
    <row r="3692" spans="9:19" ht="15" x14ac:dyDescent="0.25">
      <c r="I3692" s="14">
        <v>3688</v>
      </c>
      <c r="J3692" s="15">
        <f t="shared" ca="1" si="400"/>
        <v>0.26449225529386722</v>
      </c>
      <c r="K3692" s="16">
        <f t="shared" ca="1" si="402"/>
        <v>2.1627488260886505</v>
      </c>
      <c r="L3692" s="16"/>
      <c r="M3692" s="17">
        <f t="shared" ca="1" si="401"/>
        <v>0.26746941071941532</v>
      </c>
      <c r="N3692" s="18">
        <f t="shared" ca="1" si="403"/>
        <v>-1.4113462165522703</v>
      </c>
      <c r="O3692" s="18"/>
      <c r="P3692" s="30">
        <f t="shared" ca="1" si="399"/>
        <v>5.774095042640921</v>
      </c>
      <c r="Q3692" s="19"/>
      <c r="R3692" s="20">
        <f t="shared" ca="1" si="404"/>
        <v>1</v>
      </c>
      <c r="S3692" s="21">
        <f t="shared" ca="1" si="405"/>
        <v>0</v>
      </c>
    </row>
    <row r="3693" spans="9:19" ht="15" x14ac:dyDescent="0.25">
      <c r="I3693" s="14">
        <v>3689</v>
      </c>
      <c r="J3693" s="15">
        <f t="shared" ca="1" si="400"/>
        <v>0.62041597852965191</v>
      </c>
      <c r="K3693" s="16">
        <f t="shared" ca="1" si="402"/>
        <v>9.994977749650106</v>
      </c>
      <c r="L3693" s="16"/>
      <c r="M3693" s="17">
        <f t="shared" ca="1" si="401"/>
        <v>0.33455702951804622</v>
      </c>
      <c r="N3693" s="18">
        <f t="shared" ca="1" si="403"/>
        <v>0.2044143466573618</v>
      </c>
      <c r="O3693" s="18"/>
      <c r="P3693" s="30">
        <f t="shared" ca="1" si="399"/>
        <v>11.990563402992745</v>
      </c>
      <c r="Q3693" s="19"/>
      <c r="R3693" s="20">
        <f t="shared" ca="1" si="404"/>
        <v>1</v>
      </c>
      <c r="S3693" s="21">
        <f t="shared" ca="1" si="405"/>
        <v>1</v>
      </c>
    </row>
    <row r="3694" spans="9:19" ht="15" x14ac:dyDescent="0.25">
      <c r="I3694" s="14">
        <v>3690</v>
      </c>
      <c r="J3694" s="15">
        <f t="shared" ca="1" si="400"/>
        <v>0.45421122560646832</v>
      </c>
      <c r="K3694" s="16">
        <f t="shared" ca="1" si="402"/>
        <v>6.4676016660725866</v>
      </c>
      <c r="L3694" s="16"/>
      <c r="M3694" s="17">
        <f t="shared" ca="1" si="401"/>
        <v>0.23962563992264219</v>
      </c>
      <c r="N3694" s="18">
        <f t="shared" ca="1" si="403"/>
        <v>-2.1394307363296532</v>
      </c>
      <c r="O3694" s="18"/>
      <c r="P3694" s="30">
        <f t="shared" ca="1" si="399"/>
        <v>10.807032402402239</v>
      </c>
      <c r="Q3694" s="19"/>
      <c r="R3694" s="20">
        <f t="shared" ca="1" si="404"/>
        <v>1</v>
      </c>
      <c r="S3694" s="21">
        <f t="shared" ca="1" si="405"/>
        <v>1</v>
      </c>
    </row>
    <row r="3695" spans="9:19" ht="15" x14ac:dyDescent="0.25">
      <c r="I3695" s="14">
        <v>3691</v>
      </c>
      <c r="J3695" s="15">
        <f t="shared" ca="1" si="400"/>
        <v>0.35175193756560286</v>
      </c>
      <c r="K3695" s="16">
        <f t="shared" ca="1" si="402"/>
        <v>4.2457147093296861</v>
      </c>
      <c r="L3695" s="16"/>
      <c r="M3695" s="17">
        <f t="shared" ca="1" si="401"/>
        <v>0.20090046529285777</v>
      </c>
      <c r="N3695" s="18">
        <f t="shared" ca="1" si="403"/>
        <v>-3.2346345402752021</v>
      </c>
      <c r="O3695" s="18"/>
      <c r="P3695" s="30">
        <f t="shared" ca="1" si="399"/>
        <v>9.6803492496048875</v>
      </c>
      <c r="Q3695" s="19"/>
      <c r="R3695" s="20">
        <f t="shared" ca="1" si="404"/>
        <v>1</v>
      </c>
      <c r="S3695" s="21">
        <f t="shared" ca="1" si="405"/>
        <v>1</v>
      </c>
    </row>
    <row r="3696" spans="9:19" ht="15" x14ac:dyDescent="0.25">
      <c r="I3696" s="14">
        <v>3692</v>
      </c>
      <c r="J3696" s="15">
        <f t="shared" ca="1" si="400"/>
        <v>7.4083222387831937E-2</v>
      </c>
      <c r="K3696" s="16">
        <f t="shared" ca="1" si="402"/>
        <v>-4.6684248694241877</v>
      </c>
      <c r="L3696" s="16"/>
      <c r="M3696" s="17">
        <f t="shared" ca="1" si="401"/>
        <v>0.17321459553123186</v>
      </c>
      <c r="N3696" s="18">
        <f t="shared" ca="1" si="403"/>
        <v>-4.0974726395573233</v>
      </c>
      <c r="O3696" s="18"/>
      <c r="P3696" s="30">
        <f t="shared" ca="1" si="399"/>
        <v>1.6290477701331358</v>
      </c>
      <c r="Q3696" s="19"/>
      <c r="R3696" s="20">
        <f t="shared" ca="1" si="404"/>
        <v>1</v>
      </c>
      <c r="S3696" s="21">
        <f t="shared" ca="1" si="405"/>
        <v>0</v>
      </c>
    </row>
    <row r="3697" spans="9:19" ht="15" x14ac:dyDescent="0.25">
      <c r="I3697" s="14">
        <v>3693</v>
      </c>
      <c r="J3697" s="15">
        <f t="shared" ca="1" si="400"/>
        <v>0.79001421810213734</v>
      </c>
      <c r="K3697" s="16">
        <f t="shared" ca="1" si="402"/>
        <v>14.177416984769661</v>
      </c>
      <c r="L3697" s="16"/>
      <c r="M3697" s="17">
        <f t="shared" ca="1" si="401"/>
        <v>9.0975618201381891E-2</v>
      </c>
      <c r="N3697" s="18">
        <f t="shared" ca="1" si="403"/>
        <v>-7.3874972242131189</v>
      </c>
      <c r="O3697" s="18"/>
      <c r="P3697" s="30">
        <f t="shared" ca="1" si="399"/>
        <v>23.764914208982777</v>
      </c>
      <c r="Q3697" s="19"/>
      <c r="R3697" s="20">
        <f t="shared" ca="1" si="404"/>
        <v>1</v>
      </c>
      <c r="S3697" s="21">
        <f t="shared" ca="1" si="405"/>
        <v>1</v>
      </c>
    </row>
    <row r="3698" spans="9:19" ht="15" x14ac:dyDescent="0.25">
      <c r="I3698" s="14">
        <v>3694</v>
      </c>
      <c r="J3698" s="15">
        <f t="shared" ca="1" si="400"/>
        <v>0.60995995001764969</v>
      </c>
      <c r="K3698" s="16">
        <f t="shared" ca="1" si="402"/>
        <v>9.7660773813199935</v>
      </c>
      <c r="L3698" s="16"/>
      <c r="M3698" s="17">
        <f t="shared" ca="1" si="401"/>
        <v>5.4536217037963408E-2</v>
      </c>
      <c r="N3698" s="18">
        <f t="shared" ca="1" si="403"/>
        <v>-9.626441535590212</v>
      </c>
      <c r="O3698" s="18"/>
      <c r="P3698" s="30">
        <f t="shared" ca="1" si="399"/>
        <v>21.592518916910205</v>
      </c>
      <c r="Q3698" s="19"/>
      <c r="R3698" s="20">
        <f t="shared" ca="1" si="404"/>
        <v>1</v>
      </c>
      <c r="S3698" s="21">
        <f t="shared" ca="1" si="405"/>
        <v>1</v>
      </c>
    </row>
    <row r="3699" spans="9:19" ht="15" x14ac:dyDescent="0.25">
      <c r="I3699" s="14">
        <v>3695</v>
      </c>
      <c r="J3699" s="15">
        <f t="shared" ca="1" si="400"/>
        <v>0.76721199330355305</v>
      </c>
      <c r="K3699" s="16">
        <f t="shared" ca="1" si="402"/>
        <v>13.535074929107747</v>
      </c>
      <c r="L3699" s="16"/>
      <c r="M3699" s="17">
        <f t="shared" ca="1" si="401"/>
        <v>0.37675122385794302</v>
      </c>
      <c r="N3699" s="18">
        <f t="shared" ca="1" si="403"/>
        <v>1.1526827193093343</v>
      </c>
      <c r="O3699" s="18"/>
      <c r="P3699" s="30">
        <f t="shared" ca="1" si="399"/>
        <v>14.582392209798414</v>
      </c>
      <c r="Q3699" s="19"/>
      <c r="R3699" s="20">
        <f t="shared" ca="1" si="404"/>
        <v>1</v>
      </c>
      <c r="S3699" s="21">
        <f t="shared" ca="1" si="405"/>
        <v>1</v>
      </c>
    </row>
    <row r="3700" spans="9:19" ht="15" x14ac:dyDescent="0.25">
      <c r="I3700" s="14">
        <v>3696</v>
      </c>
      <c r="J3700" s="15">
        <f t="shared" ca="1" si="400"/>
        <v>0.36301485392966826</v>
      </c>
      <c r="K3700" s="16">
        <f t="shared" ca="1" si="402"/>
        <v>4.4982449412131063</v>
      </c>
      <c r="L3700" s="16"/>
      <c r="M3700" s="17">
        <f t="shared" ca="1" si="401"/>
        <v>0.59249963685159024</v>
      </c>
      <c r="N3700" s="18">
        <f t="shared" ca="1" si="403"/>
        <v>5.7376147497795529</v>
      </c>
      <c r="O3700" s="18"/>
      <c r="P3700" s="30">
        <f t="shared" ca="1" si="399"/>
        <v>0.96063019143355355</v>
      </c>
      <c r="Q3700" s="19"/>
      <c r="R3700" s="20">
        <f t="shared" ca="1" si="404"/>
        <v>1</v>
      </c>
      <c r="S3700" s="21">
        <f t="shared" ca="1" si="405"/>
        <v>0</v>
      </c>
    </row>
    <row r="3701" spans="9:19" ht="15" x14ac:dyDescent="0.25">
      <c r="I3701" s="14">
        <v>3697</v>
      </c>
      <c r="J3701" s="15">
        <f t="shared" ca="1" si="400"/>
        <v>0.61407101332912606</v>
      </c>
      <c r="K3701" s="16">
        <f t="shared" ca="1" si="402"/>
        <v>9.8558576453329039</v>
      </c>
      <c r="L3701" s="16"/>
      <c r="M3701" s="17">
        <f t="shared" ca="1" si="401"/>
        <v>0.74739565908173022</v>
      </c>
      <c r="N3701" s="18">
        <f t="shared" ca="1" si="403"/>
        <v>9.3548056314864372</v>
      </c>
      <c r="O3701" s="18"/>
      <c r="P3701" s="30">
        <f t="shared" ca="1" si="399"/>
        <v>2.7010520138464669</v>
      </c>
      <c r="Q3701" s="19"/>
      <c r="R3701" s="20">
        <f t="shared" ca="1" si="404"/>
        <v>1</v>
      </c>
      <c r="S3701" s="21">
        <f t="shared" ca="1" si="405"/>
        <v>0</v>
      </c>
    </row>
    <row r="3702" spans="9:19" ht="15" x14ac:dyDescent="0.25">
      <c r="I3702" s="14">
        <v>3698</v>
      </c>
      <c r="J3702" s="15">
        <f t="shared" ca="1" si="400"/>
        <v>0.69487365139462709</v>
      </c>
      <c r="K3702" s="16">
        <f t="shared" ca="1" si="402"/>
        <v>11.694563092177091</v>
      </c>
      <c r="L3702" s="16"/>
      <c r="M3702" s="17">
        <f t="shared" ca="1" si="401"/>
        <v>0.86483872060902034</v>
      </c>
      <c r="N3702" s="18">
        <f t="shared" ca="1" si="403"/>
        <v>13.002671163382981</v>
      </c>
      <c r="O3702" s="18"/>
      <c r="P3702" s="30">
        <f t="shared" ca="1" si="399"/>
        <v>0.89189192879411028</v>
      </c>
      <c r="Q3702" s="19"/>
      <c r="R3702" s="20">
        <f t="shared" ca="1" si="404"/>
        <v>1</v>
      </c>
      <c r="S3702" s="21">
        <f t="shared" ca="1" si="405"/>
        <v>0</v>
      </c>
    </row>
    <row r="3703" spans="9:19" ht="15" x14ac:dyDescent="0.25">
      <c r="I3703" s="14">
        <v>3699</v>
      </c>
      <c r="J3703" s="15">
        <f t="shared" ca="1" si="400"/>
        <v>0.72655684435087919</v>
      </c>
      <c r="K3703" s="16">
        <f t="shared" ca="1" si="402"/>
        <v>12.470311544165476</v>
      </c>
      <c r="L3703" s="16"/>
      <c r="M3703" s="17">
        <f t="shared" ca="1" si="401"/>
        <v>0.99647718781609007</v>
      </c>
      <c r="N3703" s="18">
        <f t="shared" ca="1" si="403"/>
        <v>26.325311041578992</v>
      </c>
      <c r="O3703" s="18"/>
      <c r="P3703" s="30">
        <f t="shared" ca="1" si="399"/>
        <v>-11.654999497413517</v>
      </c>
      <c r="Q3703" s="19"/>
      <c r="R3703" s="20">
        <f t="shared" ca="1" si="404"/>
        <v>0</v>
      </c>
      <c r="S3703" s="21">
        <f t="shared" ca="1" si="405"/>
        <v>0</v>
      </c>
    </row>
    <row r="3704" spans="9:19" ht="15" x14ac:dyDescent="0.25">
      <c r="I3704" s="14">
        <v>3700</v>
      </c>
      <c r="J3704" s="15">
        <f t="shared" ca="1" si="400"/>
        <v>0.45481340433999018</v>
      </c>
      <c r="K3704" s="16">
        <f t="shared" ca="1" si="402"/>
        <v>6.4803132534095784</v>
      </c>
      <c r="L3704" s="16"/>
      <c r="M3704" s="17">
        <f t="shared" ca="1" si="401"/>
        <v>0.91134107341521986</v>
      </c>
      <c r="N3704" s="18">
        <f t="shared" ca="1" si="403"/>
        <v>15.067041630548859</v>
      </c>
      <c r="O3704" s="18"/>
      <c r="P3704" s="30">
        <f t="shared" ca="1" si="399"/>
        <v>-6.3867283771392804</v>
      </c>
      <c r="Q3704" s="19"/>
      <c r="R3704" s="20">
        <f t="shared" ca="1" si="404"/>
        <v>0</v>
      </c>
      <c r="S3704" s="21">
        <f t="shared" ca="1" si="405"/>
        <v>0</v>
      </c>
    </row>
    <row r="3705" spans="9:19" ht="15" x14ac:dyDescent="0.25">
      <c r="I3705" s="14">
        <v>3701</v>
      </c>
      <c r="J3705" s="15">
        <f t="shared" ca="1" si="400"/>
        <v>0.97979605884811205</v>
      </c>
      <c r="K3705" s="16">
        <f t="shared" ca="1" si="402"/>
        <v>24.577806825713203</v>
      </c>
      <c r="L3705" s="16"/>
      <c r="M3705" s="17">
        <f t="shared" ca="1" si="401"/>
        <v>0.18843596312859567</v>
      </c>
      <c r="N3705" s="18">
        <f t="shared" ca="1" si="403"/>
        <v>-3.613351667176663</v>
      </c>
      <c r="O3705" s="18"/>
      <c r="P3705" s="30">
        <f t="shared" ca="1" si="399"/>
        <v>30.391158492889865</v>
      </c>
      <c r="Q3705" s="19"/>
      <c r="R3705" s="20">
        <f t="shared" ca="1" si="404"/>
        <v>1</v>
      </c>
      <c r="S3705" s="21">
        <f t="shared" ca="1" si="405"/>
        <v>1</v>
      </c>
    </row>
    <row r="3706" spans="9:19" ht="15" x14ac:dyDescent="0.25">
      <c r="I3706" s="14">
        <v>3702</v>
      </c>
      <c r="J3706" s="15">
        <f t="shared" ca="1" si="400"/>
        <v>0.15265030129493085</v>
      </c>
      <c r="K3706" s="16">
        <f t="shared" ca="1" si="402"/>
        <v>-1.1468750844184061</v>
      </c>
      <c r="L3706" s="16"/>
      <c r="M3706" s="17">
        <f t="shared" ca="1" si="401"/>
        <v>0.62457517821338704</v>
      </c>
      <c r="N3706" s="18">
        <f t="shared" ca="1" si="403"/>
        <v>6.4365565490510406</v>
      </c>
      <c r="O3706" s="18"/>
      <c r="P3706" s="30">
        <f t="shared" ca="1" si="399"/>
        <v>-5.3834316334694465</v>
      </c>
      <c r="Q3706" s="19"/>
      <c r="R3706" s="20">
        <f t="shared" ca="1" si="404"/>
        <v>0</v>
      </c>
      <c r="S3706" s="21">
        <f t="shared" ca="1" si="405"/>
        <v>0</v>
      </c>
    </row>
    <row r="3707" spans="9:19" ht="15" x14ac:dyDescent="0.25">
      <c r="I3707" s="14">
        <v>3703</v>
      </c>
      <c r="J3707" s="15">
        <f t="shared" ca="1" si="400"/>
        <v>0.31109924042679193</v>
      </c>
      <c r="K3707" s="16">
        <f t="shared" ca="1" si="402"/>
        <v>3.30746708140998</v>
      </c>
      <c r="L3707" s="16"/>
      <c r="M3707" s="17">
        <f t="shared" ca="1" si="401"/>
        <v>0.8174572468432858</v>
      </c>
      <c r="N3707" s="18">
        <f t="shared" ca="1" si="403"/>
        <v>11.357774554847914</v>
      </c>
      <c r="O3707" s="18"/>
      <c r="P3707" s="30">
        <f t="shared" ca="1" si="399"/>
        <v>-5.8503074734379341</v>
      </c>
      <c r="Q3707" s="19"/>
      <c r="R3707" s="20">
        <f t="shared" ca="1" si="404"/>
        <v>0</v>
      </c>
      <c r="S3707" s="21">
        <f t="shared" ca="1" si="405"/>
        <v>0</v>
      </c>
    </row>
    <row r="3708" spans="9:19" ht="15" x14ac:dyDescent="0.25">
      <c r="I3708" s="14">
        <v>3704</v>
      </c>
      <c r="J3708" s="15">
        <f t="shared" ca="1" si="400"/>
        <v>0.21120217036882294</v>
      </c>
      <c r="K3708" s="16">
        <f t="shared" ca="1" si="402"/>
        <v>0.7178368089668572</v>
      </c>
      <c r="L3708" s="16"/>
      <c r="M3708" s="17">
        <f t="shared" ca="1" si="401"/>
        <v>0.32286543937271972</v>
      </c>
      <c r="N3708" s="18">
        <f t="shared" ca="1" si="403"/>
        <v>-6.6134192806837966E-2</v>
      </c>
      <c r="O3708" s="18"/>
      <c r="P3708" s="30">
        <f t="shared" ca="1" si="399"/>
        <v>2.9839710017736953</v>
      </c>
      <c r="Q3708" s="19"/>
      <c r="R3708" s="20">
        <f t="shared" ca="1" si="404"/>
        <v>1</v>
      </c>
      <c r="S3708" s="21">
        <f t="shared" ca="1" si="405"/>
        <v>0</v>
      </c>
    </row>
    <row r="3709" spans="9:19" ht="15" x14ac:dyDescent="0.25">
      <c r="I3709" s="14">
        <v>3705</v>
      </c>
      <c r="J3709" s="15">
        <f t="shared" ca="1" si="400"/>
        <v>0.15776921880400696</v>
      </c>
      <c r="K3709" s="16">
        <f t="shared" ca="1" si="402"/>
        <v>-0.96729292077950113</v>
      </c>
      <c r="L3709" s="16"/>
      <c r="M3709" s="17">
        <f t="shared" ca="1" si="401"/>
        <v>0.46053170837060797</v>
      </c>
      <c r="N3709" s="18">
        <f t="shared" ca="1" si="403"/>
        <v>2.950917803396945</v>
      </c>
      <c r="O3709" s="18"/>
      <c r="P3709" s="30">
        <f t="shared" ca="1" si="399"/>
        <v>-1.7182107241764459</v>
      </c>
      <c r="Q3709" s="19"/>
      <c r="R3709" s="20">
        <f t="shared" ca="1" si="404"/>
        <v>0</v>
      </c>
      <c r="S3709" s="21">
        <f t="shared" ca="1" si="405"/>
        <v>0</v>
      </c>
    </row>
    <row r="3710" spans="9:19" ht="15" x14ac:dyDescent="0.25">
      <c r="I3710" s="14">
        <v>3706</v>
      </c>
      <c r="J3710" s="15">
        <f t="shared" ca="1" si="400"/>
        <v>0.65200443820615406</v>
      </c>
      <c r="K3710" s="16">
        <f t="shared" ca="1" si="402"/>
        <v>10.699146208190665</v>
      </c>
      <c r="L3710" s="16"/>
      <c r="M3710" s="17">
        <f t="shared" ca="1" si="401"/>
        <v>0.14524819594782068</v>
      </c>
      <c r="N3710" s="18">
        <f t="shared" ca="1" si="403"/>
        <v>-5.0637750542191249</v>
      </c>
      <c r="O3710" s="18"/>
      <c r="P3710" s="30">
        <f t="shared" ca="1" si="399"/>
        <v>17.96292126240979</v>
      </c>
      <c r="Q3710" s="19"/>
      <c r="R3710" s="20">
        <f t="shared" ca="1" si="404"/>
        <v>1</v>
      </c>
      <c r="S3710" s="21">
        <f t="shared" ca="1" si="405"/>
        <v>1</v>
      </c>
    </row>
    <row r="3711" spans="9:19" ht="15" x14ac:dyDescent="0.25">
      <c r="I3711" s="14">
        <v>3707</v>
      </c>
      <c r="J3711" s="15">
        <f t="shared" ca="1" si="400"/>
        <v>0.40173319256457163</v>
      </c>
      <c r="K3711" s="16">
        <f t="shared" ca="1" si="402"/>
        <v>5.3478587391002161</v>
      </c>
      <c r="L3711" s="16"/>
      <c r="M3711" s="17">
        <f t="shared" ca="1" si="401"/>
        <v>0.72375569819379815</v>
      </c>
      <c r="N3711" s="18">
        <f t="shared" ca="1" si="403"/>
        <v>8.7500546418164138</v>
      </c>
      <c r="O3711" s="18"/>
      <c r="P3711" s="30">
        <f t="shared" ca="1" si="399"/>
        <v>-1.2021959027161975</v>
      </c>
      <c r="Q3711" s="19"/>
      <c r="R3711" s="20">
        <f t="shared" ca="1" si="404"/>
        <v>0</v>
      </c>
      <c r="S3711" s="21">
        <f t="shared" ca="1" si="405"/>
        <v>0</v>
      </c>
    </row>
    <row r="3712" spans="9:19" ht="15" x14ac:dyDescent="0.25">
      <c r="I3712" s="14">
        <v>3708</v>
      </c>
      <c r="J3712" s="15">
        <f t="shared" ca="1" si="400"/>
        <v>0.50696956557657791</v>
      </c>
      <c r="K3712" s="16">
        <f t="shared" ca="1" si="402"/>
        <v>7.5761728639587131</v>
      </c>
      <c r="L3712" s="16"/>
      <c r="M3712" s="17">
        <f t="shared" ca="1" si="401"/>
        <v>0.2902478661165977</v>
      </c>
      <c r="N3712" s="18">
        <f t="shared" ca="1" si="403"/>
        <v>-0.84389160770600391</v>
      </c>
      <c r="O3712" s="18"/>
      <c r="P3712" s="30">
        <f t="shared" ca="1" si="399"/>
        <v>10.620064471664715</v>
      </c>
      <c r="Q3712" s="19"/>
      <c r="R3712" s="20">
        <f t="shared" ca="1" si="404"/>
        <v>1</v>
      </c>
      <c r="S3712" s="21">
        <f t="shared" ca="1" si="405"/>
        <v>1</v>
      </c>
    </row>
    <row r="3713" spans="9:19" ht="15" x14ac:dyDescent="0.25">
      <c r="I3713" s="14">
        <v>3709</v>
      </c>
      <c r="J3713" s="15">
        <f t="shared" ca="1" si="400"/>
        <v>0.75755112584994855</v>
      </c>
      <c r="K3713" s="16">
        <f t="shared" ca="1" si="402"/>
        <v>13.273626103851395</v>
      </c>
      <c r="L3713" s="16"/>
      <c r="M3713" s="17">
        <f t="shared" ca="1" si="401"/>
        <v>0.31883125327732775</v>
      </c>
      <c r="N3713" s="18">
        <f t="shared" ca="1" si="403"/>
        <v>-0.16041364910780764</v>
      </c>
      <c r="O3713" s="18"/>
      <c r="P3713" s="30">
        <f t="shared" ca="1" si="399"/>
        <v>15.634039752959204</v>
      </c>
      <c r="Q3713" s="19"/>
      <c r="R3713" s="20">
        <f t="shared" ca="1" si="404"/>
        <v>1</v>
      </c>
      <c r="S3713" s="21">
        <f t="shared" ca="1" si="405"/>
        <v>1</v>
      </c>
    </row>
    <row r="3714" spans="9:19" ht="15" x14ac:dyDescent="0.25">
      <c r="I3714" s="14">
        <v>3710</v>
      </c>
      <c r="J3714" s="15">
        <f t="shared" ca="1" si="400"/>
        <v>0.21677204686925788</v>
      </c>
      <c r="K3714" s="16">
        <f t="shared" ca="1" si="402"/>
        <v>0.87776912101545612</v>
      </c>
      <c r="L3714" s="16"/>
      <c r="M3714" s="17">
        <f t="shared" ca="1" si="401"/>
        <v>0.76714375181547378</v>
      </c>
      <c r="N3714" s="18">
        <f t="shared" ca="1" si="403"/>
        <v>9.8832073737239039</v>
      </c>
      <c r="O3714" s="18"/>
      <c r="P3714" s="30">
        <f t="shared" ca="1" si="399"/>
        <v>-6.8054382527084476</v>
      </c>
      <c r="Q3714" s="19"/>
      <c r="R3714" s="20">
        <f t="shared" ca="1" si="404"/>
        <v>0</v>
      </c>
      <c r="S3714" s="21">
        <f t="shared" ca="1" si="405"/>
        <v>0</v>
      </c>
    </row>
    <row r="3715" spans="9:19" ht="15" x14ac:dyDescent="0.25">
      <c r="I3715" s="14">
        <v>3711</v>
      </c>
      <c r="J3715" s="15">
        <f t="shared" ca="1" si="400"/>
        <v>9.4521945851272049E-2</v>
      </c>
      <c r="K3715" s="16">
        <f t="shared" ca="1" si="402"/>
        <v>-3.5587997558322382</v>
      </c>
      <c r="L3715" s="16"/>
      <c r="M3715" s="17">
        <f t="shared" ca="1" si="401"/>
        <v>0.77192123626848719</v>
      </c>
      <c r="N3715" s="18">
        <f t="shared" ca="1" si="403"/>
        <v>10.014697713869412</v>
      </c>
      <c r="O3715" s="18"/>
      <c r="P3715" s="30">
        <f t="shared" ca="1" si="399"/>
        <v>-11.37349746970165</v>
      </c>
      <c r="Q3715" s="19"/>
      <c r="R3715" s="20">
        <f t="shared" ca="1" si="404"/>
        <v>0</v>
      </c>
      <c r="S3715" s="21">
        <f t="shared" ca="1" si="405"/>
        <v>0</v>
      </c>
    </row>
    <row r="3716" spans="9:19" ht="15" x14ac:dyDescent="0.25">
      <c r="I3716" s="14">
        <v>3712</v>
      </c>
      <c r="J3716" s="15">
        <f t="shared" ca="1" si="400"/>
        <v>0.95333847405667793</v>
      </c>
      <c r="K3716" s="16">
        <f t="shared" ca="1" si="402"/>
        <v>21.470185951869531</v>
      </c>
      <c r="L3716" s="16"/>
      <c r="M3716" s="17">
        <f t="shared" ca="1" si="401"/>
        <v>0.88131038413374019</v>
      </c>
      <c r="N3716" s="18">
        <f t="shared" ca="1" si="403"/>
        <v>13.665663417431816</v>
      </c>
      <c r="O3716" s="18"/>
      <c r="P3716" s="30">
        <f t="shared" ca="1" si="399"/>
        <v>10.004522534437715</v>
      </c>
      <c r="Q3716" s="19"/>
      <c r="R3716" s="20">
        <f t="shared" ca="1" si="404"/>
        <v>1</v>
      </c>
      <c r="S3716" s="21">
        <f t="shared" ca="1" si="405"/>
        <v>1</v>
      </c>
    </row>
    <row r="3717" spans="9:19" ht="15" x14ac:dyDescent="0.25">
      <c r="I3717" s="14">
        <v>3713</v>
      </c>
      <c r="J3717" s="15">
        <f t="shared" ca="1" si="400"/>
        <v>0.55580145825423499</v>
      </c>
      <c r="K3717" s="16">
        <f t="shared" ca="1" si="402"/>
        <v>8.6041080878949643</v>
      </c>
      <c r="L3717" s="16"/>
      <c r="M3717" s="17">
        <f t="shared" ca="1" si="401"/>
        <v>0.19152342262566935</v>
      </c>
      <c r="N3717" s="18">
        <f t="shared" ca="1" si="403"/>
        <v>-3.5181530799193199</v>
      </c>
      <c r="O3717" s="18"/>
      <c r="P3717" s="30">
        <f t="shared" ref="P3717:P3780" ca="1" si="406">K3717-N3717+homefield_adv_simulation</f>
        <v>14.322261167814283</v>
      </c>
      <c r="Q3717" s="19"/>
      <c r="R3717" s="20">
        <f t="shared" ca="1" si="404"/>
        <v>1</v>
      </c>
      <c r="S3717" s="21">
        <f t="shared" ca="1" si="405"/>
        <v>1</v>
      </c>
    </row>
    <row r="3718" spans="9:19" ht="15" x14ac:dyDescent="0.25">
      <c r="I3718" s="14">
        <v>3714</v>
      </c>
      <c r="J3718" s="15">
        <f t="shared" ca="1" si="400"/>
        <v>0.63421387890016101</v>
      </c>
      <c r="K3718" s="16">
        <f t="shared" ca="1" si="402"/>
        <v>10.300035470878687</v>
      </c>
      <c r="L3718" s="16"/>
      <c r="M3718" s="17">
        <f t="shared" ca="1" si="401"/>
        <v>0.7896434966619531</v>
      </c>
      <c r="N3718" s="18">
        <f t="shared" ca="1" si="403"/>
        <v>10.516659938503555</v>
      </c>
      <c r="O3718" s="18"/>
      <c r="P3718" s="30">
        <f t="shared" ca="1" si="406"/>
        <v>1.9833755323751321</v>
      </c>
      <c r="Q3718" s="19"/>
      <c r="R3718" s="20">
        <f t="shared" ca="1" si="404"/>
        <v>1</v>
      </c>
      <c r="S3718" s="21">
        <f t="shared" ca="1" si="405"/>
        <v>0</v>
      </c>
    </row>
    <row r="3719" spans="9:19" ht="15" x14ac:dyDescent="0.25">
      <c r="I3719" s="14">
        <v>3715</v>
      </c>
      <c r="J3719" s="15">
        <f t="shared" ca="1" si="400"/>
        <v>0.87068851691110372</v>
      </c>
      <c r="K3719" s="16">
        <f t="shared" ca="1" si="402"/>
        <v>16.881345220040998</v>
      </c>
      <c r="L3719" s="16"/>
      <c r="M3719" s="17">
        <f t="shared" ca="1" si="401"/>
        <v>0.65367430183537389</v>
      </c>
      <c r="N3719" s="18">
        <f t="shared" ca="1" si="403"/>
        <v>7.0869781129130764</v>
      </c>
      <c r="O3719" s="18"/>
      <c r="P3719" s="30">
        <f t="shared" ca="1" si="406"/>
        <v>11.994367107127921</v>
      </c>
      <c r="Q3719" s="19"/>
      <c r="R3719" s="20">
        <f t="shared" ca="1" si="404"/>
        <v>1</v>
      </c>
      <c r="S3719" s="21">
        <f t="shared" ca="1" si="405"/>
        <v>1</v>
      </c>
    </row>
    <row r="3720" spans="9:19" ht="15" x14ac:dyDescent="0.25">
      <c r="I3720" s="14">
        <v>3716</v>
      </c>
      <c r="J3720" s="15">
        <f t="shared" ca="1" si="400"/>
        <v>0.46648769060638529</v>
      </c>
      <c r="K3720" s="16">
        <f t="shared" ca="1" si="402"/>
        <v>6.7263526759452272</v>
      </c>
      <c r="L3720" s="16"/>
      <c r="M3720" s="17">
        <f t="shared" ca="1" si="401"/>
        <v>3.7466783151228977E-2</v>
      </c>
      <c r="N3720" s="18">
        <f t="shared" ca="1" si="403"/>
        <v>-11.119833777499025</v>
      </c>
      <c r="O3720" s="18"/>
      <c r="P3720" s="30">
        <f t="shared" ca="1" si="406"/>
        <v>20.046186453444253</v>
      </c>
      <c r="Q3720" s="19"/>
      <c r="R3720" s="20">
        <f t="shared" ca="1" si="404"/>
        <v>1</v>
      </c>
      <c r="S3720" s="21">
        <f t="shared" ca="1" si="405"/>
        <v>1</v>
      </c>
    </row>
    <row r="3721" spans="9:19" ht="15" x14ac:dyDescent="0.25">
      <c r="I3721" s="14">
        <v>3717</v>
      </c>
      <c r="J3721" s="15">
        <f t="shared" ca="1" si="400"/>
        <v>0.71724797277554431</v>
      </c>
      <c r="K3721" s="16">
        <f t="shared" ca="1" si="402"/>
        <v>12.238163377421525</v>
      </c>
      <c r="L3721" s="16"/>
      <c r="M3721" s="17">
        <f t="shared" ca="1" si="401"/>
        <v>0.74091598520372193</v>
      </c>
      <c r="N3721" s="18">
        <f t="shared" ca="1" si="403"/>
        <v>9.1862620664748018</v>
      </c>
      <c r="O3721" s="18"/>
      <c r="P3721" s="30">
        <f t="shared" ca="1" si="406"/>
        <v>5.2519013109467236</v>
      </c>
      <c r="Q3721" s="19"/>
      <c r="R3721" s="20">
        <f t="shared" ca="1" si="404"/>
        <v>1</v>
      </c>
      <c r="S3721" s="21">
        <f t="shared" ca="1" si="405"/>
        <v>0</v>
      </c>
    </row>
    <row r="3722" spans="9:19" ht="15" x14ac:dyDescent="0.25">
      <c r="I3722" s="14">
        <v>3718</v>
      </c>
      <c r="J3722" s="15">
        <f t="shared" ref="J3722:J3785" ca="1" si="407">RAND()</f>
        <v>0.82946257803953727</v>
      </c>
      <c r="K3722" s="16">
        <f t="shared" ca="1" si="402"/>
        <v>15.395368674657275</v>
      </c>
      <c r="L3722" s="16"/>
      <c r="M3722" s="17">
        <f t="shared" ref="M3722:M3785" ca="1" si="408">RAND()</f>
        <v>0.10836971096436665</v>
      </c>
      <c r="N3722" s="18">
        <f t="shared" ca="1" si="403"/>
        <v>-6.5547992174218379</v>
      </c>
      <c r="O3722" s="18"/>
      <c r="P3722" s="30">
        <f t="shared" ca="1" si="406"/>
        <v>24.150167892079114</v>
      </c>
      <c r="Q3722" s="19"/>
      <c r="R3722" s="20">
        <f t="shared" ca="1" si="404"/>
        <v>1</v>
      </c>
      <c r="S3722" s="21">
        <f t="shared" ca="1" si="405"/>
        <v>1</v>
      </c>
    </row>
    <row r="3723" spans="9:19" ht="15" x14ac:dyDescent="0.25">
      <c r="I3723" s="14">
        <v>3719</v>
      </c>
      <c r="J3723" s="15">
        <f t="shared" ca="1" si="407"/>
        <v>0.52275478275397025</v>
      </c>
      <c r="K3723" s="16">
        <f t="shared" ref="K3723:K3786" ca="1" si="409">NORMINV(J3723,mean_HomeTeam_Sim,sd_HomeTeam_Sim)</f>
        <v>7.9074713688287455</v>
      </c>
      <c r="L3723" s="16"/>
      <c r="M3723" s="17">
        <f t="shared" ca="1" si="408"/>
        <v>0.734705965160522</v>
      </c>
      <c r="N3723" s="18">
        <f t="shared" ref="N3723:N3786" ca="1" si="410">NORMINV(M3723,mean_AwayTeam_Sim,sd_AwayTeam_Sim)</f>
        <v>9.0267667305423576</v>
      </c>
      <c r="O3723" s="18"/>
      <c r="P3723" s="30">
        <f t="shared" ca="1" si="406"/>
        <v>1.0807046382863881</v>
      </c>
      <c r="Q3723" s="19"/>
      <c r="R3723" s="20">
        <f t="shared" ref="R3723:R3786" ca="1" si="411">IF(P3723&gt;0,1,0)</f>
        <v>1</v>
      </c>
      <c r="S3723" s="21">
        <f t="shared" ref="S3723:S3786" ca="1" si="412">IF(P3723&gt;game_spread,1,0)</f>
        <v>0</v>
      </c>
    </row>
    <row r="3724" spans="9:19" ht="15" x14ac:dyDescent="0.25">
      <c r="I3724" s="14">
        <v>3720</v>
      </c>
      <c r="J3724" s="15">
        <f t="shared" ca="1" si="407"/>
        <v>0.46823806194693296</v>
      </c>
      <c r="K3724" s="16">
        <f t="shared" ca="1" si="409"/>
        <v>6.7631847405735686</v>
      </c>
      <c r="L3724" s="16"/>
      <c r="M3724" s="17">
        <f t="shared" ca="1" si="408"/>
        <v>0.97402195409219472</v>
      </c>
      <c r="N3724" s="18">
        <f t="shared" ca="1" si="410"/>
        <v>20.040465682835094</v>
      </c>
      <c r="O3724" s="18"/>
      <c r="P3724" s="30">
        <f t="shared" ca="1" si="406"/>
        <v>-11.077280942261527</v>
      </c>
      <c r="Q3724" s="19"/>
      <c r="R3724" s="20">
        <f t="shared" ca="1" si="411"/>
        <v>0</v>
      </c>
      <c r="S3724" s="21">
        <f t="shared" ca="1" si="412"/>
        <v>0</v>
      </c>
    </row>
    <row r="3725" spans="9:19" ht="15" x14ac:dyDescent="0.25">
      <c r="I3725" s="14">
        <v>3721</v>
      </c>
      <c r="J3725" s="15">
        <f t="shared" ca="1" si="407"/>
        <v>0.70511758167158889</v>
      </c>
      <c r="K3725" s="16">
        <f t="shared" ca="1" si="409"/>
        <v>11.941077124989064</v>
      </c>
      <c r="L3725" s="16"/>
      <c r="M3725" s="17">
        <f t="shared" ca="1" si="408"/>
        <v>0.59139046833697551</v>
      </c>
      <c r="N3725" s="18">
        <f t="shared" ca="1" si="410"/>
        <v>5.7137157353924923</v>
      </c>
      <c r="O3725" s="18"/>
      <c r="P3725" s="30">
        <f t="shared" ca="1" si="406"/>
        <v>8.4273613895965731</v>
      </c>
      <c r="Q3725" s="19"/>
      <c r="R3725" s="20">
        <f t="shared" ca="1" si="411"/>
        <v>1</v>
      </c>
      <c r="S3725" s="21">
        <f t="shared" ca="1" si="412"/>
        <v>1</v>
      </c>
    </row>
    <row r="3726" spans="9:19" ht="15" x14ac:dyDescent="0.25">
      <c r="I3726" s="14">
        <v>3722</v>
      </c>
      <c r="J3726" s="15">
        <f t="shared" ca="1" si="407"/>
        <v>7.3981685020134358E-2</v>
      </c>
      <c r="K3726" s="16">
        <f t="shared" ca="1" si="409"/>
        <v>-4.6744859921291901</v>
      </c>
      <c r="L3726" s="16"/>
      <c r="M3726" s="17">
        <f t="shared" ca="1" si="408"/>
        <v>0.87081998895610035</v>
      </c>
      <c r="N3726" s="18">
        <f t="shared" ca="1" si="410"/>
        <v>13.236565934326721</v>
      </c>
      <c r="O3726" s="18"/>
      <c r="P3726" s="30">
        <f t="shared" ca="1" si="406"/>
        <v>-15.711051926455912</v>
      </c>
      <c r="Q3726" s="19"/>
      <c r="R3726" s="20">
        <f t="shared" ca="1" si="411"/>
        <v>0</v>
      </c>
      <c r="S3726" s="21">
        <f t="shared" ca="1" si="412"/>
        <v>0</v>
      </c>
    </row>
    <row r="3727" spans="9:19" ht="15" x14ac:dyDescent="0.25">
      <c r="I3727" s="14">
        <v>3723</v>
      </c>
      <c r="J3727" s="15">
        <f t="shared" ca="1" si="407"/>
        <v>0.25926332498514604</v>
      </c>
      <c r="K3727" s="16">
        <f t="shared" ca="1" si="409"/>
        <v>2.0283706263242927</v>
      </c>
      <c r="L3727" s="16"/>
      <c r="M3727" s="17">
        <f t="shared" ca="1" si="408"/>
        <v>0.96816347937806602</v>
      </c>
      <c r="N3727" s="18">
        <f t="shared" ca="1" si="410"/>
        <v>19.295545221081824</v>
      </c>
      <c r="O3727" s="18"/>
      <c r="P3727" s="30">
        <f t="shared" ca="1" si="406"/>
        <v>-15.067174594757532</v>
      </c>
      <c r="Q3727" s="19"/>
      <c r="R3727" s="20">
        <f t="shared" ca="1" si="411"/>
        <v>0</v>
      </c>
      <c r="S3727" s="21">
        <f t="shared" ca="1" si="412"/>
        <v>0</v>
      </c>
    </row>
    <row r="3728" spans="9:19" ht="15" x14ac:dyDescent="0.25">
      <c r="I3728" s="14">
        <v>3724</v>
      </c>
      <c r="J3728" s="15">
        <f t="shared" ca="1" si="407"/>
        <v>0.33121278030524792</v>
      </c>
      <c r="K3728" s="16">
        <f t="shared" ca="1" si="409"/>
        <v>3.7774202817465725</v>
      </c>
      <c r="L3728" s="16"/>
      <c r="M3728" s="17">
        <f t="shared" ca="1" si="408"/>
        <v>0.6439510691245437</v>
      </c>
      <c r="N3728" s="18">
        <f t="shared" ca="1" si="410"/>
        <v>6.8676107047829893</v>
      </c>
      <c r="O3728" s="18"/>
      <c r="P3728" s="30">
        <f t="shared" ca="1" si="406"/>
        <v>-0.8901904230364166</v>
      </c>
      <c r="Q3728" s="19"/>
      <c r="R3728" s="20">
        <f t="shared" ca="1" si="411"/>
        <v>0</v>
      </c>
      <c r="S3728" s="21">
        <f t="shared" ca="1" si="412"/>
        <v>0</v>
      </c>
    </row>
    <row r="3729" spans="9:19" ht="15" x14ac:dyDescent="0.25">
      <c r="I3729" s="14">
        <v>3725</v>
      </c>
      <c r="J3729" s="15">
        <f t="shared" ca="1" si="407"/>
        <v>0.17256230580368226</v>
      </c>
      <c r="K3729" s="16">
        <f t="shared" ca="1" si="409"/>
        <v>-0.46880804687413935</v>
      </c>
      <c r="L3729" s="16"/>
      <c r="M3729" s="17">
        <f t="shared" ca="1" si="408"/>
        <v>0.42739306533884192</v>
      </c>
      <c r="N3729" s="18">
        <f t="shared" ca="1" si="410"/>
        <v>2.2487853897008856</v>
      </c>
      <c r="O3729" s="18"/>
      <c r="P3729" s="30">
        <f t="shared" ca="1" si="406"/>
        <v>-0.51759343657502477</v>
      </c>
      <c r="Q3729" s="19"/>
      <c r="R3729" s="20">
        <f t="shared" ca="1" si="411"/>
        <v>0</v>
      </c>
      <c r="S3729" s="21">
        <f t="shared" ca="1" si="412"/>
        <v>0</v>
      </c>
    </row>
    <row r="3730" spans="9:19" ht="15" x14ac:dyDescent="0.25">
      <c r="I3730" s="14">
        <v>3726</v>
      </c>
      <c r="J3730" s="15">
        <f t="shared" ca="1" si="407"/>
        <v>0.15568174997196738</v>
      </c>
      <c r="K3730" s="16">
        <f t="shared" ca="1" si="409"/>
        <v>-1.0400544442469162</v>
      </c>
      <c r="L3730" s="16"/>
      <c r="M3730" s="17">
        <f t="shared" ca="1" si="408"/>
        <v>0.17400036303766808</v>
      </c>
      <c r="N3730" s="18">
        <f t="shared" ca="1" si="410"/>
        <v>-4.0718392012913158</v>
      </c>
      <c r="O3730" s="18"/>
      <c r="P3730" s="30">
        <f t="shared" ca="1" si="406"/>
        <v>5.2317847570443998</v>
      </c>
      <c r="Q3730" s="19"/>
      <c r="R3730" s="20">
        <f t="shared" ca="1" si="411"/>
        <v>1</v>
      </c>
      <c r="S3730" s="21">
        <f t="shared" ca="1" si="412"/>
        <v>0</v>
      </c>
    </row>
    <row r="3731" spans="9:19" ht="15" x14ac:dyDescent="0.25">
      <c r="I3731" s="14">
        <v>3727</v>
      </c>
      <c r="J3731" s="15">
        <f t="shared" ca="1" si="407"/>
        <v>0.21961708189846818</v>
      </c>
      <c r="K3731" s="16">
        <f t="shared" ca="1" si="409"/>
        <v>0.95854267349377054</v>
      </c>
      <c r="L3731" s="16"/>
      <c r="M3731" s="17">
        <f t="shared" ca="1" si="408"/>
        <v>0.90749118879108859</v>
      </c>
      <c r="N3731" s="18">
        <f t="shared" ca="1" si="410"/>
        <v>14.869619367865923</v>
      </c>
      <c r="O3731" s="18"/>
      <c r="P3731" s="30">
        <f t="shared" ca="1" si="406"/>
        <v>-11.711076694372153</v>
      </c>
      <c r="Q3731" s="19"/>
      <c r="R3731" s="20">
        <f t="shared" ca="1" si="411"/>
        <v>0</v>
      </c>
      <c r="S3731" s="21">
        <f t="shared" ca="1" si="412"/>
        <v>0</v>
      </c>
    </row>
    <row r="3732" spans="9:19" ht="15" x14ac:dyDescent="0.25">
      <c r="I3732" s="14">
        <v>3728</v>
      </c>
      <c r="J3732" s="15">
        <f t="shared" ca="1" si="407"/>
        <v>0.68051927542525203</v>
      </c>
      <c r="K3732" s="16">
        <f t="shared" ca="1" si="409"/>
        <v>11.355201900972034</v>
      </c>
      <c r="L3732" s="16"/>
      <c r="M3732" s="17">
        <f t="shared" ca="1" si="408"/>
        <v>0.23569770825437786</v>
      </c>
      <c r="N3732" s="18">
        <f t="shared" ca="1" si="410"/>
        <v>-2.2457131360318678</v>
      </c>
      <c r="O3732" s="18"/>
      <c r="P3732" s="30">
        <f t="shared" ca="1" si="406"/>
        <v>15.8009150370039</v>
      </c>
      <c r="Q3732" s="19"/>
      <c r="R3732" s="20">
        <f t="shared" ca="1" si="411"/>
        <v>1</v>
      </c>
      <c r="S3732" s="21">
        <f t="shared" ca="1" si="412"/>
        <v>1</v>
      </c>
    </row>
    <row r="3733" spans="9:19" ht="15" x14ac:dyDescent="0.25">
      <c r="I3733" s="14">
        <v>3729</v>
      </c>
      <c r="J3733" s="15">
        <f t="shared" ca="1" si="407"/>
        <v>0.93820165191585669</v>
      </c>
      <c r="K3733" s="16">
        <f t="shared" ca="1" si="409"/>
        <v>20.313317130728905</v>
      </c>
      <c r="L3733" s="16"/>
      <c r="M3733" s="17">
        <f t="shared" ca="1" si="408"/>
        <v>0.99896224549524104</v>
      </c>
      <c r="N3733" s="18">
        <f t="shared" ca="1" si="410"/>
        <v>29.542512294514218</v>
      </c>
      <c r="O3733" s="18"/>
      <c r="P3733" s="30">
        <f t="shared" ca="1" si="406"/>
        <v>-7.0291951637853129</v>
      </c>
      <c r="Q3733" s="19"/>
      <c r="R3733" s="20">
        <f t="shared" ca="1" si="411"/>
        <v>0</v>
      </c>
      <c r="S3733" s="21">
        <f t="shared" ca="1" si="412"/>
        <v>0</v>
      </c>
    </row>
    <row r="3734" spans="9:19" ht="15" x14ac:dyDescent="0.25">
      <c r="I3734" s="14">
        <v>3730</v>
      </c>
      <c r="J3734" s="15">
        <f t="shared" ca="1" si="407"/>
        <v>7.0576088539745507E-2</v>
      </c>
      <c r="K3734" s="16">
        <f t="shared" ca="1" si="409"/>
        <v>-4.8815690242803633</v>
      </c>
      <c r="L3734" s="16"/>
      <c r="M3734" s="17">
        <f t="shared" ca="1" si="408"/>
        <v>0.69787450957025665</v>
      </c>
      <c r="N3734" s="18">
        <f t="shared" ca="1" si="410"/>
        <v>8.1163848357059436</v>
      </c>
      <c r="O3734" s="18"/>
      <c r="P3734" s="30">
        <f t="shared" ca="1" si="406"/>
        <v>-10.797953859986308</v>
      </c>
      <c r="Q3734" s="19"/>
      <c r="R3734" s="20">
        <f t="shared" ca="1" si="411"/>
        <v>0</v>
      </c>
      <c r="S3734" s="21">
        <f t="shared" ca="1" si="412"/>
        <v>0</v>
      </c>
    </row>
    <row r="3735" spans="9:19" ht="15" x14ac:dyDescent="0.25">
      <c r="I3735" s="14">
        <v>3731</v>
      </c>
      <c r="J3735" s="15">
        <f t="shared" ca="1" si="407"/>
        <v>0.65781105324857525</v>
      </c>
      <c r="K3735" s="16">
        <f t="shared" ca="1" si="409"/>
        <v>10.830992980120726</v>
      </c>
      <c r="L3735" s="16"/>
      <c r="M3735" s="17">
        <f t="shared" ca="1" si="408"/>
        <v>0.44873959046901613</v>
      </c>
      <c r="N3735" s="18">
        <f t="shared" ca="1" si="410"/>
        <v>2.7019935838554945</v>
      </c>
      <c r="O3735" s="18"/>
      <c r="P3735" s="30">
        <f t="shared" ca="1" si="406"/>
        <v>10.328999396265232</v>
      </c>
      <c r="Q3735" s="19"/>
      <c r="R3735" s="20">
        <f t="shared" ca="1" si="411"/>
        <v>1</v>
      </c>
      <c r="S3735" s="21">
        <f t="shared" ca="1" si="412"/>
        <v>1</v>
      </c>
    </row>
    <row r="3736" spans="9:19" ht="15" x14ac:dyDescent="0.25">
      <c r="I3736" s="14">
        <v>3732</v>
      </c>
      <c r="J3736" s="15">
        <f t="shared" ca="1" si="407"/>
        <v>0.96686880667449737</v>
      </c>
      <c r="K3736" s="16">
        <f t="shared" ca="1" si="409"/>
        <v>22.796470745066198</v>
      </c>
      <c r="L3736" s="16"/>
      <c r="M3736" s="17">
        <f t="shared" ca="1" si="408"/>
        <v>0.67371443340942205</v>
      </c>
      <c r="N3736" s="18">
        <f t="shared" ca="1" si="410"/>
        <v>7.5465866142599749</v>
      </c>
      <c r="O3736" s="18"/>
      <c r="P3736" s="30">
        <f t="shared" ca="1" si="406"/>
        <v>17.449884130806222</v>
      </c>
      <c r="Q3736" s="19"/>
      <c r="R3736" s="20">
        <f t="shared" ca="1" si="411"/>
        <v>1</v>
      </c>
      <c r="S3736" s="21">
        <f t="shared" ca="1" si="412"/>
        <v>1</v>
      </c>
    </row>
    <row r="3737" spans="9:19" ht="15" x14ac:dyDescent="0.25">
      <c r="I3737" s="14">
        <v>3733</v>
      </c>
      <c r="J3737" s="15">
        <f t="shared" ca="1" si="407"/>
        <v>0.52753879546749294</v>
      </c>
      <c r="K3737" s="16">
        <f t="shared" ca="1" si="409"/>
        <v>8.0080018672425108</v>
      </c>
      <c r="L3737" s="16"/>
      <c r="M3737" s="17">
        <f t="shared" ca="1" si="408"/>
        <v>0.43102880825457157</v>
      </c>
      <c r="N3737" s="18">
        <f t="shared" ca="1" si="410"/>
        <v>2.326257169933327</v>
      </c>
      <c r="O3737" s="18"/>
      <c r="P3737" s="30">
        <f t="shared" ca="1" si="406"/>
        <v>7.881744697309184</v>
      </c>
      <c r="Q3737" s="19"/>
      <c r="R3737" s="20">
        <f t="shared" ca="1" si="411"/>
        <v>1</v>
      </c>
      <c r="S3737" s="21">
        <f t="shared" ca="1" si="412"/>
        <v>1</v>
      </c>
    </row>
    <row r="3738" spans="9:19" ht="15" x14ac:dyDescent="0.25">
      <c r="I3738" s="14">
        <v>3734</v>
      </c>
      <c r="J3738" s="15">
        <f t="shared" ca="1" si="407"/>
        <v>0.35421227857683379</v>
      </c>
      <c r="K3738" s="16">
        <f t="shared" ca="1" si="409"/>
        <v>4.3011191214897444</v>
      </c>
      <c r="L3738" s="16"/>
      <c r="M3738" s="17">
        <f t="shared" ca="1" si="408"/>
        <v>0.69135351678324375</v>
      </c>
      <c r="N3738" s="18">
        <f t="shared" ca="1" si="410"/>
        <v>7.9607113389331108</v>
      </c>
      <c r="O3738" s="18"/>
      <c r="P3738" s="30">
        <f t="shared" ca="1" si="406"/>
        <v>-1.4595922174433662</v>
      </c>
      <c r="Q3738" s="19"/>
      <c r="R3738" s="20">
        <f t="shared" ca="1" si="411"/>
        <v>0</v>
      </c>
      <c r="S3738" s="21">
        <f t="shared" ca="1" si="412"/>
        <v>0</v>
      </c>
    </row>
    <row r="3739" spans="9:19" ht="15" x14ac:dyDescent="0.25">
      <c r="I3739" s="14">
        <v>3735</v>
      </c>
      <c r="J3739" s="15">
        <f t="shared" ca="1" si="407"/>
        <v>0.66630104629429421</v>
      </c>
      <c r="K3739" s="16">
        <f t="shared" ca="1" si="409"/>
        <v>11.02531186141605</v>
      </c>
      <c r="L3739" s="16"/>
      <c r="M3739" s="17">
        <f t="shared" ca="1" si="408"/>
        <v>0.47927121633514425</v>
      </c>
      <c r="N3739" s="18">
        <f t="shared" ca="1" si="410"/>
        <v>3.3450810505808435</v>
      </c>
      <c r="O3739" s="18"/>
      <c r="P3739" s="30">
        <f t="shared" ca="1" si="406"/>
        <v>9.8802308108352079</v>
      </c>
      <c r="Q3739" s="19"/>
      <c r="R3739" s="20">
        <f t="shared" ca="1" si="411"/>
        <v>1</v>
      </c>
      <c r="S3739" s="21">
        <f t="shared" ca="1" si="412"/>
        <v>1</v>
      </c>
    </row>
    <row r="3740" spans="9:19" ht="15" x14ac:dyDescent="0.25">
      <c r="I3740" s="14">
        <v>3736</v>
      </c>
      <c r="J3740" s="15">
        <f t="shared" ca="1" si="407"/>
        <v>0.60235618912975064</v>
      </c>
      <c r="K3740" s="16">
        <f t="shared" ca="1" si="409"/>
        <v>9.6007191441920341</v>
      </c>
      <c r="L3740" s="16"/>
      <c r="M3740" s="17">
        <f t="shared" ca="1" si="408"/>
        <v>0.38725858677845282</v>
      </c>
      <c r="N3740" s="18">
        <f t="shared" ca="1" si="410"/>
        <v>1.3832091617840341</v>
      </c>
      <c r="O3740" s="18"/>
      <c r="P3740" s="30">
        <f t="shared" ca="1" si="406"/>
        <v>10.417509982407999</v>
      </c>
      <c r="Q3740" s="19"/>
      <c r="R3740" s="20">
        <f t="shared" ca="1" si="411"/>
        <v>1</v>
      </c>
      <c r="S3740" s="21">
        <f t="shared" ca="1" si="412"/>
        <v>1</v>
      </c>
    </row>
    <row r="3741" spans="9:19" ht="15" x14ac:dyDescent="0.25">
      <c r="I3741" s="14">
        <v>3737</v>
      </c>
      <c r="J3741" s="15">
        <f t="shared" ca="1" si="407"/>
        <v>0.93255824485381444</v>
      </c>
      <c r="K3741" s="16">
        <f t="shared" ca="1" si="409"/>
        <v>19.939059102465805</v>
      </c>
      <c r="L3741" s="16"/>
      <c r="M3741" s="17">
        <f t="shared" ca="1" si="408"/>
        <v>0.3702002006368984</v>
      </c>
      <c r="N3741" s="18">
        <f t="shared" ca="1" si="410"/>
        <v>1.0079515849805296</v>
      </c>
      <c r="O3741" s="18"/>
      <c r="P3741" s="30">
        <f t="shared" ca="1" si="406"/>
        <v>21.131107517485276</v>
      </c>
      <c r="Q3741" s="19"/>
      <c r="R3741" s="20">
        <f t="shared" ca="1" si="411"/>
        <v>1</v>
      </c>
      <c r="S3741" s="21">
        <f t="shared" ca="1" si="412"/>
        <v>1</v>
      </c>
    </row>
    <row r="3742" spans="9:19" ht="15" x14ac:dyDescent="0.25">
      <c r="I3742" s="14">
        <v>3738</v>
      </c>
      <c r="J3742" s="15">
        <f t="shared" ca="1" si="407"/>
        <v>0.95623717685832521</v>
      </c>
      <c r="K3742" s="16">
        <f t="shared" ca="1" si="409"/>
        <v>21.725147141877073</v>
      </c>
      <c r="L3742" s="16"/>
      <c r="M3742" s="17">
        <f t="shared" ca="1" si="408"/>
        <v>0.80746065191617755</v>
      </c>
      <c r="N3742" s="18">
        <f t="shared" ca="1" si="410"/>
        <v>11.047034157974192</v>
      </c>
      <c r="O3742" s="18"/>
      <c r="P3742" s="30">
        <f t="shared" ca="1" si="406"/>
        <v>12.878112983902881</v>
      </c>
      <c r="Q3742" s="19"/>
      <c r="R3742" s="20">
        <f t="shared" ca="1" si="411"/>
        <v>1</v>
      </c>
      <c r="S3742" s="21">
        <f t="shared" ca="1" si="412"/>
        <v>1</v>
      </c>
    </row>
    <row r="3743" spans="9:19" ht="15" x14ac:dyDescent="0.25">
      <c r="I3743" s="14">
        <v>3739</v>
      </c>
      <c r="J3743" s="15">
        <f t="shared" ca="1" si="407"/>
        <v>0.62457271982241103</v>
      </c>
      <c r="K3743" s="16">
        <f t="shared" ca="1" si="409"/>
        <v>10.086502326254516</v>
      </c>
      <c r="L3743" s="16"/>
      <c r="M3743" s="17">
        <f t="shared" ca="1" si="408"/>
        <v>0.2924757140196339</v>
      </c>
      <c r="N3743" s="18">
        <f t="shared" ca="1" si="410"/>
        <v>-0.78955755637877534</v>
      </c>
      <c r="O3743" s="18"/>
      <c r="P3743" s="30">
        <f t="shared" ca="1" si="406"/>
        <v>13.076059882633292</v>
      </c>
      <c r="Q3743" s="19"/>
      <c r="R3743" s="20">
        <f t="shared" ca="1" si="411"/>
        <v>1</v>
      </c>
      <c r="S3743" s="21">
        <f t="shared" ca="1" si="412"/>
        <v>1</v>
      </c>
    </row>
    <row r="3744" spans="9:19" ht="15" x14ac:dyDescent="0.25">
      <c r="I3744" s="14">
        <v>3740</v>
      </c>
      <c r="J3744" s="15">
        <f t="shared" ca="1" si="407"/>
        <v>0.28086630753997632</v>
      </c>
      <c r="K3744" s="16">
        <f t="shared" ca="1" si="409"/>
        <v>2.5751136109630108</v>
      </c>
      <c r="L3744" s="16"/>
      <c r="M3744" s="17">
        <f t="shared" ca="1" si="408"/>
        <v>3.9801508501327132E-2</v>
      </c>
      <c r="N3744" s="18">
        <f t="shared" ca="1" si="410"/>
        <v>-10.886601039676663</v>
      </c>
      <c r="O3744" s="18"/>
      <c r="P3744" s="30">
        <f t="shared" ca="1" si="406"/>
        <v>15.661714650639674</v>
      </c>
      <c r="Q3744" s="19"/>
      <c r="R3744" s="20">
        <f t="shared" ca="1" si="411"/>
        <v>1</v>
      </c>
      <c r="S3744" s="21">
        <f t="shared" ca="1" si="412"/>
        <v>1</v>
      </c>
    </row>
    <row r="3745" spans="9:19" ht="15" x14ac:dyDescent="0.25">
      <c r="I3745" s="14">
        <v>3741</v>
      </c>
      <c r="J3745" s="15">
        <f t="shared" ca="1" si="407"/>
        <v>0.28514062671434837</v>
      </c>
      <c r="K3745" s="16">
        <f t="shared" ca="1" si="409"/>
        <v>2.6808053594722363</v>
      </c>
      <c r="L3745" s="16"/>
      <c r="M3745" s="17">
        <f t="shared" ca="1" si="408"/>
        <v>0.55860704172272435</v>
      </c>
      <c r="N3745" s="18">
        <f t="shared" ca="1" si="410"/>
        <v>5.0135590186613914</v>
      </c>
      <c r="O3745" s="18"/>
      <c r="P3745" s="30">
        <f t="shared" ca="1" si="406"/>
        <v>-0.13275365918915494</v>
      </c>
      <c r="Q3745" s="19"/>
      <c r="R3745" s="20">
        <f t="shared" ca="1" si="411"/>
        <v>0</v>
      </c>
      <c r="S3745" s="21">
        <f t="shared" ca="1" si="412"/>
        <v>0</v>
      </c>
    </row>
    <row r="3746" spans="9:19" ht="15" x14ac:dyDescent="0.25">
      <c r="I3746" s="14">
        <v>3742</v>
      </c>
      <c r="J3746" s="15">
        <f t="shared" ca="1" si="407"/>
        <v>0.39139964477136946</v>
      </c>
      <c r="K3746" s="16">
        <f t="shared" ca="1" si="409"/>
        <v>5.1235547968509749</v>
      </c>
      <c r="L3746" s="16"/>
      <c r="M3746" s="17">
        <f t="shared" ca="1" si="408"/>
        <v>0.31706624913404713</v>
      </c>
      <c r="N3746" s="18">
        <f t="shared" ca="1" si="410"/>
        <v>-0.2018191845652435</v>
      </c>
      <c r="O3746" s="18"/>
      <c r="P3746" s="30">
        <f t="shared" ca="1" si="406"/>
        <v>7.5253739814162186</v>
      </c>
      <c r="Q3746" s="19"/>
      <c r="R3746" s="20">
        <f t="shared" ca="1" si="411"/>
        <v>1</v>
      </c>
      <c r="S3746" s="21">
        <f t="shared" ca="1" si="412"/>
        <v>1</v>
      </c>
    </row>
    <row r="3747" spans="9:19" ht="15" x14ac:dyDescent="0.25">
      <c r="I3747" s="14">
        <v>3743</v>
      </c>
      <c r="J3747" s="15">
        <f t="shared" ca="1" si="407"/>
        <v>0.15474366001504392</v>
      </c>
      <c r="K3747" s="16">
        <f t="shared" ca="1" si="409"/>
        <v>-1.0729622920083806</v>
      </c>
      <c r="L3747" s="16"/>
      <c r="M3747" s="17">
        <f t="shared" ca="1" si="408"/>
        <v>0.32198408891942953</v>
      </c>
      <c r="N3747" s="18">
        <f t="shared" ca="1" si="410"/>
        <v>-8.668940108400891E-2</v>
      </c>
      <c r="O3747" s="18"/>
      <c r="P3747" s="30">
        <f t="shared" ca="1" si="406"/>
        <v>1.2137271090756285</v>
      </c>
      <c r="Q3747" s="19"/>
      <c r="R3747" s="20">
        <f t="shared" ca="1" si="411"/>
        <v>1</v>
      </c>
      <c r="S3747" s="21">
        <f t="shared" ca="1" si="412"/>
        <v>0</v>
      </c>
    </row>
    <row r="3748" spans="9:19" ht="15" x14ac:dyDescent="0.25">
      <c r="I3748" s="14">
        <v>3744</v>
      </c>
      <c r="J3748" s="15">
        <f t="shared" ca="1" si="407"/>
        <v>0.99253888650459954</v>
      </c>
      <c r="K3748" s="16">
        <f t="shared" ca="1" si="409"/>
        <v>27.796489502828237</v>
      </c>
      <c r="L3748" s="16"/>
      <c r="M3748" s="17">
        <f t="shared" ca="1" si="408"/>
        <v>0.32739086830684394</v>
      </c>
      <c r="N3748" s="18">
        <f t="shared" ca="1" si="410"/>
        <v>3.9048248748489556E-2</v>
      </c>
      <c r="O3748" s="18"/>
      <c r="P3748" s="30">
        <f t="shared" ca="1" si="406"/>
        <v>29.957441254079747</v>
      </c>
      <c r="Q3748" s="19"/>
      <c r="R3748" s="20">
        <f t="shared" ca="1" si="411"/>
        <v>1</v>
      </c>
      <c r="S3748" s="21">
        <f t="shared" ca="1" si="412"/>
        <v>1</v>
      </c>
    </row>
    <row r="3749" spans="9:19" ht="15" x14ac:dyDescent="0.25">
      <c r="I3749" s="14">
        <v>3745</v>
      </c>
      <c r="J3749" s="15">
        <f t="shared" ca="1" si="407"/>
        <v>0.76595244979698041</v>
      </c>
      <c r="K3749" s="16">
        <f t="shared" ca="1" si="409"/>
        <v>13.500653989608713</v>
      </c>
      <c r="L3749" s="16"/>
      <c r="M3749" s="17">
        <f t="shared" ca="1" si="408"/>
        <v>0.99435592204475232</v>
      </c>
      <c r="N3749" s="18">
        <f t="shared" ca="1" si="410"/>
        <v>24.978033052345985</v>
      </c>
      <c r="O3749" s="18"/>
      <c r="P3749" s="30">
        <f t="shared" ca="1" si="406"/>
        <v>-9.2773790627372712</v>
      </c>
      <c r="Q3749" s="19"/>
      <c r="R3749" s="20">
        <f t="shared" ca="1" si="411"/>
        <v>0</v>
      </c>
      <c r="S3749" s="21">
        <f t="shared" ca="1" si="412"/>
        <v>0</v>
      </c>
    </row>
    <row r="3750" spans="9:19" ht="15" x14ac:dyDescent="0.25">
      <c r="I3750" s="14">
        <v>3746</v>
      </c>
      <c r="J3750" s="15">
        <f t="shared" ca="1" si="407"/>
        <v>0.55586023970418574</v>
      </c>
      <c r="K3750" s="16">
        <f t="shared" ca="1" si="409"/>
        <v>8.6053530614508276</v>
      </c>
      <c r="L3750" s="16"/>
      <c r="M3750" s="17">
        <f t="shared" ca="1" si="408"/>
        <v>0.35110236916582216</v>
      </c>
      <c r="N3750" s="18">
        <f t="shared" ca="1" si="410"/>
        <v>0.58106385021547036</v>
      </c>
      <c r="O3750" s="18"/>
      <c r="P3750" s="30">
        <f t="shared" ca="1" si="406"/>
        <v>10.224289211235359</v>
      </c>
      <c r="Q3750" s="19"/>
      <c r="R3750" s="20">
        <f t="shared" ca="1" si="411"/>
        <v>1</v>
      </c>
      <c r="S3750" s="21">
        <f t="shared" ca="1" si="412"/>
        <v>1</v>
      </c>
    </row>
    <row r="3751" spans="9:19" ht="15" x14ac:dyDescent="0.25">
      <c r="I3751" s="14">
        <v>3747</v>
      </c>
      <c r="J3751" s="15">
        <f t="shared" ca="1" si="407"/>
        <v>0.96362262177552327</v>
      </c>
      <c r="K3751" s="16">
        <f t="shared" ca="1" si="409"/>
        <v>22.442743763190329</v>
      </c>
      <c r="L3751" s="16"/>
      <c r="M3751" s="17">
        <f t="shared" ca="1" si="408"/>
        <v>0.19345735730630353</v>
      </c>
      <c r="N3751" s="18">
        <f t="shared" ca="1" si="410"/>
        <v>-3.4590007359175861</v>
      </c>
      <c r="O3751" s="18"/>
      <c r="P3751" s="30">
        <f t="shared" ca="1" si="406"/>
        <v>28.101744499107912</v>
      </c>
      <c r="Q3751" s="19"/>
      <c r="R3751" s="20">
        <f t="shared" ca="1" si="411"/>
        <v>1</v>
      </c>
      <c r="S3751" s="21">
        <f t="shared" ca="1" si="412"/>
        <v>1</v>
      </c>
    </row>
    <row r="3752" spans="9:19" ht="15" x14ac:dyDescent="0.25">
      <c r="I3752" s="14">
        <v>3748</v>
      </c>
      <c r="J3752" s="15">
        <f t="shared" ca="1" si="407"/>
        <v>0.28243670454343539</v>
      </c>
      <c r="K3752" s="16">
        <f t="shared" ca="1" si="409"/>
        <v>2.6140342555674794</v>
      </c>
      <c r="L3752" s="16"/>
      <c r="M3752" s="17">
        <f t="shared" ca="1" si="408"/>
        <v>0.95541189103886559</v>
      </c>
      <c r="N3752" s="18">
        <f t="shared" ca="1" si="410"/>
        <v>18.001206258461707</v>
      </c>
      <c r="O3752" s="18"/>
      <c r="P3752" s="30">
        <f t="shared" ca="1" si="406"/>
        <v>-13.187172002894229</v>
      </c>
      <c r="Q3752" s="19"/>
      <c r="R3752" s="20">
        <f t="shared" ca="1" si="411"/>
        <v>0</v>
      </c>
      <c r="S3752" s="21">
        <f t="shared" ca="1" si="412"/>
        <v>0</v>
      </c>
    </row>
    <row r="3753" spans="9:19" ht="15" x14ac:dyDescent="0.25">
      <c r="I3753" s="14">
        <v>3749</v>
      </c>
      <c r="J3753" s="15">
        <f t="shared" ca="1" si="407"/>
        <v>1.4189479153051576E-2</v>
      </c>
      <c r="K3753" s="16">
        <f t="shared" ca="1" si="409"/>
        <v>-10.909651316903965</v>
      </c>
      <c r="L3753" s="16"/>
      <c r="M3753" s="17">
        <f t="shared" ca="1" si="408"/>
        <v>0.16812710515519391</v>
      </c>
      <c r="N3753" s="18">
        <f t="shared" ca="1" si="410"/>
        <v>-4.2652622313930468</v>
      </c>
      <c r="O3753" s="18"/>
      <c r="P3753" s="30">
        <f t="shared" ca="1" si="406"/>
        <v>-4.4443890855109176</v>
      </c>
      <c r="Q3753" s="19"/>
      <c r="R3753" s="20">
        <f t="shared" ca="1" si="411"/>
        <v>0</v>
      </c>
      <c r="S3753" s="21">
        <f t="shared" ca="1" si="412"/>
        <v>0</v>
      </c>
    </row>
    <row r="3754" spans="9:19" ht="15" x14ac:dyDescent="0.25">
      <c r="I3754" s="14">
        <v>3750</v>
      </c>
      <c r="J3754" s="15">
        <f t="shared" ca="1" si="407"/>
        <v>0.44485877980403199</v>
      </c>
      <c r="K3754" s="16">
        <f t="shared" ca="1" si="409"/>
        <v>6.2698737778421068</v>
      </c>
      <c r="L3754" s="16"/>
      <c r="M3754" s="17">
        <f t="shared" ca="1" si="408"/>
        <v>8.3083136357143372E-2</v>
      </c>
      <c r="N3754" s="18">
        <f t="shared" ca="1" si="410"/>
        <v>-7.8046282393315014</v>
      </c>
      <c r="O3754" s="18"/>
      <c r="P3754" s="30">
        <f t="shared" ca="1" si="406"/>
        <v>16.274502017173607</v>
      </c>
      <c r="Q3754" s="19"/>
      <c r="R3754" s="20">
        <f t="shared" ca="1" si="411"/>
        <v>1</v>
      </c>
      <c r="S3754" s="21">
        <f t="shared" ca="1" si="412"/>
        <v>1</v>
      </c>
    </row>
    <row r="3755" spans="9:19" ht="15" x14ac:dyDescent="0.25">
      <c r="I3755" s="14">
        <v>3751</v>
      </c>
      <c r="J3755" s="15">
        <f t="shared" ca="1" si="407"/>
        <v>0.47142388557087933</v>
      </c>
      <c r="K3755" s="16">
        <f t="shared" ca="1" si="409"/>
        <v>6.8301895604729577</v>
      </c>
      <c r="L3755" s="16"/>
      <c r="M3755" s="17">
        <f t="shared" ca="1" si="408"/>
        <v>0.14522788637043427</v>
      </c>
      <c r="N3755" s="18">
        <f t="shared" ca="1" si="410"/>
        <v>-5.0645197572029907</v>
      </c>
      <c r="O3755" s="18"/>
      <c r="P3755" s="30">
        <f t="shared" ca="1" si="406"/>
        <v>14.094709317675949</v>
      </c>
      <c r="Q3755" s="19"/>
      <c r="R3755" s="20">
        <f t="shared" ca="1" si="411"/>
        <v>1</v>
      </c>
      <c r="S3755" s="21">
        <f t="shared" ca="1" si="412"/>
        <v>1</v>
      </c>
    </row>
    <row r="3756" spans="9:19" ht="15" x14ac:dyDescent="0.25">
      <c r="I3756" s="14">
        <v>3752</v>
      </c>
      <c r="J3756" s="15">
        <f t="shared" ca="1" si="407"/>
        <v>0.55144497814485538</v>
      </c>
      <c r="K3756" s="16">
        <f t="shared" ca="1" si="409"/>
        <v>8.5119095623599978</v>
      </c>
      <c r="L3756" s="16"/>
      <c r="M3756" s="17">
        <f t="shared" ca="1" si="408"/>
        <v>0.85770747816103188</v>
      </c>
      <c r="N3756" s="18">
        <f t="shared" ca="1" si="410"/>
        <v>12.732899210958418</v>
      </c>
      <c r="O3756" s="18"/>
      <c r="P3756" s="30">
        <f t="shared" ca="1" si="406"/>
        <v>-2.0209896485984205</v>
      </c>
      <c r="Q3756" s="19"/>
      <c r="R3756" s="20">
        <f t="shared" ca="1" si="411"/>
        <v>0</v>
      </c>
      <c r="S3756" s="21">
        <f t="shared" ca="1" si="412"/>
        <v>0</v>
      </c>
    </row>
    <row r="3757" spans="9:19" ht="15" x14ac:dyDescent="0.25">
      <c r="I3757" s="14">
        <v>3753</v>
      </c>
      <c r="J3757" s="15">
        <f t="shared" ca="1" si="407"/>
        <v>0.89400944623100131</v>
      </c>
      <c r="K3757" s="16">
        <f t="shared" ca="1" si="409"/>
        <v>17.872658395165075</v>
      </c>
      <c r="L3757" s="16"/>
      <c r="M3757" s="17">
        <f t="shared" ca="1" si="408"/>
        <v>0.59130930290574724</v>
      </c>
      <c r="N3757" s="18">
        <f t="shared" ca="1" si="410"/>
        <v>5.7119675031269113</v>
      </c>
      <c r="O3757" s="18"/>
      <c r="P3757" s="30">
        <f t="shared" ca="1" si="406"/>
        <v>14.360690892038164</v>
      </c>
      <c r="Q3757" s="19"/>
      <c r="R3757" s="20">
        <f t="shared" ca="1" si="411"/>
        <v>1</v>
      </c>
      <c r="S3757" s="21">
        <f t="shared" ca="1" si="412"/>
        <v>1</v>
      </c>
    </row>
    <row r="3758" spans="9:19" ht="15" x14ac:dyDescent="0.25">
      <c r="I3758" s="14">
        <v>3754</v>
      </c>
      <c r="J3758" s="15">
        <f t="shared" ca="1" si="407"/>
        <v>0.92625724198550963</v>
      </c>
      <c r="K3758" s="16">
        <f t="shared" ca="1" si="409"/>
        <v>19.548773503100279</v>
      </c>
      <c r="L3758" s="16"/>
      <c r="M3758" s="17">
        <f t="shared" ca="1" si="408"/>
        <v>0.86282126029242723</v>
      </c>
      <c r="N3758" s="18">
        <f t="shared" ca="1" si="410"/>
        <v>12.925386228744449</v>
      </c>
      <c r="O3758" s="18"/>
      <c r="P3758" s="30">
        <f t="shared" ca="1" si="406"/>
        <v>8.8233872743558308</v>
      </c>
      <c r="Q3758" s="19"/>
      <c r="R3758" s="20">
        <f t="shared" ca="1" si="411"/>
        <v>1</v>
      </c>
      <c r="S3758" s="21">
        <f t="shared" ca="1" si="412"/>
        <v>1</v>
      </c>
    </row>
    <row r="3759" spans="9:19" ht="15" x14ac:dyDescent="0.25">
      <c r="I3759" s="14">
        <v>3755</v>
      </c>
      <c r="J3759" s="15">
        <f t="shared" ca="1" si="407"/>
        <v>0.72169410779493248</v>
      </c>
      <c r="K3759" s="16">
        <f t="shared" ca="1" si="409"/>
        <v>12.348570141519867</v>
      </c>
      <c r="L3759" s="16"/>
      <c r="M3759" s="17">
        <f t="shared" ca="1" si="408"/>
        <v>0.97792716756388132</v>
      </c>
      <c r="N3759" s="18">
        <f t="shared" ca="1" si="410"/>
        <v>20.619498838684457</v>
      </c>
      <c r="O3759" s="18"/>
      <c r="P3759" s="30">
        <f t="shared" ca="1" si="406"/>
        <v>-6.0709286971645904</v>
      </c>
      <c r="Q3759" s="19"/>
      <c r="R3759" s="20">
        <f t="shared" ca="1" si="411"/>
        <v>0</v>
      </c>
      <c r="S3759" s="21">
        <f t="shared" ca="1" si="412"/>
        <v>0</v>
      </c>
    </row>
    <row r="3760" spans="9:19" ht="15" x14ac:dyDescent="0.25">
      <c r="I3760" s="14">
        <v>3756</v>
      </c>
      <c r="J3760" s="15">
        <f t="shared" ca="1" si="407"/>
        <v>0.18974601348828624</v>
      </c>
      <c r="K3760" s="16">
        <f t="shared" ca="1" si="409"/>
        <v>7.7158618000696677E-2</v>
      </c>
      <c r="L3760" s="16"/>
      <c r="M3760" s="17">
        <f t="shared" ca="1" si="408"/>
        <v>0.48548175042928232</v>
      </c>
      <c r="N3760" s="18">
        <f t="shared" ca="1" si="410"/>
        <v>3.4754566598453054</v>
      </c>
      <c r="O3760" s="18"/>
      <c r="P3760" s="30">
        <f t="shared" ca="1" si="406"/>
        <v>-1.1982980418446085</v>
      </c>
      <c r="Q3760" s="19"/>
      <c r="R3760" s="20">
        <f t="shared" ca="1" si="411"/>
        <v>0</v>
      </c>
      <c r="S3760" s="21">
        <f t="shared" ca="1" si="412"/>
        <v>0</v>
      </c>
    </row>
    <row r="3761" spans="9:19" ht="15" x14ac:dyDescent="0.25">
      <c r="I3761" s="14">
        <v>3757</v>
      </c>
      <c r="J3761" s="15">
        <f t="shared" ca="1" si="407"/>
        <v>0.65828562822505887</v>
      </c>
      <c r="K3761" s="16">
        <f t="shared" ca="1" si="409"/>
        <v>10.8418058069545</v>
      </c>
      <c r="L3761" s="16"/>
      <c r="M3761" s="17">
        <f t="shared" ca="1" si="408"/>
        <v>0.41855670549926727</v>
      </c>
      <c r="N3761" s="18">
        <f t="shared" ca="1" si="410"/>
        <v>2.0599344434536513</v>
      </c>
      <c r="O3761" s="18"/>
      <c r="P3761" s="30">
        <f t="shared" ca="1" si="406"/>
        <v>10.981871363500851</v>
      </c>
      <c r="Q3761" s="19"/>
      <c r="R3761" s="20">
        <f t="shared" ca="1" si="411"/>
        <v>1</v>
      </c>
      <c r="S3761" s="21">
        <f t="shared" ca="1" si="412"/>
        <v>1</v>
      </c>
    </row>
    <row r="3762" spans="9:19" ht="15" x14ac:dyDescent="0.25">
      <c r="I3762" s="14">
        <v>3758</v>
      </c>
      <c r="J3762" s="15">
        <f t="shared" ca="1" si="407"/>
        <v>0.29419651537679503</v>
      </c>
      <c r="K3762" s="16">
        <f t="shared" ca="1" si="409"/>
        <v>2.9022787088058175</v>
      </c>
      <c r="L3762" s="16"/>
      <c r="M3762" s="17">
        <f t="shared" ca="1" si="408"/>
        <v>0.52601653696278339</v>
      </c>
      <c r="N3762" s="18">
        <f t="shared" ca="1" si="410"/>
        <v>4.3260050029397803</v>
      </c>
      <c r="O3762" s="18"/>
      <c r="P3762" s="30">
        <f t="shared" ca="1" si="406"/>
        <v>0.77627370586603739</v>
      </c>
      <c r="Q3762" s="19"/>
      <c r="R3762" s="20">
        <f t="shared" ca="1" si="411"/>
        <v>1</v>
      </c>
      <c r="S3762" s="21">
        <f t="shared" ca="1" si="412"/>
        <v>0</v>
      </c>
    </row>
    <row r="3763" spans="9:19" ht="15" x14ac:dyDescent="0.25">
      <c r="I3763" s="14">
        <v>3759</v>
      </c>
      <c r="J3763" s="15">
        <f t="shared" ca="1" si="407"/>
        <v>0.65850858718979721</v>
      </c>
      <c r="K3763" s="16">
        <f t="shared" ca="1" si="409"/>
        <v>10.846887723024524</v>
      </c>
      <c r="L3763" s="16"/>
      <c r="M3763" s="17">
        <f t="shared" ca="1" si="408"/>
        <v>0.6815383782024601</v>
      </c>
      <c r="N3763" s="18">
        <f t="shared" ca="1" si="410"/>
        <v>7.7290768781981996</v>
      </c>
      <c r="O3763" s="18"/>
      <c r="P3763" s="30">
        <f t="shared" ca="1" si="406"/>
        <v>5.317810844826325</v>
      </c>
      <c r="Q3763" s="19"/>
      <c r="R3763" s="20">
        <f t="shared" ca="1" si="411"/>
        <v>1</v>
      </c>
      <c r="S3763" s="21">
        <f t="shared" ca="1" si="412"/>
        <v>0</v>
      </c>
    </row>
    <row r="3764" spans="9:19" ht="15" x14ac:dyDescent="0.25">
      <c r="I3764" s="14">
        <v>3760</v>
      </c>
      <c r="J3764" s="15">
        <f t="shared" ca="1" si="407"/>
        <v>0.55494399999857102</v>
      </c>
      <c r="K3764" s="16">
        <f t="shared" ca="1" si="409"/>
        <v>8.5859503188727295</v>
      </c>
      <c r="L3764" s="16"/>
      <c r="M3764" s="17">
        <f t="shared" ca="1" si="408"/>
        <v>0.13315105969010066</v>
      </c>
      <c r="N3764" s="18">
        <f t="shared" ca="1" si="410"/>
        <v>-5.5204694936474308</v>
      </c>
      <c r="O3764" s="18"/>
      <c r="P3764" s="30">
        <f t="shared" ca="1" si="406"/>
        <v>16.306419812520161</v>
      </c>
      <c r="Q3764" s="19"/>
      <c r="R3764" s="20">
        <f t="shared" ca="1" si="411"/>
        <v>1</v>
      </c>
      <c r="S3764" s="21">
        <f t="shared" ca="1" si="412"/>
        <v>1</v>
      </c>
    </row>
    <row r="3765" spans="9:19" ht="15" x14ac:dyDescent="0.25">
      <c r="I3765" s="14">
        <v>3761</v>
      </c>
      <c r="J3765" s="15">
        <f t="shared" ca="1" si="407"/>
        <v>0.74754654512304475</v>
      </c>
      <c r="K3765" s="16">
        <f t="shared" ca="1" si="409"/>
        <v>13.008757158545214</v>
      </c>
      <c r="L3765" s="16"/>
      <c r="M3765" s="17">
        <f t="shared" ca="1" si="408"/>
        <v>0.17255952331340041</v>
      </c>
      <c r="N3765" s="18">
        <f t="shared" ca="1" si="410"/>
        <v>-4.1188991679212803</v>
      </c>
      <c r="O3765" s="18"/>
      <c r="P3765" s="30">
        <f t="shared" ca="1" si="406"/>
        <v>19.327656326466492</v>
      </c>
      <c r="Q3765" s="19"/>
      <c r="R3765" s="20">
        <f t="shared" ca="1" si="411"/>
        <v>1</v>
      </c>
      <c r="S3765" s="21">
        <f t="shared" ca="1" si="412"/>
        <v>1</v>
      </c>
    </row>
    <row r="3766" spans="9:19" ht="15" x14ac:dyDescent="0.25">
      <c r="I3766" s="14">
        <v>3762</v>
      </c>
      <c r="J3766" s="15">
        <f t="shared" ca="1" si="407"/>
        <v>0.94049155525715089</v>
      </c>
      <c r="K3766" s="16">
        <f t="shared" ca="1" si="409"/>
        <v>20.47280487173817</v>
      </c>
      <c r="L3766" s="16"/>
      <c r="M3766" s="17">
        <f t="shared" ca="1" si="408"/>
        <v>0.176675439104098</v>
      </c>
      <c r="N3766" s="18">
        <f t="shared" ca="1" si="410"/>
        <v>-3.9851194794226057</v>
      </c>
      <c r="O3766" s="18"/>
      <c r="P3766" s="30">
        <f t="shared" ca="1" si="406"/>
        <v>26.657924351160776</v>
      </c>
      <c r="Q3766" s="19"/>
      <c r="R3766" s="20">
        <f t="shared" ca="1" si="411"/>
        <v>1</v>
      </c>
      <c r="S3766" s="21">
        <f t="shared" ca="1" si="412"/>
        <v>1</v>
      </c>
    </row>
    <row r="3767" spans="9:19" ht="15" x14ac:dyDescent="0.25">
      <c r="I3767" s="14">
        <v>3763</v>
      </c>
      <c r="J3767" s="15">
        <f t="shared" ca="1" si="407"/>
        <v>0.72378491434782799</v>
      </c>
      <c r="K3767" s="16">
        <f t="shared" ca="1" si="409"/>
        <v>12.400785612066386</v>
      </c>
      <c r="L3767" s="16"/>
      <c r="M3767" s="17">
        <f t="shared" ca="1" si="408"/>
        <v>0.2818067198671399</v>
      </c>
      <c r="N3767" s="18">
        <f t="shared" ca="1" si="410"/>
        <v>-1.051566691382277</v>
      </c>
      <c r="O3767" s="18"/>
      <c r="P3767" s="30">
        <f t="shared" ca="1" si="406"/>
        <v>15.652352303448662</v>
      </c>
      <c r="Q3767" s="19"/>
      <c r="R3767" s="20">
        <f t="shared" ca="1" si="411"/>
        <v>1</v>
      </c>
      <c r="S3767" s="21">
        <f t="shared" ca="1" si="412"/>
        <v>1</v>
      </c>
    </row>
    <row r="3768" spans="9:19" ht="15" x14ac:dyDescent="0.25">
      <c r="I3768" s="14">
        <v>3764</v>
      </c>
      <c r="J3768" s="15">
        <f t="shared" ca="1" si="407"/>
        <v>0.69829507001374247</v>
      </c>
      <c r="K3768" s="16">
        <f t="shared" ca="1" si="409"/>
        <v>11.776475874957228</v>
      </c>
      <c r="L3768" s="16"/>
      <c r="M3768" s="17">
        <f t="shared" ca="1" si="408"/>
        <v>0.14557619312859527</v>
      </c>
      <c r="N3768" s="18">
        <f t="shared" ca="1" si="410"/>
        <v>-5.0517578812443418</v>
      </c>
      <c r="O3768" s="18"/>
      <c r="P3768" s="30">
        <f t="shared" ca="1" si="406"/>
        <v>19.028233756201569</v>
      </c>
      <c r="Q3768" s="19"/>
      <c r="R3768" s="20">
        <f t="shared" ca="1" si="411"/>
        <v>1</v>
      </c>
      <c r="S3768" s="21">
        <f t="shared" ca="1" si="412"/>
        <v>1</v>
      </c>
    </row>
    <row r="3769" spans="9:19" ht="15" x14ac:dyDescent="0.25">
      <c r="I3769" s="14">
        <v>3765</v>
      </c>
      <c r="J3769" s="15">
        <f t="shared" ca="1" si="407"/>
        <v>0.73817406515939665</v>
      </c>
      <c r="K3769" s="16">
        <f t="shared" ca="1" si="409"/>
        <v>12.765600935663439</v>
      </c>
      <c r="L3769" s="16"/>
      <c r="M3769" s="17">
        <f t="shared" ca="1" si="408"/>
        <v>0.86279081857828199</v>
      </c>
      <c r="N3769" s="18">
        <f t="shared" ca="1" si="410"/>
        <v>12.924226038661779</v>
      </c>
      <c r="O3769" s="18"/>
      <c r="P3769" s="30">
        <f t="shared" ca="1" si="406"/>
        <v>2.0413748970016607</v>
      </c>
      <c r="Q3769" s="19"/>
      <c r="R3769" s="20">
        <f t="shared" ca="1" si="411"/>
        <v>1</v>
      </c>
      <c r="S3769" s="21">
        <f t="shared" ca="1" si="412"/>
        <v>0</v>
      </c>
    </row>
    <row r="3770" spans="9:19" ht="15" x14ac:dyDescent="0.25">
      <c r="I3770" s="14">
        <v>3766</v>
      </c>
      <c r="J3770" s="15">
        <f t="shared" ca="1" si="407"/>
        <v>1.8112856192236682E-2</v>
      </c>
      <c r="K3770" s="16">
        <f t="shared" ca="1" si="409"/>
        <v>-10.092880734454354</v>
      </c>
      <c r="L3770" s="16"/>
      <c r="M3770" s="17">
        <f t="shared" ca="1" si="408"/>
        <v>0.85550338851113339</v>
      </c>
      <c r="N3770" s="18">
        <f t="shared" ca="1" si="410"/>
        <v>12.651380672355156</v>
      </c>
      <c r="O3770" s="18"/>
      <c r="P3770" s="30">
        <f t="shared" ca="1" si="406"/>
        <v>-20.544261406809511</v>
      </c>
      <c r="Q3770" s="19"/>
      <c r="R3770" s="20">
        <f t="shared" ca="1" si="411"/>
        <v>0</v>
      </c>
      <c r="S3770" s="21">
        <f t="shared" ca="1" si="412"/>
        <v>0</v>
      </c>
    </row>
    <row r="3771" spans="9:19" ht="15" x14ac:dyDescent="0.25">
      <c r="I3771" s="14">
        <v>3767</v>
      </c>
      <c r="J3771" s="15">
        <f t="shared" ca="1" si="407"/>
        <v>0.56592614632221749</v>
      </c>
      <c r="K3771" s="16">
        <f t="shared" ca="1" si="409"/>
        <v>8.8189539087233388</v>
      </c>
      <c r="L3771" s="16"/>
      <c r="M3771" s="17">
        <f t="shared" ca="1" si="408"/>
        <v>0.6700552180879249</v>
      </c>
      <c r="N3771" s="18">
        <f t="shared" ca="1" si="410"/>
        <v>7.4618533363904032</v>
      </c>
      <c r="O3771" s="18"/>
      <c r="P3771" s="30">
        <f t="shared" ca="1" si="406"/>
        <v>3.5571005723329359</v>
      </c>
      <c r="Q3771" s="19"/>
      <c r="R3771" s="20">
        <f t="shared" ca="1" si="411"/>
        <v>1</v>
      </c>
      <c r="S3771" s="21">
        <f t="shared" ca="1" si="412"/>
        <v>0</v>
      </c>
    </row>
    <row r="3772" spans="9:19" ht="15" x14ac:dyDescent="0.25">
      <c r="I3772" s="14">
        <v>3768</v>
      </c>
      <c r="J3772" s="15">
        <f t="shared" ca="1" si="407"/>
        <v>0.3208745083851271</v>
      </c>
      <c r="K3772" s="16">
        <f t="shared" ca="1" si="409"/>
        <v>3.537399270315714</v>
      </c>
      <c r="L3772" s="16"/>
      <c r="M3772" s="17">
        <f t="shared" ca="1" si="408"/>
        <v>0.98843460324195209</v>
      </c>
      <c r="N3772" s="18">
        <f t="shared" ca="1" si="410"/>
        <v>22.782786699214281</v>
      </c>
      <c r="O3772" s="18"/>
      <c r="P3772" s="30">
        <f t="shared" ca="1" si="406"/>
        <v>-17.045387428898568</v>
      </c>
      <c r="Q3772" s="19"/>
      <c r="R3772" s="20">
        <f t="shared" ca="1" si="411"/>
        <v>0</v>
      </c>
      <c r="S3772" s="21">
        <f t="shared" ca="1" si="412"/>
        <v>0</v>
      </c>
    </row>
    <row r="3773" spans="9:19" ht="15" x14ac:dyDescent="0.25">
      <c r="I3773" s="14">
        <v>3769</v>
      </c>
      <c r="J3773" s="15">
        <f t="shared" ca="1" si="407"/>
        <v>0.26423531283098578</v>
      </c>
      <c r="K3773" s="16">
        <f t="shared" ca="1" si="409"/>
        <v>2.1561775940320471</v>
      </c>
      <c r="L3773" s="16"/>
      <c r="M3773" s="17">
        <f t="shared" ca="1" si="408"/>
        <v>7.5583055081088424E-2</v>
      </c>
      <c r="N3773" s="18">
        <f t="shared" ca="1" si="410"/>
        <v>-8.2296247194530192</v>
      </c>
      <c r="O3773" s="18"/>
      <c r="P3773" s="30">
        <f t="shared" ca="1" si="406"/>
        <v>12.585802313485065</v>
      </c>
      <c r="Q3773" s="19"/>
      <c r="R3773" s="20">
        <f t="shared" ca="1" si="411"/>
        <v>1</v>
      </c>
      <c r="S3773" s="21">
        <f t="shared" ca="1" si="412"/>
        <v>1</v>
      </c>
    </row>
    <row r="3774" spans="9:19" ht="15" x14ac:dyDescent="0.25">
      <c r="I3774" s="14">
        <v>3770</v>
      </c>
      <c r="J3774" s="15">
        <f t="shared" ca="1" si="407"/>
        <v>0.22539735887935908</v>
      </c>
      <c r="K3774" s="16">
        <f t="shared" ca="1" si="409"/>
        <v>1.1208239419264023</v>
      </c>
      <c r="L3774" s="16"/>
      <c r="M3774" s="17">
        <f t="shared" ca="1" si="408"/>
        <v>0.42190844674003958</v>
      </c>
      <c r="N3774" s="18">
        <f t="shared" ca="1" si="410"/>
        <v>2.131665944650591</v>
      </c>
      <c r="O3774" s="18"/>
      <c r="P3774" s="30">
        <f t="shared" ca="1" si="406"/>
        <v>1.1891579972758115</v>
      </c>
      <c r="Q3774" s="19"/>
      <c r="R3774" s="20">
        <f t="shared" ca="1" si="411"/>
        <v>1</v>
      </c>
      <c r="S3774" s="21">
        <f t="shared" ca="1" si="412"/>
        <v>0</v>
      </c>
    </row>
    <row r="3775" spans="9:19" ht="15" x14ac:dyDescent="0.25">
      <c r="I3775" s="14">
        <v>3771</v>
      </c>
      <c r="J3775" s="15">
        <f t="shared" ca="1" si="407"/>
        <v>9.5683051158675148E-2</v>
      </c>
      <c r="K3775" s="16">
        <f t="shared" ca="1" si="409"/>
        <v>-3.5013688962205318</v>
      </c>
      <c r="L3775" s="16"/>
      <c r="M3775" s="17">
        <f t="shared" ca="1" si="408"/>
        <v>0.76761166099452161</v>
      </c>
      <c r="N3775" s="18">
        <f t="shared" ca="1" si="410"/>
        <v>9.8960186945257931</v>
      </c>
      <c r="O3775" s="18"/>
      <c r="P3775" s="30">
        <f t="shared" ca="1" si="406"/>
        <v>-11.197387590746324</v>
      </c>
      <c r="Q3775" s="19"/>
      <c r="R3775" s="20">
        <f t="shared" ca="1" si="411"/>
        <v>0</v>
      </c>
      <c r="S3775" s="21">
        <f t="shared" ca="1" si="412"/>
        <v>0</v>
      </c>
    </row>
    <row r="3776" spans="9:19" ht="15" x14ac:dyDescent="0.25">
      <c r="I3776" s="14">
        <v>3772</v>
      </c>
      <c r="J3776" s="15">
        <f t="shared" ca="1" si="407"/>
        <v>0.88445379636183075</v>
      </c>
      <c r="K3776" s="16">
        <f t="shared" ca="1" si="409"/>
        <v>17.449418796440646</v>
      </c>
      <c r="L3776" s="16"/>
      <c r="M3776" s="17">
        <f t="shared" ca="1" si="408"/>
        <v>0.42391956425750399</v>
      </c>
      <c r="N3776" s="18">
        <f t="shared" ca="1" si="410"/>
        <v>2.1746479769549421</v>
      </c>
      <c r="O3776" s="18"/>
      <c r="P3776" s="30">
        <f t="shared" ca="1" si="406"/>
        <v>17.474770819485705</v>
      </c>
      <c r="Q3776" s="19"/>
      <c r="R3776" s="20">
        <f t="shared" ca="1" si="411"/>
        <v>1</v>
      </c>
      <c r="S3776" s="21">
        <f t="shared" ca="1" si="412"/>
        <v>1</v>
      </c>
    </row>
    <row r="3777" spans="9:19" ht="15" x14ac:dyDescent="0.25">
      <c r="I3777" s="14">
        <v>3773</v>
      </c>
      <c r="J3777" s="15">
        <f t="shared" ca="1" si="407"/>
        <v>0.72083319312739935</v>
      </c>
      <c r="K3777" s="16">
        <f t="shared" ca="1" si="409"/>
        <v>12.32712546932402</v>
      </c>
      <c r="L3777" s="16"/>
      <c r="M3777" s="17">
        <f t="shared" ca="1" si="408"/>
        <v>0.28474578013425178</v>
      </c>
      <c r="N3777" s="18">
        <f t="shared" ca="1" si="410"/>
        <v>-0.97892610655266932</v>
      </c>
      <c r="O3777" s="18"/>
      <c r="P3777" s="30">
        <f t="shared" ca="1" si="406"/>
        <v>15.50605157587669</v>
      </c>
      <c r="Q3777" s="19"/>
      <c r="R3777" s="20">
        <f t="shared" ca="1" si="411"/>
        <v>1</v>
      </c>
      <c r="S3777" s="21">
        <f t="shared" ca="1" si="412"/>
        <v>1</v>
      </c>
    </row>
    <row r="3778" spans="9:19" ht="15" x14ac:dyDescent="0.25">
      <c r="I3778" s="14">
        <v>3774</v>
      </c>
      <c r="J3778" s="15">
        <f t="shared" ca="1" si="407"/>
        <v>0.22187305095192555</v>
      </c>
      <c r="K3778" s="16">
        <f t="shared" ca="1" si="409"/>
        <v>1.0221656182482635</v>
      </c>
      <c r="L3778" s="16"/>
      <c r="M3778" s="17">
        <f t="shared" ca="1" si="408"/>
        <v>0.25883363527598924</v>
      </c>
      <c r="N3778" s="18">
        <f t="shared" ca="1" si="410"/>
        <v>-1.6327336950586524</v>
      </c>
      <c r="O3778" s="18"/>
      <c r="P3778" s="30">
        <f t="shared" ca="1" si="406"/>
        <v>4.854899313306916</v>
      </c>
      <c r="Q3778" s="19"/>
      <c r="R3778" s="20">
        <f t="shared" ca="1" si="411"/>
        <v>1</v>
      </c>
      <c r="S3778" s="21">
        <f t="shared" ca="1" si="412"/>
        <v>0</v>
      </c>
    </row>
    <row r="3779" spans="9:19" ht="15" x14ac:dyDescent="0.25">
      <c r="I3779" s="14">
        <v>3775</v>
      </c>
      <c r="J3779" s="15">
        <f t="shared" ca="1" si="407"/>
        <v>0.57391036120992611</v>
      </c>
      <c r="K3779" s="16">
        <f t="shared" ca="1" si="409"/>
        <v>8.9890201694994367</v>
      </c>
      <c r="L3779" s="16"/>
      <c r="M3779" s="17">
        <f t="shared" ca="1" si="408"/>
        <v>0.53875441471265284</v>
      </c>
      <c r="N3779" s="18">
        <f t="shared" ca="1" si="410"/>
        <v>4.5940384450889455</v>
      </c>
      <c r="O3779" s="18"/>
      <c r="P3779" s="30">
        <f t="shared" ca="1" si="406"/>
        <v>6.5949817244104914</v>
      </c>
      <c r="Q3779" s="19"/>
      <c r="R3779" s="20">
        <f t="shared" ca="1" si="411"/>
        <v>1</v>
      </c>
      <c r="S3779" s="21">
        <f t="shared" ca="1" si="412"/>
        <v>0</v>
      </c>
    </row>
    <row r="3780" spans="9:19" ht="15" x14ac:dyDescent="0.25">
      <c r="I3780" s="14">
        <v>3776</v>
      </c>
      <c r="J3780" s="15">
        <f t="shared" ca="1" si="407"/>
        <v>0.97981482518722818</v>
      </c>
      <c r="K3780" s="16">
        <f t="shared" ca="1" si="409"/>
        <v>24.581023111842171</v>
      </c>
      <c r="L3780" s="16"/>
      <c r="M3780" s="17">
        <f t="shared" ca="1" si="408"/>
        <v>0.31789658603806759</v>
      </c>
      <c r="N3780" s="18">
        <f t="shared" ca="1" si="410"/>
        <v>-0.18232808225223085</v>
      </c>
      <c r="O3780" s="18"/>
      <c r="P3780" s="30">
        <f t="shared" ca="1" si="406"/>
        <v>26.9633511940944</v>
      </c>
      <c r="Q3780" s="19"/>
      <c r="R3780" s="20">
        <f t="shared" ca="1" si="411"/>
        <v>1</v>
      </c>
      <c r="S3780" s="21">
        <f t="shared" ca="1" si="412"/>
        <v>1</v>
      </c>
    </row>
    <row r="3781" spans="9:19" ht="15" x14ac:dyDescent="0.25">
      <c r="I3781" s="14">
        <v>3777</v>
      </c>
      <c r="J3781" s="15">
        <f t="shared" ca="1" si="407"/>
        <v>0.74225078304442116</v>
      </c>
      <c r="K3781" s="16">
        <f t="shared" ca="1" si="409"/>
        <v>12.870800452852963</v>
      </c>
      <c r="L3781" s="16"/>
      <c r="M3781" s="17">
        <f t="shared" ca="1" si="408"/>
        <v>0.98375148097701237</v>
      </c>
      <c r="N3781" s="18">
        <f t="shared" ca="1" si="410"/>
        <v>21.669823218470476</v>
      </c>
      <c r="O3781" s="18"/>
      <c r="P3781" s="30">
        <f t="shared" ref="P3781:P3844" ca="1" si="413">K3781-N3781+homefield_adv_simulation</f>
        <v>-6.5990227656175131</v>
      </c>
      <c r="Q3781" s="19"/>
      <c r="R3781" s="20">
        <f t="shared" ca="1" si="411"/>
        <v>0</v>
      </c>
      <c r="S3781" s="21">
        <f t="shared" ca="1" si="412"/>
        <v>0</v>
      </c>
    </row>
    <row r="3782" spans="9:19" ht="15" x14ac:dyDescent="0.25">
      <c r="I3782" s="14">
        <v>3778</v>
      </c>
      <c r="J3782" s="15">
        <f t="shared" ca="1" si="407"/>
        <v>0.1019715381601316</v>
      </c>
      <c r="K3782" s="16">
        <f t="shared" ca="1" si="409"/>
        <v>-3.1989079904354636</v>
      </c>
      <c r="L3782" s="16"/>
      <c r="M3782" s="17">
        <f t="shared" ca="1" si="408"/>
        <v>9.8285989562083342E-2</v>
      </c>
      <c r="N3782" s="18">
        <f t="shared" ca="1" si="410"/>
        <v>-7.024459361264773</v>
      </c>
      <c r="O3782" s="18"/>
      <c r="P3782" s="30">
        <f t="shared" ca="1" si="413"/>
        <v>6.0255513708293096</v>
      </c>
      <c r="Q3782" s="19"/>
      <c r="R3782" s="20">
        <f t="shared" ca="1" si="411"/>
        <v>1</v>
      </c>
      <c r="S3782" s="21">
        <f t="shared" ca="1" si="412"/>
        <v>0</v>
      </c>
    </row>
    <row r="3783" spans="9:19" ht="15" x14ac:dyDescent="0.25">
      <c r="I3783" s="14">
        <v>3779</v>
      </c>
      <c r="J3783" s="15">
        <f t="shared" ca="1" si="407"/>
        <v>0.68022031425647533</v>
      </c>
      <c r="K3783" s="16">
        <f t="shared" ca="1" si="409"/>
        <v>11.34820407181461</v>
      </c>
      <c r="L3783" s="16"/>
      <c r="M3783" s="17">
        <f t="shared" ca="1" si="408"/>
        <v>0.96952066439937101</v>
      </c>
      <c r="N3783" s="18">
        <f t="shared" ca="1" si="410"/>
        <v>19.457294631851013</v>
      </c>
      <c r="O3783" s="18"/>
      <c r="P3783" s="30">
        <f t="shared" ca="1" si="413"/>
        <v>-5.909090560036403</v>
      </c>
      <c r="Q3783" s="19"/>
      <c r="R3783" s="20">
        <f t="shared" ca="1" si="411"/>
        <v>0</v>
      </c>
      <c r="S3783" s="21">
        <f t="shared" ca="1" si="412"/>
        <v>0</v>
      </c>
    </row>
    <row r="3784" spans="9:19" ht="15" x14ac:dyDescent="0.25">
      <c r="I3784" s="14">
        <v>3780</v>
      </c>
      <c r="J3784" s="15">
        <f t="shared" ca="1" si="407"/>
        <v>1.5285268665748863E-2</v>
      </c>
      <c r="K3784" s="16">
        <f t="shared" ca="1" si="409"/>
        <v>-10.663764172009461</v>
      </c>
      <c r="L3784" s="16"/>
      <c r="M3784" s="17">
        <f t="shared" ca="1" si="408"/>
        <v>0.12668960349962799</v>
      </c>
      <c r="N3784" s="18">
        <f t="shared" ca="1" si="410"/>
        <v>-5.7761635011746364</v>
      </c>
      <c r="O3784" s="18"/>
      <c r="P3784" s="30">
        <f t="shared" ca="1" si="413"/>
        <v>-2.6876006708348248</v>
      </c>
      <c r="Q3784" s="19"/>
      <c r="R3784" s="20">
        <f t="shared" ca="1" si="411"/>
        <v>0</v>
      </c>
      <c r="S3784" s="21">
        <f t="shared" ca="1" si="412"/>
        <v>0</v>
      </c>
    </row>
    <row r="3785" spans="9:19" ht="15" x14ac:dyDescent="0.25">
      <c r="I3785" s="14">
        <v>3781</v>
      </c>
      <c r="J3785" s="15">
        <f t="shared" ca="1" si="407"/>
        <v>0.88191042513288043</v>
      </c>
      <c r="K3785" s="16">
        <f t="shared" ca="1" si="409"/>
        <v>17.34100037842488</v>
      </c>
      <c r="L3785" s="16"/>
      <c r="M3785" s="17">
        <f t="shared" ca="1" si="408"/>
        <v>0.15214318281565775</v>
      </c>
      <c r="N3785" s="18">
        <f t="shared" ca="1" si="410"/>
        <v>-4.8148814927657835</v>
      </c>
      <c r="O3785" s="18"/>
      <c r="P3785" s="30">
        <f t="shared" ca="1" si="413"/>
        <v>24.355881871190665</v>
      </c>
      <c r="Q3785" s="19"/>
      <c r="R3785" s="20">
        <f t="shared" ca="1" si="411"/>
        <v>1</v>
      </c>
      <c r="S3785" s="21">
        <f t="shared" ca="1" si="412"/>
        <v>1</v>
      </c>
    </row>
    <row r="3786" spans="9:19" ht="15" x14ac:dyDescent="0.25">
      <c r="I3786" s="14">
        <v>3782</v>
      </c>
      <c r="J3786" s="15">
        <f t="shared" ref="J3786:J3849" ca="1" si="414">RAND()</f>
        <v>0.89285777837529134</v>
      </c>
      <c r="K3786" s="16">
        <f t="shared" ca="1" si="409"/>
        <v>17.820231847867007</v>
      </c>
      <c r="L3786" s="16"/>
      <c r="M3786" s="17">
        <f t="shared" ref="M3786:M3849" ca="1" si="415">RAND()</f>
        <v>0.80115232593248253</v>
      </c>
      <c r="N3786" s="18">
        <f t="shared" ca="1" si="410"/>
        <v>10.856005325470843</v>
      </c>
      <c r="O3786" s="18"/>
      <c r="P3786" s="30">
        <f t="shared" ca="1" si="413"/>
        <v>9.164226522396163</v>
      </c>
      <c r="Q3786" s="19"/>
      <c r="R3786" s="20">
        <f t="shared" ca="1" si="411"/>
        <v>1</v>
      </c>
      <c r="S3786" s="21">
        <f t="shared" ca="1" si="412"/>
        <v>1</v>
      </c>
    </row>
    <row r="3787" spans="9:19" ht="15" x14ac:dyDescent="0.25">
      <c r="I3787" s="14">
        <v>3783</v>
      </c>
      <c r="J3787" s="15">
        <f t="shared" ca="1" si="414"/>
        <v>0.51130359551134819</v>
      </c>
      <c r="K3787" s="16">
        <f t="shared" ref="K3787:K3850" ca="1" si="416">NORMINV(J3787,mean_HomeTeam_Sim,sd_HomeTeam_Sim)</f>
        <v>7.667090244371872</v>
      </c>
      <c r="L3787" s="16"/>
      <c r="M3787" s="17">
        <f t="shared" ca="1" si="415"/>
        <v>3.5841027290736127E-2</v>
      </c>
      <c r="N3787" s="18">
        <f t="shared" ref="N3787:N3850" ca="1" si="417">NORMINV(M3787,mean_AwayTeam_Sim,sd_AwayTeam_Sim)</f>
        <v>-11.289352663957668</v>
      </c>
      <c r="O3787" s="18"/>
      <c r="P3787" s="30">
        <f t="shared" ca="1" si="413"/>
        <v>21.156442908329542</v>
      </c>
      <c r="Q3787" s="19"/>
      <c r="R3787" s="20">
        <f t="shared" ref="R3787:R3850" ca="1" si="418">IF(P3787&gt;0,1,0)</f>
        <v>1</v>
      </c>
      <c r="S3787" s="21">
        <f t="shared" ref="S3787:S3850" ca="1" si="419">IF(P3787&gt;game_spread,1,0)</f>
        <v>1</v>
      </c>
    </row>
    <row r="3788" spans="9:19" ht="15" x14ac:dyDescent="0.25">
      <c r="I3788" s="14">
        <v>3784</v>
      </c>
      <c r="J3788" s="15">
        <f t="shared" ca="1" si="414"/>
        <v>0.80225398586365604</v>
      </c>
      <c r="K3788" s="16">
        <f t="shared" ca="1" si="416"/>
        <v>14.539098292183565</v>
      </c>
      <c r="L3788" s="16"/>
      <c r="M3788" s="17">
        <f t="shared" ca="1" si="415"/>
        <v>0.83456170114373318</v>
      </c>
      <c r="N3788" s="18">
        <f t="shared" ca="1" si="417"/>
        <v>11.915261405648508</v>
      </c>
      <c r="O3788" s="18"/>
      <c r="P3788" s="30">
        <f t="shared" ca="1" si="413"/>
        <v>4.8238368865350578</v>
      </c>
      <c r="Q3788" s="19"/>
      <c r="R3788" s="20">
        <f t="shared" ca="1" si="418"/>
        <v>1</v>
      </c>
      <c r="S3788" s="21">
        <f t="shared" ca="1" si="419"/>
        <v>0</v>
      </c>
    </row>
    <row r="3789" spans="9:19" ht="15" x14ac:dyDescent="0.25">
      <c r="I3789" s="14">
        <v>3785</v>
      </c>
      <c r="J3789" s="15">
        <f t="shared" ca="1" si="414"/>
        <v>1.512104414020421E-2</v>
      </c>
      <c r="K3789" s="16">
        <f t="shared" ca="1" si="416"/>
        <v>-10.699629083516296</v>
      </c>
      <c r="L3789" s="16"/>
      <c r="M3789" s="17">
        <f t="shared" ca="1" si="415"/>
        <v>3.0389832827009355E-2</v>
      </c>
      <c r="N3789" s="18">
        <f t="shared" ca="1" si="417"/>
        <v>-11.908169694863133</v>
      </c>
      <c r="O3789" s="18"/>
      <c r="P3789" s="30">
        <f t="shared" ca="1" si="413"/>
        <v>3.4085406113468375</v>
      </c>
      <c r="Q3789" s="19"/>
      <c r="R3789" s="20">
        <f t="shared" ca="1" si="418"/>
        <v>1</v>
      </c>
      <c r="S3789" s="21">
        <f t="shared" ca="1" si="419"/>
        <v>0</v>
      </c>
    </row>
    <row r="3790" spans="9:19" ht="15" x14ac:dyDescent="0.25">
      <c r="I3790" s="14">
        <v>3786</v>
      </c>
      <c r="J3790" s="15">
        <f t="shared" ca="1" si="414"/>
        <v>0.56029223039790121</v>
      </c>
      <c r="K3790" s="16">
        <f t="shared" ca="1" si="416"/>
        <v>8.699298309566899</v>
      </c>
      <c r="L3790" s="16"/>
      <c r="M3790" s="17">
        <f t="shared" ca="1" si="415"/>
        <v>0.17253777794698133</v>
      </c>
      <c r="N3790" s="18">
        <f t="shared" ca="1" si="417"/>
        <v>-4.1196113178889542</v>
      </c>
      <c r="O3790" s="18"/>
      <c r="P3790" s="30">
        <f t="shared" ca="1" si="413"/>
        <v>15.018909627455852</v>
      </c>
      <c r="Q3790" s="19"/>
      <c r="R3790" s="20">
        <f t="shared" ca="1" si="418"/>
        <v>1</v>
      </c>
      <c r="S3790" s="21">
        <f t="shared" ca="1" si="419"/>
        <v>1</v>
      </c>
    </row>
    <row r="3791" spans="9:19" ht="15" x14ac:dyDescent="0.25">
      <c r="I3791" s="14">
        <v>3787</v>
      </c>
      <c r="J3791" s="15">
        <f t="shared" ca="1" si="414"/>
        <v>0.13187049370068216</v>
      </c>
      <c r="K3791" s="16">
        <f t="shared" ca="1" si="416"/>
        <v>-1.9204513916279105</v>
      </c>
      <c r="L3791" s="16"/>
      <c r="M3791" s="17">
        <f t="shared" ca="1" si="415"/>
        <v>0.12443194447108286</v>
      </c>
      <c r="N3791" s="18">
        <f t="shared" ca="1" si="417"/>
        <v>-5.8676379268794676</v>
      </c>
      <c r="O3791" s="18"/>
      <c r="P3791" s="30">
        <f t="shared" ca="1" si="413"/>
        <v>6.1471865352515573</v>
      </c>
      <c r="Q3791" s="19"/>
      <c r="R3791" s="20">
        <f t="shared" ca="1" si="418"/>
        <v>1</v>
      </c>
      <c r="S3791" s="21">
        <f t="shared" ca="1" si="419"/>
        <v>0</v>
      </c>
    </row>
    <row r="3792" spans="9:19" ht="15" x14ac:dyDescent="0.25">
      <c r="I3792" s="14">
        <v>3788</v>
      </c>
      <c r="J3792" s="15">
        <f t="shared" ca="1" si="414"/>
        <v>3.2951310393283584E-2</v>
      </c>
      <c r="K3792" s="16">
        <f t="shared" ca="1" si="416"/>
        <v>-7.956892697260697</v>
      </c>
      <c r="L3792" s="16"/>
      <c r="M3792" s="17">
        <f t="shared" ca="1" si="415"/>
        <v>0.78673642776224118</v>
      </c>
      <c r="N3792" s="18">
        <f t="shared" ca="1" si="417"/>
        <v>10.432689372323706</v>
      </c>
      <c r="O3792" s="18"/>
      <c r="P3792" s="30">
        <f t="shared" ca="1" si="413"/>
        <v>-16.189582069584404</v>
      </c>
      <c r="Q3792" s="19"/>
      <c r="R3792" s="20">
        <f t="shared" ca="1" si="418"/>
        <v>0</v>
      </c>
      <c r="S3792" s="21">
        <f t="shared" ca="1" si="419"/>
        <v>0</v>
      </c>
    </row>
    <row r="3793" spans="9:19" ht="15" x14ac:dyDescent="0.25">
      <c r="I3793" s="14">
        <v>3789</v>
      </c>
      <c r="J3793" s="15">
        <f t="shared" ca="1" si="414"/>
        <v>0.90400510045472016</v>
      </c>
      <c r="K3793" s="16">
        <f t="shared" ca="1" si="416"/>
        <v>18.346031634945241</v>
      </c>
      <c r="L3793" s="16"/>
      <c r="M3793" s="17">
        <f t="shared" ca="1" si="415"/>
        <v>0.56904899651871932</v>
      </c>
      <c r="N3793" s="18">
        <f t="shared" ca="1" si="417"/>
        <v>5.2353993953513847</v>
      </c>
      <c r="O3793" s="18"/>
      <c r="P3793" s="30">
        <f t="shared" ca="1" si="413"/>
        <v>15.310632239593858</v>
      </c>
      <c r="Q3793" s="19"/>
      <c r="R3793" s="20">
        <f t="shared" ca="1" si="418"/>
        <v>1</v>
      </c>
      <c r="S3793" s="21">
        <f t="shared" ca="1" si="419"/>
        <v>1</v>
      </c>
    </row>
    <row r="3794" spans="9:19" ht="15" x14ac:dyDescent="0.25">
      <c r="I3794" s="14">
        <v>3790</v>
      </c>
      <c r="J3794" s="15">
        <f t="shared" ca="1" si="414"/>
        <v>0.62326531663780715</v>
      </c>
      <c r="K3794" s="16">
        <f t="shared" ca="1" si="416"/>
        <v>10.057681701890768</v>
      </c>
      <c r="L3794" s="16"/>
      <c r="M3794" s="17">
        <f t="shared" ca="1" si="415"/>
        <v>4.7178152286514452E-2</v>
      </c>
      <c r="N3794" s="18">
        <f t="shared" ca="1" si="417"/>
        <v>-10.216089533870473</v>
      </c>
      <c r="O3794" s="18"/>
      <c r="P3794" s="30">
        <f t="shared" ca="1" si="413"/>
        <v>22.473771235761241</v>
      </c>
      <c r="Q3794" s="19"/>
      <c r="R3794" s="20">
        <f t="shared" ca="1" si="418"/>
        <v>1</v>
      </c>
      <c r="S3794" s="21">
        <f t="shared" ca="1" si="419"/>
        <v>1</v>
      </c>
    </row>
    <row r="3795" spans="9:19" ht="15" x14ac:dyDescent="0.25">
      <c r="I3795" s="14">
        <v>3791</v>
      </c>
      <c r="J3795" s="15">
        <f t="shared" ca="1" si="414"/>
        <v>0.85490458592052399</v>
      </c>
      <c r="K3795" s="16">
        <f t="shared" ca="1" si="416"/>
        <v>16.279378915224413</v>
      </c>
      <c r="L3795" s="16"/>
      <c r="M3795" s="17">
        <f t="shared" ca="1" si="415"/>
        <v>0.6057816358256124</v>
      </c>
      <c r="N3795" s="18">
        <f t="shared" ca="1" si="417"/>
        <v>6.0251032000678482</v>
      </c>
      <c r="O3795" s="18"/>
      <c r="P3795" s="30">
        <f t="shared" ca="1" si="413"/>
        <v>12.454275715156566</v>
      </c>
      <c r="Q3795" s="19"/>
      <c r="R3795" s="20">
        <f t="shared" ca="1" si="418"/>
        <v>1</v>
      </c>
      <c r="S3795" s="21">
        <f t="shared" ca="1" si="419"/>
        <v>1</v>
      </c>
    </row>
    <row r="3796" spans="9:19" ht="15" x14ac:dyDescent="0.25">
      <c r="I3796" s="14">
        <v>3792</v>
      </c>
      <c r="J3796" s="15">
        <f t="shared" ca="1" si="414"/>
        <v>0.69009218833807906</v>
      </c>
      <c r="K3796" s="16">
        <f t="shared" ca="1" si="416"/>
        <v>11.580768062424488</v>
      </c>
      <c r="L3796" s="16"/>
      <c r="M3796" s="17">
        <f t="shared" ca="1" si="415"/>
        <v>0.47654184641997999</v>
      </c>
      <c r="N3796" s="18">
        <f t="shared" ca="1" si="417"/>
        <v>3.2877527758383844</v>
      </c>
      <c r="O3796" s="18"/>
      <c r="P3796" s="30">
        <f t="shared" ca="1" si="413"/>
        <v>10.493015286586104</v>
      </c>
      <c r="Q3796" s="19"/>
      <c r="R3796" s="20">
        <f t="shared" ca="1" si="418"/>
        <v>1</v>
      </c>
      <c r="S3796" s="21">
        <f t="shared" ca="1" si="419"/>
        <v>1</v>
      </c>
    </row>
    <row r="3797" spans="9:19" ht="15" x14ac:dyDescent="0.25">
      <c r="I3797" s="14">
        <v>3793</v>
      </c>
      <c r="J3797" s="15">
        <f t="shared" ca="1" si="414"/>
        <v>0.22057801680889799</v>
      </c>
      <c r="K3797" s="16">
        <f t="shared" ca="1" si="416"/>
        <v>0.98568855596182736</v>
      </c>
      <c r="L3797" s="16"/>
      <c r="M3797" s="17">
        <f t="shared" ca="1" si="415"/>
        <v>0.88085460806210625</v>
      </c>
      <c r="N3797" s="18">
        <f t="shared" ca="1" si="417"/>
        <v>13.646478514263407</v>
      </c>
      <c r="O3797" s="18"/>
      <c r="P3797" s="30">
        <f t="shared" ca="1" si="413"/>
        <v>-10.460789958301579</v>
      </c>
      <c r="Q3797" s="19"/>
      <c r="R3797" s="20">
        <f t="shared" ca="1" si="418"/>
        <v>0</v>
      </c>
      <c r="S3797" s="21">
        <f t="shared" ca="1" si="419"/>
        <v>0</v>
      </c>
    </row>
    <row r="3798" spans="9:19" ht="15" x14ac:dyDescent="0.25">
      <c r="I3798" s="14">
        <v>3794</v>
      </c>
      <c r="J3798" s="15">
        <f t="shared" ca="1" si="414"/>
        <v>0.95251702921197279</v>
      </c>
      <c r="K3798" s="16">
        <f t="shared" ca="1" si="416"/>
        <v>21.400253169316137</v>
      </c>
      <c r="L3798" s="16"/>
      <c r="M3798" s="17">
        <f t="shared" ca="1" si="415"/>
        <v>0.59491970497170743</v>
      </c>
      <c r="N3798" s="18">
        <f t="shared" ca="1" si="417"/>
        <v>5.7898152151630686</v>
      </c>
      <c r="O3798" s="18"/>
      <c r="P3798" s="30">
        <f t="shared" ca="1" si="413"/>
        <v>17.81043795415307</v>
      </c>
      <c r="Q3798" s="19"/>
      <c r="R3798" s="20">
        <f t="shared" ca="1" si="418"/>
        <v>1</v>
      </c>
      <c r="S3798" s="21">
        <f t="shared" ca="1" si="419"/>
        <v>1</v>
      </c>
    </row>
    <row r="3799" spans="9:19" ht="15" x14ac:dyDescent="0.25">
      <c r="I3799" s="14">
        <v>3795</v>
      </c>
      <c r="J3799" s="15">
        <f t="shared" ca="1" si="414"/>
        <v>0.28807528768703616</v>
      </c>
      <c r="K3799" s="16">
        <f t="shared" ca="1" si="416"/>
        <v>2.7529338242284451</v>
      </c>
      <c r="L3799" s="16"/>
      <c r="M3799" s="17">
        <f t="shared" ca="1" si="415"/>
        <v>0.63015276805330678</v>
      </c>
      <c r="N3799" s="18">
        <f t="shared" ca="1" si="417"/>
        <v>6.5598697304621574</v>
      </c>
      <c r="O3799" s="18"/>
      <c r="P3799" s="30">
        <f t="shared" ca="1" si="413"/>
        <v>-1.6069359062337121</v>
      </c>
      <c r="Q3799" s="19"/>
      <c r="R3799" s="20">
        <f t="shared" ca="1" si="418"/>
        <v>0</v>
      </c>
      <c r="S3799" s="21">
        <f t="shared" ca="1" si="419"/>
        <v>0</v>
      </c>
    </row>
    <row r="3800" spans="9:19" ht="15" x14ac:dyDescent="0.25">
      <c r="I3800" s="14">
        <v>3796</v>
      </c>
      <c r="J3800" s="15">
        <f t="shared" ca="1" si="414"/>
        <v>0.35166840272363187</v>
      </c>
      <c r="K3800" s="16">
        <f t="shared" ca="1" si="416"/>
        <v>4.2438311490097611</v>
      </c>
      <c r="L3800" s="16"/>
      <c r="M3800" s="17">
        <f t="shared" ca="1" si="415"/>
        <v>0.22797624478811329</v>
      </c>
      <c r="N3800" s="18">
        <f t="shared" ca="1" si="417"/>
        <v>-2.4575361639228426</v>
      </c>
      <c r="O3800" s="18"/>
      <c r="P3800" s="30">
        <f t="shared" ca="1" si="413"/>
        <v>8.901367312932603</v>
      </c>
      <c r="Q3800" s="19"/>
      <c r="R3800" s="20">
        <f t="shared" ca="1" si="418"/>
        <v>1</v>
      </c>
      <c r="S3800" s="21">
        <f t="shared" ca="1" si="419"/>
        <v>1</v>
      </c>
    </row>
    <row r="3801" spans="9:19" ht="15" x14ac:dyDescent="0.25">
      <c r="I3801" s="14">
        <v>3797</v>
      </c>
      <c r="J3801" s="15">
        <f t="shared" ca="1" si="414"/>
        <v>0.92168212709044184</v>
      </c>
      <c r="K3801" s="16">
        <f t="shared" ca="1" si="416"/>
        <v>19.281101068271703</v>
      </c>
      <c r="L3801" s="16"/>
      <c r="M3801" s="17">
        <f t="shared" ca="1" si="415"/>
        <v>0.87575900637509829</v>
      </c>
      <c r="N3801" s="18">
        <f t="shared" ca="1" si="417"/>
        <v>13.435427756223724</v>
      </c>
      <c r="O3801" s="18"/>
      <c r="P3801" s="30">
        <f t="shared" ca="1" si="413"/>
        <v>8.0456733120479775</v>
      </c>
      <c r="Q3801" s="19"/>
      <c r="R3801" s="20">
        <f t="shared" ca="1" si="418"/>
        <v>1</v>
      </c>
      <c r="S3801" s="21">
        <f t="shared" ca="1" si="419"/>
        <v>1</v>
      </c>
    </row>
    <row r="3802" spans="9:19" ht="15" x14ac:dyDescent="0.25">
      <c r="I3802" s="14">
        <v>3798</v>
      </c>
      <c r="J3802" s="15">
        <f t="shared" ca="1" si="414"/>
        <v>0.94586641582242981</v>
      </c>
      <c r="K3802" s="16">
        <f t="shared" ca="1" si="416"/>
        <v>20.867016744349989</v>
      </c>
      <c r="L3802" s="16"/>
      <c r="M3802" s="17">
        <f t="shared" ca="1" si="415"/>
        <v>0.81041072230624933</v>
      </c>
      <c r="N3802" s="18">
        <f t="shared" ca="1" si="417"/>
        <v>11.137678987881483</v>
      </c>
      <c r="O3802" s="18"/>
      <c r="P3802" s="30">
        <f t="shared" ca="1" si="413"/>
        <v>11.929337756468506</v>
      </c>
      <c r="Q3802" s="19"/>
      <c r="R3802" s="20">
        <f t="shared" ca="1" si="418"/>
        <v>1</v>
      </c>
      <c r="S3802" s="21">
        <f t="shared" ca="1" si="419"/>
        <v>1</v>
      </c>
    </row>
    <row r="3803" spans="9:19" ht="15" x14ac:dyDescent="0.25">
      <c r="I3803" s="14">
        <v>3799</v>
      </c>
      <c r="J3803" s="15">
        <f t="shared" ca="1" si="414"/>
        <v>0.87115018409045963</v>
      </c>
      <c r="K3803" s="16">
        <f t="shared" ca="1" si="416"/>
        <v>16.89969414536813</v>
      </c>
      <c r="L3803" s="16"/>
      <c r="M3803" s="17">
        <f t="shared" ca="1" si="415"/>
        <v>0.54883377213856377</v>
      </c>
      <c r="N3803" s="18">
        <f t="shared" ca="1" si="417"/>
        <v>4.8067108342947567</v>
      </c>
      <c r="O3803" s="18"/>
      <c r="P3803" s="30">
        <f t="shared" ca="1" si="413"/>
        <v>14.292983311073375</v>
      </c>
      <c r="Q3803" s="19"/>
      <c r="R3803" s="20">
        <f t="shared" ca="1" si="418"/>
        <v>1</v>
      </c>
      <c r="S3803" s="21">
        <f t="shared" ca="1" si="419"/>
        <v>1</v>
      </c>
    </row>
    <row r="3804" spans="9:19" ht="15" x14ac:dyDescent="0.25">
      <c r="I3804" s="14">
        <v>3800</v>
      </c>
      <c r="J3804" s="15">
        <f t="shared" ca="1" si="414"/>
        <v>0.56230856969646692</v>
      </c>
      <c r="K3804" s="16">
        <f t="shared" ca="1" si="416"/>
        <v>8.7420911193102491</v>
      </c>
      <c r="L3804" s="16"/>
      <c r="M3804" s="17">
        <f t="shared" ca="1" si="415"/>
        <v>0.50443691154318482</v>
      </c>
      <c r="N3804" s="18">
        <f t="shared" ca="1" si="417"/>
        <v>3.8730526355079542</v>
      </c>
      <c r="O3804" s="18"/>
      <c r="P3804" s="30">
        <f t="shared" ca="1" si="413"/>
        <v>7.069038483802295</v>
      </c>
      <c r="Q3804" s="19"/>
      <c r="R3804" s="20">
        <f t="shared" ca="1" si="418"/>
        <v>1</v>
      </c>
      <c r="S3804" s="21">
        <f t="shared" ca="1" si="419"/>
        <v>1</v>
      </c>
    </row>
    <row r="3805" spans="9:19" ht="15" x14ac:dyDescent="0.25">
      <c r="I3805" s="14">
        <v>3801</v>
      </c>
      <c r="J3805" s="15">
        <f t="shared" ca="1" si="414"/>
        <v>0.14922828779777941</v>
      </c>
      <c r="K3805" s="16">
        <f t="shared" ca="1" si="416"/>
        <v>-1.2691634200128536</v>
      </c>
      <c r="L3805" s="16"/>
      <c r="M3805" s="17">
        <f t="shared" ca="1" si="415"/>
        <v>0.31352081384805885</v>
      </c>
      <c r="N3805" s="18">
        <f t="shared" ca="1" si="417"/>
        <v>-0.28528906977781965</v>
      </c>
      <c r="O3805" s="18"/>
      <c r="P3805" s="30">
        <f t="shared" ca="1" si="413"/>
        <v>1.2161256497649662</v>
      </c>
      <c r="Q3805" s="19"/>
      <c r="R3805" s="20">
        <f t="shared" ca="1" si="418"/>
        <v>1</v>
      </c>
      <c r="S3805" s="21">
        <f t="shared" ca="1" si="419"/>
        <v>0</v>
      </c>
    </row>
    <row r="3806" spans="9:19" ht="15" x14ac:dyDescent="0.25">
      <c r="I3806" s="14">
        <v>3802</v>
      </c>
      <c r="J3806" s="15">
        <f t="shared" ca="1" si="414"/>
        <v>0.6015239646137206</v>
      </c>
      <c r="K3806" s="16">
        <f t="shared" ca="1" si="416"/>
        <v>9.5826733727518842</v>
      </c>
      <c r="L3806" s="16"/>
      <c r="M3806" s="17">
        <f t="shared" ca="1" si="415"/>
        <v>0.17208009147825476</v>
      </c>
      <c r="N3806" s="18">
        <f t="shared" ca="1" si="417"/>
        <v>-4.134613625680192</v>
      </c>
      <c r="O3806" s="18"/>
      <c r="P3806" s="30">
        <f t="shared" ca="1" si="413"/>
        <v>15.917286998432076</v>
      </c>
      <c r="Q3806" s="19"/>
      <c r="R3806" s="20">
        <f t="shared" ca="1" si="418"/>
        <v>1</v>
      </c>
      <c r="S3806" s="21">
        <f t="shared" ca="1" si="419"/>
        <v>1</v>
      </c>
    </row>
    <row r="3807" spans="9:19" ht="15" x14ac:dyDescent="0.25">
      <c r="I3807" s="14">
        <v>3803</v>
      </c>
      <c r="J3807" s="15">
        <f t="shared" ca="1" si="414"/>
        <v>0.75588305261671862</v>
      </c>
      <c r="K3807" s="16">
        <f t="shared" ca="1" si="416"/>
        <v>13.229062677950816</v>
      </c>
      <c r="L3807" s="16"/>
      <c r="M3807" s="17">
        <f t="shared" ca="1" si="415"/>
        <v>0.64047875313399982</v>
      </c>
      <c r="N3807" s="18">
        <f t="shared" ca="1" si="417"/>
        <v>6.7897905148330437</v>
      </c>
      <c r="O3807" s="18"/>
      <c r="P3807" s="30">
        <f t="shared" ca="1" si="413"/>
        <v>8.6392721631177736</v>
      </c>
      <c r="Q3807" s="19"/>
      <c r="R3807" s="20">
        <f t="shared" ca="1" si="418"/>
        <v>1</v>
      </c>
      <c r="S3807" s="21">
        <f t="shared" ca="1" si="419"/>
        <v>1</v>
      </c>
    </row>
    <row r="3808" spans="9:19" ht="15" x14ac:dyDescent="0.25">
      <c r="I3808" s="14">
        <v>3804</v>
      </c>
      <c r="J3808" s="15">
        <f t="shared" ca="1" si="414"/>
        <v>0.11867133346696945</v>
      </c>
      <c r="K3808" s="16">
        <f t="shared" ca="1" si="416"/>
        <v>-2.4564340600035575</v>
      </c>
      <c r="L3808" s="16"/>
      <c r="M3808" s="17">
        <f t="shared" ca="1" si="415"/>
        <v>0.54228574433015342</v>
      </c>
      <c r="N3808" s="18">
        <f t="shared" ca="1" si="417"/>
        <v>4.6684819049150947</v>
      </c>
      <c r="O3808" s="18"/>
      <c r="P3808" s="30">
        <f t="shared" ca="1" si="413"/>
        <v>-4.924915964918652</v>
      </c>
      <c r="Q3808" s="19"/>
      <c r="R3808" s="20">
        <f t="shared" ca="1" si="418"/>
        <v>0</v>
      </c>
      <c r="S3808" s="21">
        <f t="shared" ca="1" si="419"/>
        <v>0</v>
      </c>
    </row>
    <row r="3809" spans="9:19" ht="15" x14ac:dyDescent="0.25">
      <c r="I3809" s="14">
        <v>3805</v>
      </c>
      <c r="J3809" s="15">
        <f t="shared" ca="1" si="414"/>
        <v>0.86724535151962368</v>
      </c>
      <c r="K3809" s="16">
        <f t="shared" ca="1" si="416"/>
        <v>16.745906334851696</v>
      </c>
      <c r="L3809" s="16"/>
      <c r="M3809" s="17">
        <f t="shared" ca="1" si="415"/>
        <v>0.28926047484489092</v>
      </c>
      <c r="N3809" s="18">
        <f t="shared" ca="1" si="417"/>
        <v>-0.86803505239447531</v>
      </c>
      <c r="O3809" s="18"/>
      <c r="P3809" s="30">
        <f t="shared" ca="1" si="413"/>
        <v>19.813941387246171</v>
      </c>
      <c r="Q3809" s="19"/>
      <c r="R3809" s="20">
        <f t="shared" ca="1" si="418"/>
        <v>1</v>
      </c>
      <c r="S3809" s="21">
        <f t="shared" ca="1" si="419"/>
        <v>1</v>
      </c>
    </row>
    <row r="3810" spans="9:19" ht="15" x14ac:dyDescent="0.25">
      <c r="I3810" s="14">
        <v>3806</v>
      </c>
      <c r="J3810" s="15">
        <f t="shared" ca="1" si="414"/>
        <v>0.29334665359947565</v>
      </c>
      <c r="K3810" s="16">
        <f t="shared" ca="1" si="416"/>
        <v>2.8816310129863609</v>
      </c>
      <c r="L3810" s="16"/>
      <c r="M3810" s="17">
        <f t="shared" ca="1" si="415"/>
        <v>0.95761065320350969</v>
      </c>
      <c r="N3810" s="18">
        <f t="shared" ca="1" si="417"/>
        <v>18.20073636000982</v>
      </c>
      <c r="O3810" s="18"/>
      <c r="P3810" s="30">
        <f t="shared" ca="1" si="413"/>
        <v>-13.11910534702346</v>
      </c>
      <c r="Q3810" s="19"/>
      <c r="R3810" s="20">
        <f t="shared" ca="1" si="418"/>
        <v>0</v>
      </c>
      <c r="S3810" s="21">
        <f t="shared" ca="1" si="419"/>
        <v>0</v>
      </c>
    </row>
    <row r="3811" spans="9:19" ht="15" x14ac:dyDescent="0.25">
      <c r="I3811" s="14">
        <v>3807</v>
      </c>
      <c r="J3811" s="15">
        <f t="shared" ca="1" si="414"/>
        <v>0.4575404845297838</v>
      </c>
      <c r="K3811" s="16">
        <f t="shared" ca="1" si="416"/>
        <v>6.5378530820754195</v>
      </c>
      <c r="L3811" s="16"/>
      <c r="M3811" s="17">
        <f t="shared" ca="1" si="415"/>
        <v>0.47602799717177746</v>
      </c>
      <c r="N3811" s="18">
        <f t="shared" ca="1" si="417"/>
        <v>3.276957271228218</v>
      </c>
      <c r="O3811" s="18"/>
      <c r="P3811" s="30">
        <f t="shared" ca="1" si="413"/>
        <v>5.4608958108472017</v>
      </c>
      <c r="Q3811" s="19"/>
      <c r="R3811" s="20">
        <f t="shared" ca="1" si="418"/>
        <v>1</v>
      </c>
      <c r="S3811" s="21">
        <f t="shared" ca="1" si="419"/>
        <v>0</v>
      </c>
    </row>
    <row r="3812" spans="9:19" ht="15" x14ac:dyDescent="0.25">
      <c r="I3812" s="14">
        <v>3808</v>
      </c>
      <c r="J3812" s="15">
        <f t="shared" ca="1" si="414"/>
        <v>4.6881652536416851E-2</v>
      </c>
      <c r="K3812" s="16">
        <f t="shared" ca="1" si="416"/>
        <v>-6.5913495059837359</v>
      </c>
      <c r="L3812" s="16"/>
      <c r="M3812" s="17">
        <f t="shared" ca="1" si="415"/>
        <v>0.72553804365635133</v>
      </c>
      <c r="N3812" s="18">
        <f t="shared" ca="1" si="417"/>
        <v>8.7947176269926945</v>
      </c>
      <c r="O3812" s="18"/>
      <c r="P3812" s="30">
        <f t="shared" ca="1" si="413"/>
        <v>-13.186067132976429</v>
      </c>
      <c r="Q3812" s="19"/>
      <c r="R3812" s="20">
        <f t="shared" ca="1" si="418"/>
        <v>0</v>
      </c>
      <c r="S3812" s="21">
        <f t="shared" ca="1" si="419"/>
        <v>0</v>
      </c>
    </row>
    <row r="3813" spans="9:19" ht="15" x14ac:dyDescent="0.25">
      <c r="I3813" s="14">
        <v>3809</v>
      </c>
      <c r="J3813" s="15">
        <f t="shared" ca="1" si="414"/>
        <v>0.90763392342073368</v>
      </c>
      <c r="K3813" s="16">
        <f t="shared" ca="1" si="416"/>
        <v>18.526828981234189</v>
      </c>
      <c r="L3813" s="16"/>
      <c r="M3813" s="17">
        <f t="shared" ca="1" si="415"/>
        <v>0.101413320146028</v>
      </c>
      <c r="N3813" s="18">
        <f t="shared" ca="1" si="417"/>
        <v>-6.8751965063152465</v>
      </c>
      <c r="O3813" s="18"/>
      <c r="P3813" s="30">
        <f t="shared" ca="1" si="413"/>
        <v>27.602025487549437</v>
      </c>
      <c r="Q3813" s="19"/>
      <c r="R3813" s="20">
        <f t="shared" ca="1" si="418"/>
        <v>1</v>
      </c>
      <c r="S3813" s="21">
        <f t="shared" ca="1" si="419"/>
        <v>1</v>
      </c>
    </row>
    <row r="3814" spans="9:19" ht="15" x14ac:dyDescent="0.25">
      <c r="I3814" s="14">
        <v>3810</v>
      </c>
      <c r="J3814" s="15">
        <f t="shared" ca="1" si="414"/>
        <v>0.48740744156699167</v>
      </c>
      <c r="K3814" s="16">
        <f t="shared" ca="1" si="416"/>
        <v>7.1658655393691086</v>
      </c>
      <c r="L3814" s="16"/>
      <c r="M3814" s="17">
        <f t="shared" ca="1" si="415"/>
        <v>0.49218317266136957</v>
      </c>
      <c r="N3814" s="18">
        <f t="shared" ca="1" si="417"/>
        <v>3.6160553438231871</v>
      </c>
      <c r="O3814" s="18"/>
      <c r="P3814" s="30">
        <f t="shared" ca="1" si="413"/>
        <v>5.7498101955459218</v>
      </c>
      <c r="Q3814" s="19"/>
      <c r="R3814" s="20">
        <f t="shared" ca="1" si="418"/>
        <v>1</v>
      </c>
      <c r="S3814" s="21">
        <f t="shared" ca="1" si="419"/>
        <v>0</v>
      </c>
    </row>
    <row r="3815" spans="9:19" ht="15" x14ac:dyDescent="0.25">
      <c r="I3815" s="14">
        <v>3811</v>
      </c>
      <c r="J3815" s="15">
        <f t="shared" ca="1" si="414"/>
        <v>0.27469932289407895</v>
      </c>
      <c r="K3815" s="16">
        <f t="shared" ca="1" si="416"/>
        <v>2.4212386606537564</v>
      </c>
      <c r="L3815" s="16"/>
      <c r="M3815" s="17">
        <f t="shared" ca="1" si="415"/>
        <v>0.6968662588519251</v>
      </c>
      <c r="N3815" s="18">
        <f t="shared" ca="1" si="417"/>
        <v>8.0922182304616825</v>
      </c>
      <c r="O3815" s="18"/>
      <c r="P3815" s="30">
        <f t="shared" ca="1" si="413"/>
        <v>-3.470979569807926</v>
      </c>
      <c r="Q3815" s="19"/>
      <c r="R3815" s="20">
        <f t="shared" ca="1" si="418"/>
        <v>0</v>
      </c>
      <c r="S3815" s="21">
        <f t="shared" ca="1" si="419"/>
        <v>0</v>
      </c>
    </row>
    <row r="3816" spans="9:19" ht="15" x14ac:dyDescent="0.25">
      <c r="I3816" s="14">
        <v>3812</v>
      </c>
      <c r="J3816" s="15">
        <f t="shared" ca="1" si="414"/>
        <v>0.8514652500726303</v>
      </c>
      <c r="K3816" s="16">
        <f t="shared" ca="1" si="416"/>
        <v>16.154174797557147</v>
      </c>
      <c r="L3816" s="16"/>
      <c r="M3816" s="17">
        <f t="shared" ca="1" si="415"/>
        <v>5.3413418352827313E-2</v>
      </c>
      <c r="N3816" s="18">
        <f t="shared" ca="1" si="417"/>
        <v>-9.7121566923927745</v>
      </c>
      <c r="O3816" s="18"/>
      <c r="P3816" s="30">
        <f t="shared" ca="1" si="413"/>
        <v>28.066331489949921</v>
      </c>
      <c r="Q3816" s="19"/>
      <c r="R3816" s="20">
        <f t="shared" ca="1" si="418"/>
        <v>1</v>
      </c>
      <c r="S3816" s="21">
        <f t="shared" ca="1" si="419"/>
        <v>1</v>
      </c>
    </row>
    <row r="3817" spans="9:19" ht="15" x14ac:dyDescent="0.25">
      <c r="I3817" s="14">
        <v>3813</v>
      </c>
      <c r="J3817" s="15">
        <f t="shared" ca="1" si="414"/>
        <v>0.16319485450107518</v>
      </c>
      <c r="K3817" s="16">
        <f t="shared" ca="1" si="416"/>
        <v>-0.78108023446131014</v>
      </c>
      <c r="L3817" s="16"/>
      <c r="M3817" s="17">
        <f t="shared" ca="1" si="415"/>
        <v>0.77436922909434469</v>
      </c>
      <c r="N3817" s="18">
        <f t="shared" ca="1" si="417"/>
        <v>10.082673019175802</v>
      </c>
      <c r="O3817" s="18"/>
      <c r="P3817" s="30">
        <f t="shared" ca="1" si="413"/>
        <v>-8.6637532536371111</v>
      </c>
      <c r="Q3817" s="19"/>
      <c r="R3817" s="20">
        <f t="shared" ca="1" si="418"/>
        <v>0</v>
      </c>
      <c r="S3817" s="21">
        <f t="shared" ca="1" si="419"/>
        <v>0</v>
      </c>
    </row>
    <row r="3818" spans="9:19" ht="15" x14ac:dyDescent="0.25">
      <c r="I3818" s="14">
        <v>3814</v>
      </c>
      <c r="J3818" s="15">
        <f t="shared" ca="1" si="414"/>
        <v>0.62637650501415265</v>
      </c>
      <c r="K3818" s="16">
        <f t="shared" ca="1" si="416"/>
        <v>10.126317171400981</v>
      </c>
      <c r="L3818" s="16"/>
      <c r="M3818" s="17">
        <f t="shared" ca="1" si="415"/>
        <v>0.86787147896189754</v>
      </c>
      <c r="N3818" s="18">
        <f t="shared" ca="1" si="417"/>
        <v>13.120353477558949</v>
      </c>
      <c r="O3818" s="18"/>
      <c r="P3818" s="30">
        <f t="shared" ca="1" si="413"/>
        <v>-0.79403630615796761</v>
      </c>
      <c r="Q3818" s="19"/>
      <c r="R3818" s="20">
        <f t="shared" ca="1" si="418"/>
        <v>0</v>
      </c>
      <c r="S3818" s="21">
        <f t="shared" ca="1" si="419"/>
        <v>0</v>
      </c>
    </row>
    <row r="3819" spans="9:19" ht="15" x14ac:dyDescent="0.25">
      <c r="I3819" s="14">
        <v>3815</v>
      </c>
      <c r="J3819" s="15">
        <f t="shared" ca="1" si="414"/>
        <v>0.56650149181916376</v>
      </c>
      <c r="K3819" s="16">
        <f t="shared" ca="1" si="416"/>
        <v>8.8311889404313941</v>
      </c>
      <c r="L3819" s="16"/>
      <c r="M3819" s="17">
        <f t="shared" ca="1" si="415"/>
        <v>0.95321969299625764</v>
      </c>
      <c r="N3819" s="18">
        <f t="shared" ca="1" si="417"/>
        <v>17.810012908454613</v>
      </c>
      <c r="O3819" s="18"/>
      <c r="P3819" s="30">
        <f t="shared" ca="1" si="413"/>
        <v>-6.778823968023219</v>
      </c>
      <c r="Q3819" s="19"/>
      <c r="R3819" s="20">
        <f t="shared" ca="1" si="418"/>
        <v>0</v>
      </c>
      <c r="S3819" s="21">
        <f t="shared" ca="1" si="419"/>
        <v>0</v>
      </c>
    </row>
    <row r="3820" spans="9:19" ht="15" x14ac:dyDescent="0.25">
      <c r="I3820" s="14">
        <v>3816</v>
      </c>
      <c r="J3820" s="15">
        <f t="shared" ca="1" si="414"/>
        <v>0.55664428838584745</v>
      </c>
      <c r="K3820" s="16">
        <f t="shared" ca="1" si="416"/>
        <v>8.6219614783582745</v>
      </c>
      <c r="L3820" s="16"/>
      <c r="M3820" s="17">
        <f t="shared" ca="1" si="415"/>
        <v>0.24056183277250154</v>
      </c>
      <c r="N3820" s="18">
        <f t="shared" ca="1" si="417"/>
        <v>-2.1142401119815313</v>
      </c>
      <c r="O3820" s="18"/>
      <c r="P3820" s="30">
        <f t="shared" ca="1" si="413"/>
        <v>12.936201590339806</v>
      </c>
      <c r="Q3820" s="19"/>
      <c r="R3820" s="20">
        <f t="shared" ca="1" si="418"/>
        <v>1</v>
      </c>
      <c r="S3820" s="21">
        <f t="shared" ca="1" si="419"/>
        <v>1</v>
      </c>
    </row>
    <row r="3821" spans="9:19" ht="15" x14ac:dyDescent="0.25">
      <c r="I3821" s="14">
        <v>3817</v>
      </c>
      <c r="J3821" s="15">
        <f t="shared" ca="1" si="414"/>
        <v>1.8758650006573507E-2</v>
      </c>
      <c r="K3821" s="16">
        <f t="shared" ca="1" si="416"/>
        <v>-9.9732795967790366</v>
      </c>
      <c r="L3821" s="16"/>
      <c r="M3821" s="17">
        <f t="shared" ca="1" si="415"/>
        <v>0.63238649217751874</v>
      </c>
      <c r="N3821" s="18">
        <f t="shared" ca="1" si="417"/>
        <v>6.6094227728509267</v>
      </c>
      <c r="O3821" s="18"/>
      <c r="P3821" s="30">
        <f t="shared" ca="1" si="413"/>
        <v>-14.382702369629964</v>
      </c>
      <c r="Q3821" s="19"/>
      <c r="R3821" s="20">
        <f t="shared" ca="1" si="418"/>
        <v>0</v>
      </c>
      <c r="S3821" s="21">
        <f t="shared" ca="1" si="419"/>
        <v>0</v>
      </c>
    </row>
    <row r="3822" spans="9:19" ht="15" x14ac:dyDescent="0.25">
      <c r="I3822" s="14">
        <v>3818</v>
      </c>
      <c r="J3822" s="15">
        <f t="shared" ca="1" si="414"/>
        <v>0.52972345677563737</v>
      </c>
      <c r="K3822" s="16">
        <f t="shared" ca="1" si="416"/>
        <v>8.053936894944826</v>
      </c>
      <c r="L3822" s="16"/>
      <c r="M3822" s="17">
        <f t="shared" ca="1" si="415"/>
        <v>0.51418567696081163</v>
      </c>
      <c r="N3822" s="18">
        <f t="shared" ca="1" si="417"/>
        <v>4.0775641247993155</v>
      </c>
      <c r="O3822" s="18"/>
      <c r="P3822" s="30">
        <f t="shared" ca="1" si="413"/>
        <v>6.1763727701455107</v>
      </c>
      <c r="Q3822" s="19"/>
      <c r="R3822" s="20">
        <f t="shared" ca="1" si="418"/>
        <v>1</v>
      </c>
      <c r="S3822" s="21">
        <f t="shared" ca="1" si="419"/>
        <v>0</v>
      </c>
    </row>
    <row r="3823" spans="9:19" ht="15" x14ac:dyDescent="0.25">
      <c r="I3823" s="14">
        <v>3819</v>
      </c>
      <c r="J3823" s="15">
        <f t="shared" ca="1" si="414"/>
        <v>0.87966378894575104</v>
      </c>
      <c r="K3823" s="16">
        <f t="shared" ca="1" si="416"/>
        <v>17.246596795150325</v>
      </c>
      <c r="L3823" s="16"/>
      <c r="M3823" s="17">
        <f t="shared" ca="1" si="415"/>
        <v>0.62215225279714892</v>
      </c>
      <c r="N3823" s="18">
        <f t="shared" ca="1" si="417"/>
        <v>6.3831696900892041</v>
      </c>
      <c r="O3823" s="18"/>
      <c r="P3823" s="30">
        <f t="shared" ca="1" si="413"/>
        <v>13.06342710506112</v>
      </c>
      <c r="Q3823" s="19"/>
      <c r="R3823" s="20">
        <f t="shared" ca="1" si="418"/>
        <v>1</v>
      </c>
      <c r="S3823" s="21">
        <f t="shared" ca="1" si="419"/>
        <v>1</v>
      </c>
    </row>
    <row r="3824" spans="9:19" ht="15" x14ac:dyDescent="0.25">
      <c r="I3824" s="14">
        <v>3820</v>
      </c>
      <c r="J3824" s="15">
        <f t="shared" ca="1" si="414"/>
        <v>0.91620102860907704</v>
      </c>
      <c r="K3824" s="16">
        <f t="shared" ca="1" si="416"/>
        <v>18.975601370050029</v>
      </c>
      <c r="L3824" s="16"/>
      <c r="M3824" s="17">
        <f t="shared" ca="1" si="415"/>
        <v>0.48111372407722908</v>
      </c>
      <c r="N3824" s="18">
        <f t="shared" ca="1" si="417"/>
        <v>3.3837697741689952</v>
      </c>
      <c r="O3824" s="18"/>
      <c r="P3824" s="30">
        <f t="shared" ca="1" si="413"/>
        <v>17.791831595881035</v>
      </c>
      <c r="Q3824" s="19"/>
      <c r="R3824" s="20">
        <f t="shared" ca="1" si="418"/>
        <v>1</v>
      </c>
      <c r="S3824" s="21">
        <f t="shared" ca="1" si="419"/>
        <v>1</v>
      </c>
    </row>
    <row r="3825" spans="9:19" ht="15" x14ac:dyDescent="0.25">
      <c r="I3825" s="14">
        <v>3821</v>
      </c>
      <c r="J3825" s="15">
        <f t="shared" ca="1" si="414"/>
        <v>0.6356582361606411</v>
      </c>
      <c r="K3825" s="16">
        <f t="shared" ca="1" si="416"/>
        <v>10.332183413553292</v>
      </c>
      <c r="L3825" s="16"/>
      <c r="M3825" s="17">
        <f t="shared" ca="1" si="415"/>
        <v>0.91667236353611625</v>
      </c>
      <c r="N3825" s="18">
        <f t="shared" ca="1" si="417"/>
        <v>15.351269928811009</v>
      </c>
      <c r="O3825" s="18"/>
      <c r="P3825" s="30">
        <f t="shared" ca="1" si="413"/>
        <v>-2.8190865152577169</v>
      </c>
      <c r="Q3825" s="19"/>
      <c r="R3825" s="20">
        <f t="shared" ca="1" si="418"/>
        <v>0</v>
      </c>
      <c r="S3825" s="21">
        <f t="shared" ca="1" si="419"/>
        <v>0</v>
      </c>
    </row>
    <row r="3826" spans="9:19" ht="15" x14ac:dyDescent="0.25">
      <c r="I3826" s="14">
        <v>3822</v>
      </c>
      <c r="J3826" s="15">
        <f t="shared" ca="1" si="414"/>
        <v>0.78651064615456212</v>
      </c>
      <c r="K3826" s="16">
        <f t="shared" ca="1" si="416"/>
        <v>14.076195746039287</v>
      </c>
      <c r="L3826" s="16"/>
      <c r="M3826" s="17">
        <f t="shared" ca="1" si="415"/>
        <v>0.95003812314002312</v>
      </c>
      <c r="N3826" s="18">
        <f t="shared" ca="1" si="417"/>
        <v>17.544926369087161</v>
      </c>
      <c r="O3826" s="18"/>
      <c r="P3826" s="30">
        <f t="shared" ca="1" si="413"/>
        <v>-1.2687306230478734</v>
      </c>
      <c r="Q3826" s="19"/>
      <c r="R3826" s="20">
        <f t="shared" ca="1" si="418"/>
        <v>0</v>
      </c>
      <c r="S3826" s="21">
        <f t="shared" ca="1" si="419"/>
        <v>0</v>
      </c>
    </row>
    <row r="3827" spans="9:19" ht="15" x14ac:dyDescent="0.25">
      <c r="I3827" s="14">
        <v>3823</v>
      </c>
      <c r="J3827" s="15">
        <f t="shared" ca="1" si="414"/>
        <v>0.87632266683500093</v>
      </c>
      <c r="K3827" s="16">
        <f t="shared" ca="1" si="416"/>
        <v>17.108471220701894</v>
      </c>
      <c r="L3827" s="16"/>
      <c r="M3827" s="17">
        <f t="shared" ca="1" si="415"/>
        <v>0.12697195147110774</v>
      </c>
      <c r="N3827" s="18">
        <f t="shared" ca="1" si="417"/>
        <v>-5.7648036704882735</v>
      </c>
      <c r="O3827" s="18"/>
      <c r="P3827" s="30">
        <f t="shared" ca="1" si="413"/>
        <v>25.073274891190167</v>
      </c>
      <c r="Q3827" s="19"/>
      <c r="R3827" s="20">
        <f t="shared" ca="1" si="418"/>
        <v>1</v>
      </c>
      <c r="S3827" s="21">
        <f t="shared" ca="1" si="419"/>
        <v>1</v>
      </c>
    </row>
    <row r="3828" spans="9:19" ht="15" x14ac:dyDescent="0.25">
      <c r="I3828" s="14">
        <v>3824</v>
      </c>
      <c r="J3828" s="15">
        <f t="shared" ca="1" si="414"/>
        <v>0.25633175963483379</v>
      </c>
      <c r="K3828" s="16">
        <f t="shared" ca="1" si="416"/>
        <v>1.9524205082954644</v>
      </c>
      <c r="L3828" s="16"/>
      <c r="M3828" s="17">
        <f t="shared" ca="1" si="415"/>
        <v>0.47964049411103094</v>
      </c>
      <c r="N3828" s="18">
        <f t="shared" ca="1" si="417"/>
        <v>3.3528358130921241</v>
      </c>
      <c r="O3828" s="18"/>
      <c r="P3828" s="30">
        <f t="shared" ca="1" si="413"/>
        <v>0.79958469520334052</v>
      </c>
      <c r="Q3828" s="19"/>
      <c r="R3828" s="20">
        <f t="shared" ca="1" si="418"/>
        <v>1</v>
      </c>
      <c r="S3828" s="21">
        <f t="shared" ca="1" si="419"/>
        <v>0</v>
      </c>
    </row>
    <row r="3829" spans="9:19" ht="15" x14ac:dyDescent="0.25">
      <c r="I3829" s="14">
        <v>3825</v>
      </c>
      <c r="J3829" s="15">
        <f t="shared" ca="1" si="414"/>
        <v>0.23129235439664741</v>
      </c>
      <c r="K3829" s="16">
        <f t="shared" ca="1" si="416"/>
        <v>1.2839170178829677</v>
      </c>
      <c r="L3829" s="16"/>
      <c r="M3829" s="17">
        <f t="shared" ca="1" si="415"/>
        <v>0.73382994130422874</v>
      </c>
      <c r="N3829" s="18">
        <f t="shared" ca="1" si="417"/>
        <v>9.0044213320786426</v>
      </c>
      <c r="O3829" s="18"/>
      <c r="P3829" s="30">
        <f t="shared" ca="1" si="413"/>
        <v>-5.5205043141956747</v>
      </c>
      <c r="Q3829" s="19"/>
      <c r="R3829" s="20">
        <f t="shared" ca="1" si="418"/>
        <v>0</v>
      </c>
      <c r="S3829" s="21">
        <f t="shared" ca="1" si="419"/>
        <v>0</v>
      </c>
    </row>
    <row r="3830" spans="9:19" ht="15" x14ac:dyDescent="0.25">
      <c r="I3830" s="14">
        <v>3826</v>
      </c>
      <c r="J3830" s="15">
        <f t="shared" ca="1" si="414"/>
        <v>0.96370650813766678</v>
      </c>
      <c r="K3830" s="16">
        <f t="shared" ca="1" si="416"/>
        <v>22.451552229610257</v>
      </c>
      <c r="L3830" s="16"/>
      <c r="M3830" s="17">
        <f t="shared" ca="1" si="415"/>
        <v>0.69442198967574253</v>
      </c>
      <c r="N3830" s="18">
        <f t="shared" ca="1" si="417"/>
        <v>8.0337804273985558</v>
      </c>
      <c r="O3830" s="18"/>
      <c r="P3830" s="30">
        <f t="shared" ca="1" si="413"/>
        <v>16.617771802211703</v>
      </c>
      <c r="Q3830" s="19"/>
      <c r="R3830" s="20">
        <f t="shared" ca="1" si="418"/>
        <v>1</v>
      </c>
      <c r="S3830" s="21">
        <f t="shared" ca="1" si="419"/>
        <v>1</v>
      </c>
    </row>
    <row r="3831" spans="9:19" ht="15" x14ac:dyDescent="0.25">
      <c r="I3831" s="14">
        <v>3827</v>
      </c>
      <c r="J3831" s="15">
        <f t="shared" ca="1" si="414"/>
        <v>0.43244483259038302</v>
      </c>
      <c r="K3831" s="16">
        <f t="shared" ca="1" si="416"/>
        <v>6.0063962903277268</v>
      </c>
      <c r="L3831" s="16"/>
      <c r="M3831" s="17">
        <f t="shared" ca="1" si="415"/>
        <v>0.12322137195306859</v>
      </c>
      <c r="N3831" s="18">
        <f t="shared" ca="1" si="417"/>
        <v>-5.9171656020691916</v>
      </c>
      <c r="O3831" s="18"/>
      <c r="P3831" s="30">
        <f t="shared" ca="1" si="413"/>
        <v>14.123561892396918</v>
      </c>
      <c r="Q3831" s="19"/>
      <c r="R3831" s="20">
        <f t="shared" ca="1" si="418"/>
        <v>1</v>
      </c>
      <c r="S3831" s="21">
        <f t="shared" ca="1" si="419"/>
        <v>1</v>
      </c>
    </row>
    <row r="3832" spans="9:19" ht="15" x14ac:dyDescent="0.25">
      <c r="I3832" s="14">
        <v>3828</v>
      </c>
      <c r="J3832" s="15">
        <f t="shared" ca="1" si="414"/>
        <v>0.21469295004099231</v>
      </c>
      <c r="K3832" s="16">
        <f t="shared" ca="1" si="416"/>
        <v>0.81835316460432317</v>
      </c>
      <c r="L3832" s="16"/>
      <c r="M3832" s="17">
        <f t="shared" ca="1" si="415"/>
        <v>0.53479618956911401</v>
      </c>
      <c r="N3832" s="18">
        <f t="shared" ca="1" si="417"/>
        <v>4.5106719133130042</v>
      </c>
      <c r="O3832" s="18"/>
      <c r="P3832" s="30">
        <f t="shared" ca="1" si="413"/>
        <v>-1.4923187487086809</v>
      </c>
      <c r="Q3832" s="19"/>
      <c r="R3832" s="20">
        <f t="shared" ca="1" si="418"/>
        <v>0</v>
      </c>
      <c r="S3832" s="21">
        <f t="shared" ca="1" si="419"/>
        <v>0</v>
      </c>
    </row>
    <row r="3833" spans="9:19" ht="15" x14ac:dyDescent="0.25">
      <c r="I3833" s="14">
        <v>3829</v>
      </c>
      <c r="J3833" s="15">
        <f t="shared" ca="1" si="414"/>
        <v>6.0119409262337276E-2</v>
      </c>
      <c r="K3833" s="16">
        <f t="shared" ca="1" si="416"/>
        <v>-5.5697889879590008</v>
      </c>
      <c r="L3833" s="16"/>
      <c r="M3833" s="17">
        <f t="shared" ca="1" si="415"/>
        <v>0.48214326168591148</v>
      </c>
      <c r="N3833" s="18">
        <f t="shared" ca="1" si="417"/>
        <v>3.4053841207467466</v>
      </c>
      <c r="O3833" s="18"/>
      <c r="P3833" s="30">
        <f t="shared" ca="1" si="413"/>
        <v>-6.7751731087057463</v>
      </c>
      <c r="Q3833" s="19"/>
      <c r="R3833" s="20">
        <f t="shared" ca="1" si="418"/>
        <v>0</v>
      </c>
      <c r="S3833" s="21">
        <f t="shared" ca="1" si="419"/>
        <v>0</v>
      </c>
    </row>
    <row r="3834" spans="9:19" ht="15" x14ac:dyDescent="0.25">
      <c r="I3834" s="14">
        <v>3830</v>
      </c>
      <c r="J3834" s="15">
        <f t="shared" ca="1" si="414"/>
        <v>0.98073015136184483</v>
      </c>
      <c r="K3834" s="16">
        <f t="shared" ca="1" si="416"/>
        <v>24.7410656626869</v>
      </c>
      <c r="L3834" s="16"/>
      <c r="M3834" s="17">
        <f t="shared" ca="1" si="415"/>
        <v>0.11967839291601401</v>
      </c>
      <c r="N3834" s="18">
        <f t="shared" ca="1" si="417"/>
        <v>-6.0641085997168531</v>
      </c>
      <c r="O3834" s="18"/>
      <c r="P3834" s="30">
        <f t="shared" ca="1" si="413"/>
        <v>33.005174262403756</v>
      </c>
      <c r="Q3834" s="19"/>
      <c r="R3834" s="20">
        <f t="shared" ca="1" si="418"/>
        <v>1</v>
      </c>
      <c r="S3834" s="21">
        <f t="shared" ca="1" si="419"/>
        <v>1</v>
      </c>
    </row>
    <row r="3835" spans="9:19" ht="15" x14ac:dyDescent="0.25">
      <c r="I3835" s="14">
        <v>3831</v>
      </c>
      <c r="J3835" s="15">
        <f t="shared" ca="1" si="414"/>
        <v>3.012597813815665E-2</v>
      </c>
      <c r="K3835" s="16">
        <f t="shared" ca="1" si="416"/>
        <v>-8.2903846291033094</v>
      </c>
      <c r="L3835" s="16"/>
      <c r="M3835" s="17">
        <f t="shared" ca="1" si="415"/>
        <v>0.49300999662781009</v>
      </c>
      <c r="N3835" s="18">
        <f t="shared" ca="1" si="417"/>
        <v>3.6333984498626526</v>
      </c>
      <c r="O3835" s="18"/>
      <c r="P3835" s="30">
        <f t="shared" ca="1" si="413"/>
        <v>-9.7237830789659618</v>
      </c>
      <c r="Q3835" s="19"/>
      <c r="R3835" s="20">
        <f t="shared" ca="1" si="418"/>
        <v>0</v>
      </c>
      <c r="S3835" s="21">
        <f t="shared" ca="1" si="419"/>
        <v>0</v>
      </c>
    </row>
    <row r="3836" spans="9:19" ht="15" x14ac:dyDescent="0.25">
      <c r="I3836" s="14">
        <v>3832</v>
      </c>
      <c r="J3836" s="15">
        <f t="shared" ca="1" si="414"/>
        <v>0.31671532328181506</v>
      </c>
      <c r="K3836" s="16">
        <f t="shared" ca="1" si="416"/>
        <v>3.4399367827590885</v>
      </c>
      <c r="L3836" s="16"/>
      <c r="M3836" s="17">
        <f t="shared" ca="1" si="415"/>
        <v>9.1461193555393838E-2</v>
      </c>
      <c r="N3836" s="18">
        <f t="shared" ca="1" si="417"/>
        <v>-7.3627281096953041</v>
      </c>
      <c r="O3836" s="18"/>
      <c r="P3836" s="30">
        <f t="shared" ca="1" si="413"/>
        <v>13.002664892454394</v>
      </c>
      <c r="Q3836" s="19"/>
      <c r="R3836" s="20">
        <f t="shared" ca="1" si="418"/>
        <v>1</v>
      </c>
      <c r="S3836" s="21">
        <f t="shared" ca="1" si="419"/>
        <v>1</v>
      </c>
    </row>
    <row r="3837" spans="9:19" ht="15" x14ac:dyDescent="0.25">
      <c r="I3837" s="14">
        <v>3833</v>
      </c>
      <c r="J3837" s="15">
        <f t="shared" ca="1" si="414"/>
        <v>0.64426936485719255</v>
      </c>
      <c r="K3837" s="16">
        <f t="shared" ca="1" si="416"/>
        <v>10.524757505633554</v>
      </c>
      <c r="L3837" s="16"/>
      <c r="M3837" s="17">
        <f t="shared" ca="1" si="415"/>
        <v>0.97940267992673846</v>
      </c>
      <c r="N3837" s="18">
        <f t="shared" ca="1" si="417"/>
        <v>20.860963321217994</v>
      </c>
      <c r="O3837" s="18"/>
      <c r="P3837" s="30">
        <f t="shared" ca="1" si="413"/>
        <v>-8.1362058155844394</v>
      </c>
      <c r="Q3837" s="19"/>
      <c r="R3837" s="20">
        <f t="shared" ca="1" si="418"/>
        <v>0</v>
      </c>
      <c r="S3837" s="21">
        <f t="shared" ca="1" si="419"/>
        <v>0</v>
      </c>
    </row>
    <row r="3838" spans="9:19" ht="15" x14ac:dyDescent="0.25">
      <c r="I3838" s="14">
        <v>3834</v>
      </c>
      <c r="J3838" s="15">
        <f t="shared" ca="1" si="414"/>
        <v>0.7411639953631074</v>
      </c>
      <c r="K3838" s="16">
        <f t="shared" ca="1" si="416"/>
        <v>12.842672438358738</v>
      </c>
      <c r="L3838" s="16"/>
      <c r="M3838" s="17">
        <f t="shared" ca="1" si="415"/>
        <v>9.024024145254117E-2</v>
      </c>
      <c r="N3838" s="18">
        <f t="shared" ca="1" si="417"/>
        <v>-7.425196088040563</v>
      </c>
      <c r="O3838" s="18"/>
      <c r="P3838" s="30">
        <f t="shared" ca="1" si="413"/>
        <v>22.4678685263993</v>
      </c>
      <c r="Q3838" s="19"/>
      <c r="R3838" s="20">
        <f t="shared" ca="1" si="418"/>
        <v>1</v>
      </c>
      <c r="S3838" s="21">
        <f t="shared" ca="1" si="419"/>
        <v>1</v>
      </c>
    </row>
    <row r="3839" spans="9:19" ht="15" x14ac:dyDescent="0.25">
      <c r="I3839" s="14">
        <v>3835</v>
      </c>
      <c r="J3839" s="15">
        <f t="shared" ca="1" si="414"/>
        <v>0.81007959443104105</v>
      </c>
      <c r="K3839" s="16">
        <f t="shared" ca="1" si="416"/>
        <v>14.777461707378219</v>
      </c>
      <c r="L3839" s="16"/>
      <c r="M3839" s="17">
        <f t="shared" ca="1" si="415"/>
        <v>0.33535618037184522</v>
      </c>
      <c r="N3839" s="18">
        <f t="shared" ca="1" si="417"/>
        <v>0.22276807458894021</v>
      </c>
      <c r="O3839" s="18"/>
      <c r="P3839" s="30">
        <f t="shared" ca="1" si="413"/>
        <v>16.75469363278928</v>
      </c>
      <c r="Q3839" s="19"/>
      <c r="R3839" s="20">
        <f t="shared" ca="1" si="418"/>
        <v>1</v>
      </c>
      <c r="S3839" s="21">
        <f t="shared" ca="1" si="419"/>
        <v>1</v>
      </c>
    </row>
    <row r="3840" spans="9:19" ht="15" x14ac:dyDescent="0.25">
      <c r="I3840" s="14">
        <v>3836</v>
      </c>
      <c r="J3840" s="15">
        <f t="shared" ca="1" si="414"/>
        <v>0.39912176541592514</v>
      </c>
      <c r="K3840" s="16">
        <f t="shared" ca="1" si="416"/>
        <v>5.2913215928989779</v>
      </c>
      <c r="L3840" s="16"/>
      <c r="M3840" s="17">
        <f t="shared" ca="1" si="415"/>
        <v>0.78858069482679094</v>
      </c>
      <c r="N3840" s="18">
        <f t="shared" ca="1" si="417"/>
        <v>10.485882648774563</v>
      </c>
      <c r="O3840" s="18"/>
      <c r="P3840" s="30">
        <f t="shared" ca="1" si="413"/>
        <v>-2.9945610558755851</v>
      </c>
      <c r="Q3840" s="19"/>
      <c r="R3840" s="20">
        <f t="shared" ca="1" si="418"/>
        <v>0</v>
      </c>
      <c r="S3840" s="21">
        <f t="shared" ca="1" si="419"/>
        <v>0</v>
      </c>
    </row>
    <row r="3841" spans="9:19" ht="15" x14ac:dyDescent="0.25">
      <c r="I3841" s="14">
        <v>3837</v>
      </c>
      <c r="J3841" s="15">
        <f t="shared" ca="1" si="414"/>
        <v>0.11529925647502715</v>
      </c>
      <c r="K3841" s="16">
        <f t="shared" ca="1" si="416"/>
        <v>-2.6000354915898445</v>
      </c>
      <c r="L3841" s="16"/>
      <c r="M3841" s="17">
        <f t="shared" ca="1" si="415"/>
        <v>2.2955767874970001E-2</v>
      </c>
      <c r="N3841" s="18">
        <f t="shared" ca="1" si="417"/>
        <v>-12.921455257014212</v>
      </c>
      <c r="O3841" s="18"/>
      <c r="P3841" s="30">
        <f t="shared" ca="1" si="413"/>
        <v>12.521419765424369</v>
      </c>
      <c r="Q3841" s="19"/>
      <c r="R3841" s="20">
        <f t="shared" ca="1" si="418"/>
        <v>1</v>
      </c>
      <c r="S3841" s="21">
        <f t="shared" ca="1" si="419"/>
        <v>1</v>
      </c>
    </row>
    <row r="3842" spans="9:19" ht="15" x14ac:dyDescent="0.25">
      <c r="I3842" s="14">
        <v>3838</v>
      </c>
      <c r="J3842" s="15">
        <f t="shared" ca="1" si="414"/>
        <v>0.11576665129744956</v>
      </c>
      <c r="K3842" s="16">
        <f t="shared" ca="1" si="416"/>
        <v>-2.5799549724626605</v>
      </c>
      <c r="L3842" s="16"/>
      <c r="M3842" s="17">
        <f t="shared" ca="1" si="415"/>
        <v>0.64208485534076698</v>
      </c>
      <c r="N3842" s="18">
        <f t="shared" ca="1" si="417"/>
        <v>6.8257530792665744</v>
      </c>
      <c r="O3842" s="18"/>
      <c r="P3842" s="30">
        <f t="shared" ca="1" si="413"/>
        <v>-7.2057080517292347</v>
      </c>
      <c r="Q3842" s="19"/>
      <c r="R3842" s="20">
        <f t="shared" ca="1" si="418"/>
        <v>0</v>
      </c>
      <c r="S3842" s="21">
        <f t="shared" ca="1" si="419"/>
        <v>0</v>
      </c>
    </row>
    <row r="3843" spans="9:19" ht="15" x14ac:dyDescent="0.25">
      <c r="I3843" s="14">
        <v>3839</v>
      </c>
      <c r="J3843" s="15">
        <f t="shared" ca="1" si="414"/>
        <v>0.34577301229914648</v>
      </c>
      <c r="K3843" s="16">
        <f t="shared" ca="1" si="416"/>
        <v>4.1104855402187326</v>
      </c>
      <c r="L3843" s="16"/>
      <c r="M3843" s="17">
        <f t="shared" ca="1" si="415"/>
        <v>0.91447590247192323</v>
      </c>
      <c r="N3843" s="18">
        <f t="shared" ca="1" si="417"/>
        <v>15.232566523815734</v>
      </c>
      <c r="O3843" s="18"/>
      <c r="P3843" s="30">
        <f t="shared" ca="1" si="413"/>
        <v>-8.9220809835970023</v>
      </c>
      <c r="Q3843" s="19"/>
      <c r="R3843" s="20">
        <f t="shared" ca="1" si="418"/>
        <v>0</v>
      </c>
      <c r="S3843" s="21">
        <f t="shared" ca="1" si="419"/>
        <v>0</v>
      </c>
    </row>
    <row r="3844" spans="9:19" ht="15" x14ac:dyDescent="0.25">
      <c r="I3844" s="14">
        <v>3840</v>
      </c>
      <c r="J3844" s="15">
        <f t="shared" ca="1" si="414"/>
        <v>0.14514195224310389</v>
      </c>
      <c r="K3844" s="16">
        <f t="shared" ca="1" si="416"/>
        <v>-1.4176715291931625</v>
      </c>
      <c r="L3844" s="16"/>
      <c r="M3844" s="17">
        <f t="shared" ca="1" si="415"/>
        <v>0.67095059003317026</v>
      </c>
      <c r="N3844" s="18">
        <f t="shared" ca="1" si="417"/>
        <v>7.4825514855590054</v>
      </c>
      <c r="O3844" s="18"/>
      <c r="P3844" s="30">
        <f t="shared" ca="1" si="413"/>
        <v>-6.7002230147521677</v>
      </c>
      <c r="Q3844" s="19"/>
      <c r="R3844" s="20">
        <f t="shared" ca="1" si="418"/>
        <v>0</v>
      </c>
      <c r="S3844" s="21">
        <f t="shared" ca="1" si="419"/>
        <v>0</v>
      </c>
    </row>
    <row r="3845" spans="9:19" ht="15" x14ac:dyDescent="0.25">
      <c r="I3845" s="14">
        <v>3841</v>
      </c>
      <c r="J3845" s="15">
        <f t="shared" ca="1" si="414"/>
        <v>0.28204961485850244</v>
      </c>
      <c r="K3845" s="16">
        <f t="shared" ca="1" si="416"/>
        <v>2.6044503497600022</v>
      </c>
      <c r="L3845" s="16"/>
      <c r="M3845" s="17">
        <f t="shared" ca="1" si="415"/>
        <v>0.76563027773227887</v>
      </c>
      <c r="N3845" s="18">
        <f t="shared" ca="1" si="417"/>
        <v>9.8418661376069139</v>
      </c>
      <c r="O3845" s="18"/>
      <c r="P3845" s="30">
        <f t="shared" ref="P3845:P3908" ca="1" si="420">K3845-N3845+homefield_adv_simulation</f>
        <v>-5.0374157878469115</v>
      </c>
      <c r="Q3845" s="19"/>
      <c r="R3845" s="20">
        <f t="shared" ca="1" si="418"/>
        <v>0</v>
      </c>
      <c r="S3845" s="21">
        <f t="shared" ca="1" si="419"/>
        <v>0</v>
      </c>
    </row>
    <row r="3846" spans="9:19" ht="15" x14ac:dyDescent="0.25">
      <c r="I3846" s="14">
        <v>3842</v>
      </c>
      <c r="J3846" s="15">
        <f t="shared" ca="1" si="414"/>
        <v>8.7611925673257152E-2</v>
      </c>
      <c r="K3846" s="16">
        <f t="shared" ca="1" si="416"/>
        <v>-3.9118321909091875</v>
      </c>
      <c r="L3846" s="16"/>
      <c r="M3846" s="17">
        <f t="shared" ca="1" si="415"/>
        <v>0.34562782739849518</v>
      </c>
      <c r="N3846" s="18">
        <f t="shared" ca="1" si="417"/>
        <v>0.45719113539386624</v>
      </c>
      <c r="O3846" s="18"/>
      <c r="P3846" s="30">
        <f t="shared" ca="1" si="420"/>
        <v>-2.1690233263030541</v>
      </c>
      <c r="Q3846" s="19"/>
      <c r="R3846" s="20">
        <f t="shared" ca="1" si="418"/>
        <v>0</v>
      </c>
      <c r="S3846" s="21">
        <f t="shared" ca="1" si="419"/>
        <v>0</v>
      </c>
    </row>
    <row r="3847" spans="9:19" ht="15" x14ac:dyDescent="0.25">
      <c r="I3847" s="14">
        <v>3843</v>
      </c>
      <c r="J3847" s="15">
        <f t="shared" ca="1" si="414"/>
        <v>0.7454281592097417</v>
      </c>
      <c r="K3847" s="16">
        <f t="shared" ca="1" si="416"/>
        <v>12.95339232107356</v>
      </c>
      <c r="L3847" s="16"/>
      <c r="M3847" s="17">
        <f t="shared" ca="1" si="415"/>
        <v>0.50855615284079325</v>
      </c>
      <c r="N3847" s="18">
        <f t="shared" ca="1" si="417"/>
        <v>3.9594530262092857</v>
      </c>
      <c r="O3847" s="18"/>
      <c r="P3847" s="30">
        <f t="shared" ca="1" si="420"/>
        <v>11.193939294864276</v>
      </c>
      <c r="Q3847" s="19"/>
      <c r="R3847" s="20">
        <f t="shared" ca="1" si="418"/>
        <v>1</v>
      </c>
      <c r="S3847" s="21">
        <f t="shared" ca="1" si="419"/>
        <v>1</v>
      </c>
    </row>
    <row r="3848" spans="9:19" ht="15" x14ac:dyDescent="0.25">
      <c r="I3848" s="14">
        <v>3844</v>
      </c>
      <c r="J3848" s="15">
        <f t="shared" ca="1" si="414"/>
        <v>0.86477016693340025</v>
      </c>
      <c r="K3848" s="16">
        <f t="shared" ca="1" si="416"/>
        <v>16.650032087538264</v>
      </c>
      <c r="L3848" s="16"/>
      <c r="M3848" s="17">
        <f t="shared" ca="1" si="415"/>
        <v>0.44720482952308116</v>
      </c>
      <c r="N3848" s="18">
        <f t="shared" ca="1" si="417"/>
        <v>2.6695301626301244</v>
      </c>
      <c r="O3848" s="18"/>
      <c r="P3848" s="30">
        <f t="shared" ca="1" si="420"/>
        <v>16.180501924908139</v>
      </c>
      <c r="Q3848" s="19"/>
      <c r="R3848" s="20">
        <f t="shared" ca="1" si="418"/>
        <v>1</v>
      </c>
      <c r="S3848" s="21">
        <f t="shared" ca="1" si="419"/>
        <v>1</v>
      </c>
    </row>
    <row r="3849" spans="9:19" ht="15" x14ac:dyDescent="0.25">
      <c r="I3849" s="14">
        <v>3845</v>
      </c>
      <c r="J3849" s="15">
        <f t="shared" ca="1" si="414"/>
        <v>0.97732655074413821</v>
      </c>
      <c r="K3849" s="16">
        <f t="shared" ca="1" si="416"/>
        <v>24.175100421350834</v>
      </c>
      <c r="L3849" s="16"/>
      <c r="M3849" s="17">
        <f t="shared" ca="1" si="415"/>
        <v>0.30021452826074746</v>
      </c>
      <c r="N3849" s="18">
        <f t="shared" ca="1" si="417"/>
        <v>-0.60228806489047049</v>
      </c>
      <c r="O3849" s="18"/>
      <c r="P3849" s="30">
        <f t="shared" ca="1" si="420"/>
        <v>26.977388486241303</v>
      </c>
      <c r="Q3849" s="19"/>
      <c r="R3849" s="20">
        <f t="shared" ca="1" si="418"/>
        <v>1</v>
      </c>
      <c r="S3849" s="21">
        <f t="shared" ca="1" si="419"/>
        <v>1</v>
      </c>
    </row>
    <row r="3850" spans="9:19" ht="15" x14ac:dyDescent="0.25">
      <c r="I3850" s="14">
        <v>3846</v>
      </c>
      <c r="J3850" s="15">
        <f t="shared" ref="J3850:J3913" ca="1" si="421">RAND()</f>
        <v>0.76526187305063653</v>
      </c>
      <c r="K3850" s="16">
        <f t="shared" ca="1" si="416"/>
        <v>13.481825392260985</v>
      </c>
      <c r="L3850" s="16"/>
      <c r="M3850" s="17">
        <f t="shared" ref="M3850:M3913" ca="1" si="422">RAND()</f>
        <v>0.23379331416951066</v>
      </c>
      <c r="N3850" s="18">
        <f t="shared" ca="1" si="417"/>
        <v>-2.2975934884288849</v>
      </c>
      <c r="O3850" s="18"/>
      <c r="P3850" s="30">
        <f t="shared" ca="1" si="420"/>
        <v>17.97941888068987</v>
      </c>
      <c r="Q3850" s="19"/>
      <c r="R3850" s="20">
        <f t="shared" ca="1" si="418"/>
        <v>1</v>
      </c>
      <c r="S3850" s="21">
        <f t="shared" ca="1" si="419"/>
        <v>1</v>
      </c>
    </row>
    <row r="3851" spans="9:19" ht="15" x14ac:dyDescent="0.25">
      <c r="I3851" s="14">
        <v>3847</v>
      </c>
      <c r="J3851" s="15">
        <f t="shared" ca="1" si="421"/>
        <v>0.54400664046801561</v>
      </c>
      <c r="K3851" s="16">
        <f t="shared" ref="K3851:K3914" ca="1" si="423">NORMINV(J3851,mean_HomeTeam_Sim,sd_HomeTeam_Sim)</f>
        <v>8.3547850148578533</v>
      </c>
      <c r="L3851" s="16"/>
      <c r="M3851" s="17">
        <f t="shared" ca="1" si="422"/>
        <v>0.38810301892676857</v>
      </c>
      <c r="N3851" s="18">
        <f t="shared" ref="N3851:N3914" ca="1" si="424">NORMINV(M3851,mean_AwayTeam_Sim,sd_AwayTeam_Sim)</f>
        <v>1.4016545278148631</v>
      </c>
      <c r="O3851" s="18"/>
      <c r="P3851" s="30">
        <f t="shared" ca="1" si="420"/>
        <v>9.1531304870429899</v>
      </c>
      <c r="Q3851" s="19"/>
      <c r="R3851" s="20">
        <f t="shared" ref="R3851:R3914" ca="1" si="425">IF(P3851&gt;0,1,0)</f>
        <v>1</v>
      </c>
      <c r="S3851" s="21">
        <f t="shared" ref="S3851:S3914" ca="1" si="426">IF(P3851&gt;game_spread,1,0)</f>
        <v>1</v>
      </c>
    </row>
    <row r="3852" spans="9:19" ht="15" x14ac:dyDescent="0.25">
      <c r="I3852" s="14">
        <v>3848</v>
      </c>
      <c r="J3852" s="15">
        <f t="shared" ca="1" si="421"/>
        <v>0.75951829128174797</v>
      </c>
      <c r="K3852" s="16">
        <f t="shared" ca="1" si="423"/>
        <v>13.326393958442104</v>
      </c>
      <c r="L3852" s="16"/>
      <c r="M3852" s="17">
        <f t="shared" ca="1" si="422"/>
        <v>0.21508938505808717</v>
      </c>
      <c r="N3852" s="18">
        <f t="shared" ca="1" si="424"/>
        <v>-2.820291939809354</v>
      </c>
      <c r="O3852" s="18"/>
      <c r="P3852" s="30">
        <f t="shared" ca="1" si="420"/>
        <v>18.346685898251458</v>
      </c>
      <c r="Q3852" s="19"/>
      <c r="R3852" s="20">
        <f t="shared" ca="1" si="425"/>
        <v>1</v>
      </c>
      <c r="S3852" s="21">
        <f t="shared" ca="1" si="426"/>
        <v>1</v>
      </c>
    </row>
    <row r="3853" spans="9:19" ht="15" x14ac:dyDescent="0.25">
      <c r="I3853" s="14">
        <v>3849</v>
      </c>
      <c r="J3853" s="15">
        <f t="shared" ca="1" si="421"/>
        <v>0.89454098870556276</v>
      </c>
      <c r="K3853" s="16">
        <f t="shared" ca="1" si="423"/>
        <v>17.896994287557334</v>
      </c>
      <c r="L3853" s="16"/>
      <c r="M3853" s="17">
        <f t="shared" ca="1" si="422"/>
        <v>0.16197224613289218</v>
      </c>
      <c r="N3853" s="18">
        <f t="shared" ca="1" si="424"/>
        <v>-4.4726844098226692</v>
      </c>
      <c r="O3853" s="18"/>
      <c r="P3853" s="30">
        <f t="shared" ca="1" si="420"/>
        <v>24.569678697380002</v>
      </c>
      <c r="Q3853" s="19"/>
      <c r="R3853" s="20">
        <f t="shared" ca="1" si="425"/>
        <v>1</v>
      </c>
      <c r="S3853" s="21">
        <f t="shared" ca="1" si="426"/>
        <v>1</v>
      </c>
    </row>
    <row r="3854" spans="9:19" ht="15" x14ac:dyDescent="0.25">
      <c r="I3854" s="14">
        <v>3850</v>
      </c>
      <c r="J3854" s="15">
        <f t="shared" ca="1" si="421"/>
        <v>0.8615005833098347</v>
      </c>
      <c r="K3854" s="16">
        <f t="shared" ca="1" si="423"/>
        <v>16.525213467909822</v>
      </c>
      <c r="L3854" s="16"/>
      <c r="M3854" s="17">
        <f t="shared" ca="1" si="422"/>
        <v>8.2517128062687961E-3</v>
      </c>
      <c r="N3854" s="18">
        <f t="shared" ca="1" si="424"/>
        <v>-16.279658657756691</v>
      </c>
      <c r="O3854" s="18"/>
      <c r="P3854" s="30">
        <f t="shared" ca="1" si="420"/>
        <v>35.004872125666516</v>
      </c>
      <c r="Q3854" s="19"/>
      <c r="R3854" s="20">
        <f t="shared" ca="1" si="425"/>
        <v>1</v>
      </c>
      <c r="S3854" s="21">
        <f t="shared" ca="1" si="426"/>
        <v>1</v>
      </c>
    </row>
    <row r="3855" spans="9:19" ht="15" x14ac:dyDescent="0.25">
      <c r="I3855" s="14">
        <v>3851</v>
      </c>
      <c r="J3855" s="15">
        <f t="shared" ca="1" si="421"/>
        <v>0.30231810538862325</v>
      </c>
      <c r="K3855" s="16">
        <f t="shared" ca="1" si="423"/>
        <v>3.0982347127040972</v>
      </c>
      <c r="L3855" s="16"/>
      <c r="M3855" s="17">
        <f t="shared" ca="1" si="422"/>
        <v>0.24028286338943117</v>
      </c>
      <c r="N3855" s="18">
        <f t="shared" ca="1" si="424"/>
        <v>-2.1217408876947612</v>
      </c>
      <c r="O3855" s="18"/>
      <c r="P3855" s="30">
        <f t="shared" ca="1" si="420"/>
        <v>7.4199756003988586</v>
      </c>
      <c r="Q3855" s="19"/>
      <c r="R3855" s="20">
        <f t="shared" ca="1" si="425"/>
        <v>1</v>
      </c>
      <c r="S3855" s="21">
        <f t="shared" ca="1" si="426"/>
        <v>1</v>
      </c>
    </row>
    <row r="3856" spans="9:19" ht="15" x14ac:dyDescent="0.25">
      <c r="I3856" s="14">
        <v>3852</v>
      </c>
      <c r="J3856" s="15">
        <f t="shared" ca="1" si="421"/>
        <v>0.22711519246956313</v>
      </c>
      <c r="K3856" s="16">
        <f t="shared" ca="1" si="423"/>
        <v>1.1685954013246445</v>
      </c>
      <c r="L3856" s="16"/>
      <c r="M3856" s="17">
        <f t="shared" ca="1" si="422"/>
        <v>0.85416657754194381</v>
      </c>
      <c r="N3856" s="18">
        <f t="shared" ca="1" si="424"/>
        <v>12.602346235763694</v>
      </c>
      <c r="O3856" s="18"/>
      <c r="P3856" s="30">
        <f t="shared" ca="1" si="420"/>
        <v>-9.23375083443905</v>
      </c>
      <c r="Q3856" s="19"/>
      <c r="R3856" s="20">
        <f t="shared" ca="1" si="425"/>
        <v>0</v>
      </c>
      <c r="S3856" s="21">
        <f t="shared" ca="1" si="426"/>
        <v>0</v>
      </c>
    </row>
    <row r="3857" spans="9:19" ht="15" x14ac:dyDescent="0.25">
      <c r="I3857" s="14">
        <v>3853</v>
      </c>
      <c r="J3857" s="15">
        <f t="shared" ca="1" si="421"/>
        <v>0.48681933167043279</v>
      </c>
      <c r="K3857" s="16">
        <f t="shared" ca="1" si="423"/>
        <v>7.1535252843424484</v>
      </c>
      <c r="L3857" s="16"/>
      <c r="M3857" s="17">
        <f t="shared" ca="1" si="422"/>
        <v>9.7721887356825854E-2</v>
      </c>
      <c r="N3857" s="18">
        <f t="shared" ca="1" si="424"/>
        <v>-7.0517516622680567</v>
      </c>
      <c r="O3857" s="18"/>
      <c r="P3857" s="30">
        <f t="shared" ca="1" si="420"/>
        <v>16.405276946610506</v>
      </c>
      <c r="Q3857" s="19"/>
      <c r="R3857" s="20">
        <f t="shared" ca="1" si="425"/>
        <v>1</v>
      </c>
      <c r="S3857" s="21">
        <f t="shared" ca="1" si="426"/>
        <v>1</v>
      </c>
    </row>
    <row r="3858" spans="9:19" ht="15" x14ac:dyDescent="0.25">
      <c r="I3858" s="14">
        <v>3854</v>
      </c>
      <c r="J3858" s="15">
        <f t="shared" ca="1" si="421"/>
        <v>0.12882532018113035</v>
      </c>
      <c r="K3858" s="16">
        <f t="shared" ca="1" si="423"/>
        <v>-2.0406689989890232</v>
      </c>
      <c r="L3858" s="16"/>
      <c r="M3858" s="17">
        <f t="shared" ca="1" si="422"/>
        <v>0.41323093892695073</v>
      </c>
      <c r="N3858" s="18">
        <f t="shared" ca="1" si="424"/>
        <v>1.9456934538484709</v>
      </c>
      <c r="O3858" s="18"/>
      <c r="P3858" s="30">
        <f t="shared" ca="1" si="420"/>
        <v>-1.7863624528374942</v>
      </c>
      <c r="Q3858" s="19"/>
      <c r="R3858" s="20">
        <f t="shared" ca="1" si="425"/>
        <v>0</v>
      </c>
      <c r="S3858" s="21">
        <f t="shared" ca="1" si="426"/>
        <v>0</v>
      </c>
    </row>
    <row r="3859" spans="9:19" ht="15" x14ac:dyDescent="0.25">
      <c r="I3859" s="14">
        <v>3855</v>
      </c>
      <c r="J3859" s="15">
        <f t="shared" ca="1" si="421"/>
        <v>0.94286080384075455</v>
      </c>
      <c r="K3859" s="16">
        <f t="shared" ca="1" si="423"/>
        <v>20.642965625805303</v>
      </c>
      <c r="L3859" s="16"/>
      <c r="M3859" s="17">
        <f t="shared" ca="1" si="422"/>
        <v>0.30842435950677916</v>
      </c>
      <c r="N3859" s="18">
        <f t="shared" ca="1" si="424"/>
        <v>-0.40598997839068751</v>
      </c>
      <c r="O3859" s="18"/>
      <c r="P3859" s="30">
        <f t="shared" ca="1" si="420"/>
        <v>23.248955604195988</v>
      </c>
      <c r="Q3859" s="19"/>
      <c r="R3859" s="20">
        <f t="shared" ca="1" si="425"/>
        <v>1</v>
      </c>
      <c r="S3859" s="21">
        <f t="shared" ca="1" si="426"/>
        <v>1</v>
      </c>
    </row>
    <row r="3860" spans="9:19" ht="15" x14ac:dyDescent="0.25">
      <c r="I3860" s="14">
        <v>3856</v>
      </c>
      <c r="J3860" s="15">
        <f t="shared" ca="1" si="421"/>
        <v>0.44591797717692949</v>
      </c>
      <c r="K3860" s="16">
        <f t="shared" ca="1" si="423"/>
        <v>6.2922976581016234</v>
      </c>
      <c r="L3860" s="16"/>
      <c r="M3860" s="17">
        <f t="shared" ca="1" si="422"/>
        <v>0.88576671594477108</v>
      </c>
      <c r="N3860" s="18">
        <f t="shared" ca="1" si="424"/>
        <v>13.856049983694939</v>
      </c>
      <c r="O3860" s="18"/>
      <c r="P3860" s="30">
        <f t="shared" ca="1" si="420"/>
        <v>-5.3637523255933157</v>
      </c>
      <c r="Q3860" s="19"/>
      <c r="R3860" s="20">
        <f t="shared" ca="1" si="425"/>
        <v>0</v>
      </c>
      <c r="S3860" s="21">
        <f t="shared" ca="1" si="426"/>
        <v>0</v>
      </c>
    </row>
    <row r="3861" spans="9:19" ht="15" x14ac:dyDescent="0.25">
      <c r="I3861" s="14">
        <v>3857</v>
      </c>
      <c r="J3861" s="15">
        <f t="shared" ca="1" si="421"/>
        <v>0.93758181468493562</v>
      </c>
      <c r="K3861" s="16">
        <f t="shared" ca="1" si="423"/>
        <v>20.270942050601274</v>
      </c>
      <c r="L3861" s="16"/>
      <c r="M3861" s="17">
        <f t="shared" ca="1" si="422"/>
        <v>0.99442035168851994</v>
      </c>
      <c r="N3861" s="18">
        <f t="shared" ca="1" si="424"/>
        <v>25.011675448359039</v>
      </c>
      <c r="O3861" s="18"/>
      <c r="P3861" s="30">
        <f t="shared" ca="1" si="420"/>
        <v>-2.5407333977577649</v>
      </c>
      <c r="Q3861" s="19"/>
      <c r="R3861" s="20">
        <f t="shared" ca="1" si="425"/>
        <v>0</v>
      </c>
      <c r="S3861" s="21">
        <f t="shared" ca="1" si="426"/>
        <v>0</v>
      </c>
    </row>
    <row r="3862" spans="9:19" ht="15" x14ac:dyDescent="0.25">
      <c r="I3862" s="14">
        <v>3858</v>
      </c>
      <c r="J3862" s="15">
        <f t="shared" ca="1" si="421"/>
        <v>0.12474945597679654</v>
      </c>
      <c r="K3862" s="16">
        <f t="shared" ca="1" si="423"/>
        <v>-2.2047035454535031</v>
      </c>
      <c r="L3862" s="16"/>
      <c r="M3862" s="17">
        <f t="shared" ca="1" si="422"/>
        <v>0.26250199507938166</v>
      </c>
      <c r="N3862" s="18">
        <f t="shared" ca="1" si="424"/>
        <v>-1.5382369313553239</v>
      </c>
      <c r="O3862" s="18"/>
      <c r="P3862" s="30">
        <f t="shared" ca="1" si="420"/>
        <v>1.533533385901821</v>
      </c>
      <c r="Q3862" s="19"/>
      <c r="R3862" s="20">
        <f t="shared" ca="1" si="425"/>
        <v>1</v>
      </c>
      <c r="S3862" s="21">
        <f t="shared" ca="1" si="426"/>
        <v>0</v>
      </c>
    </row>
    <row r="3863" spans="9:19" ht="15" x14ac:dyDescent="0.25">
      <c r="I3863" s="14">
        <v>3859</v>
      </c>
      <c r="J3863" s="15">
        <f t="shared" ca="1" si="421"/>
        <v>1.3352557796883047E-2</v>
      </c>
      <c r="K3863" s="16">
        <f t="shared" ca="1" si="423"/>
        <v>-11.108723476337058</v>
      </c>
      <c r="L3863" s="16"/>
      <c r="M3863" s="17">
        <f t="shared" ca="1" si="422"/>
        <v>0.13128725859802648</v>
      </c>
      <c r="N3863" s="18">
        <f t="shared" ca="1" si="424"/>
        <v>-5.5933266667475063</v>
      </c>
      <c r="O3863" s="18"/>
      <c r="P3863" s="30">
        <f t="shared" ca="1" si="420"/>
        <v>-3.3153968095895516</v>
      </c>
      <c r="Q3863" s="19"/>
      <c r="R3863" s="20">
        <f t="shared" ca="1" si="425"/>
        <v>0</v>
      </c>
      <c r="S3863" s="21">
        <f t="shared" ca="1" si="426"/>
        <v>0</v>
      </c>
    </row>
    <row r="3864" spans="9:19" ht="15" x14ac:dyDescent="0.25">
      <c r="I3864" s="14">
        <v>3860</v>
      </c>
      <c r="J3864" s="15">
        <f t="shared" ca="1" si="421"/>
        <v>0.82347846653997014</v>
      </c>
      <c r="K3864" s="16">
        <f t="shared" ca="1" si="423"/>
        <v>15.200086099489486</v>
      </c>
      <c r="L3864" s="16"/>
      <c r="M3864" s="17">
        <f t="shared" ca="1" si="422"/>
        <v>0.13356537864639939</v>
      </c>
      <c r="N3864" s="18">
        <f t="shared" ca="1" si="424"/>
        <v>-5.5043690647036154</v>
      </c>
      <c r="O3864" s="18"/>
      <c r="P3864" s="30">
        <f t="shared" ca="1" si="420"/>
        <v>22.904455164193099</v>
      </c>
      <c r="Q3864" s="19"/>
      <c r="R3864" s="20">
        <f t="shared" ca="1" si="425"/>
        <v>1</v>
      </c>
      <c r="S3864" s="21">
        <f t="shared" ca="1" si="426"/>
        <v>1</v>
      </c>
    </row>
    <row r="3865" spans="9:19" ht="15" x14ac:dyDescent="0.25">
      <c r="I3865" s="14">
        <v>3861</v>
      </c>
      <c r="J3865" s="15">
        <f t="shared" ca="1" si="421"/>
        <v>8.0333056834029248E-2</v>
      </c>
      <c r="K3865" s="16">
        <f t="shared" ca="1" si="423"/>
        <v>-4.3069578242313629</v>
      </c>
      <c r="L3865" s="16"/>
      <c r="M3865" s="17">
        <f t="shared" ca="1" si="422"/>
        <v>0.93288795372266753</v>
      </c>
      <c r="N3865" s="18">
        <f t="shared" ca="1" si="424"/>
        <v>16.310242629729956</v>
      </c>
      <c r="O3865" s="18"/>
      <c r="P3865" s="30">
        <f t="shared" ca="1" si="420"/>
        <v>-18.417200453961318</v>
      </c>
      <c r="Q3865" s="19"/>
      <c r="R3865" s="20">
        <f t="shared" ca="1" si="425"/>
        <v>0</v>
      </c>
      <c r="S3865" s="21">
        <f t="shared" ca="1" si="426"/>
        <v>0</v>
      </c>
    </row>
    <row r="3866" spans="9:19" ht="15" x14ac:dyDescent="0.25">
      <c r="I3866" s="14">
        <v>3862</v>
      </c>
      <c r="J3866" s="15">
        <f t="shared" ca="1" si="421"/>
        <v>0.66391809749917208</v>
      </c>
      <c r="K3866" s="16">
        <f t="shared" ca="1" si="423"/>
        <v>10.970579421712019</v>
      </c>
      <c r="L3866" s="16"/>
      <c r="M3866" s="17">
        <f t="shared" ca="1" si="422"/>
        <v>0.15555590080362791</v>
      </c>
      <c r="N3866" s="18">
        <f t="shared" ca="1" si="424"/>
        <v>-4.6944615723061833</v>
      </c>
      <c r="O3866" s="18"/>
      <c r="P3866" s="30">
        <f t="shared" ca="1" si="420"/>
        <v>17.865040994018202</v>
      </c>
      <c r="Q3866" s="19"/>
      <c r="R3866" s="20">
        <f t="shared" ca="1" si="425"/>
        <v>1</v>
      </c>
      <c r="S3866" s="21">
        <f t="shared" ca="1" si="426"/>
        <v>1</v>
      </c>
    </row>
    <row r="3867" spans="9:19" ht="15" x14ac:dyDescent="0.25">
      <c r="I3867" s="14">
        <v>3863</v>
      </c>
      <c r="J3867" s="15">
        <f t="shared" ca="1" si="421"/>
        <v>0.41216522818769397</v>
      </c>
      <c r="K3867" s="16">
        <f t="shared" ca="1" si="423"/>
        <v>5.5727928608542667</v>
      </c>
      <c r="L3867" s="16"/>
      <c r="M3867" s="17">
        <f t="shared" ca="1" si="422"/>
        <v>0.32379691320465342</v>
      </c>
      <c r="N3867" s="18">
        <f t="shared" ca="1" si="424"/>
        <v>-4.4435187989125158E-2</v>
      </c>
      <c r="O3867" s="18"/>
      <c r="P3867" s="30">
        <f t="shared" ca="1" si="420"/>
        <v>7.8172280488433925</v>
      </c>
      <c r="Q3867" s="19"/>
      <c r="R3867" s="20">
        <f t="shared" ca="1" si="425"/>
        <v>1</v>
      </c>
      <c r="S3867" s="21">
        <f t="shared" ca="1" si="426"/>
        <v>1</v>
      </c>
    </row>
    <row r="3868" spans="9:19" ht="15" x14ac:dyDescent="0.25">
      <c r="I3868" s="14">
        <v>3864</v>
      </c>
      <c r="J3868" s="15">
        <f t="shared" ca="1" si="421"/>
        <v>0.90734091474121292</v>
      </c>
      <c r="K3868" s="16">
        <f t="shared" ca="1" si="423"/>
        <v>18.512037821697774</v>
      </c>
      <c r="L3868" s="16"/>
      <c r="M3868" s="17">
        <f t="shared" ca="1" si="422"/>
        <v>8.0720424239769106E-2</v>
      </c>
      <c r="N3868" s="18">
        <f t="shared" ca="1" si="424"/>
        <v>-7.9352654847786397</v>
      </c>
      <c r="O3868" s="18"/>
      <c r="P3868" s="30">
        <f t="shared" ca="1" si="420"/>
        <v>28.647303306476413</v>
      </c>
      <c r="Q3868" s="19"/>
      <c r="R3868" s="20">
        <f t="shared" ca="1" si="425"/>
        <v>1</v>
      </c>
      <c r="S3868" s="21">
        <f t="shared" ca="1" si="426"/>
        <v>1</v>
      </c>
    </row>
    <row r="3869" spans="9:19" ht="15" x14ac:dyDescent="0.25">
      <c r="I3869" s="14">
        <v>3865</v>
      </c>
      <c r="J3869" s="15">
        <f t="shared" ca="1" si="421"/>
        <v>0.58938564309858821</v>
      </c>
      <c r="K3869" s="16">
        <f t="shared" ca="1" si="423"/>
        <v>9.320558059271427</v>
      </c>
      <c r="L3869" s="16"/>
      <c r="M3869" s="17">
        <f t="shared" ca="1" si="422"/>
        <v>0.39984615367519993</v>
      </c>
      <c r="N3869" s="18">
        <f t="shared" ca="1" si="424"/>
        <v>1.6570142089074231</v>
      </c>
      <c r="O3869" s="18"/>
      <c r="P3869" s="30">
        <f t="shared" ca="1" si="420"/>
        <v>9.8635438503640032</v>
      </c>
      <c r="Q3869" s="19"/>
      <c r="R3869" s="20">
        <f t="shared" ca="1" si="425"/>
        <v>1</v>
      </c>
      <c r="S3869" s="21">
        <f t="shared" ca="1" si="426"/>
        <v>1</v>
      </c>
    </row>
    <row r="3870" spans="9:19" ht="15" x14ac:dyDescent="0.25">
      <c r="I3870" s="14">
        <v>3866</v>
      </c>
      <c r="J3870" s="15">
        <f t="shared" ca="1" si="421"/>
        <v>0.84548494350877057</v>
      </c>
      <c r="K3870" s="16">
        <f t="shared" ca="1" si="423"/>
        <v>15.94100157277896</v>
      </c>
      <c r="L3870" s="16"/>
      <c r="M3870" s="17">
        <f t="shared" ca="1" si="422"/>
        <v>0.63658283852955388</v>
      </c>
      <c r="N3870" s="18">
        <f t="shared" ca="1" si="424"/>
        <v>6.7027853407093474</v>
      </c>
      <c r="O3870" s="18"/>
      <c r="P3870" s="30">
        <f t="shared" ca="1" si="420"/>
        <v>11.438216232069614</v>
      </c>
      <c r="Q3870" s="19"/>
      <c r="R3870" s="20">
        <f t="shared" ca="1" si="425"/>
        <v>1</v>
      </c>
      <c r="S3870" s="21">
        <f t="shared" ca="1" si="426"/>
        <v>1</v>
      </c>
    </row>
    <row r="3871" spans="9:19" ht="15" x14ac:dyDescent="0.25">
      <c r="I3871" s="14">
        <v>3867</v>
      </c>
      <c r="J3871" s="15">
        <f t="shared" ca="1" si="421"/>
        <v>0.7299365228360668</v>
      </c>
      <c r="K3871" s="16">
        <f t="shared" ca="1" si="423"/>
        <v>12.555555211915603</v>
      </c>
      <c r="L3871" s="16"/>
      <c r="M3871" s="17">
        <f t="shared" ca="1" si="422"/>
        <v>0.40282330158738733</v>
      </c>
      <c r="N3871" s="18">
        <f t="shared" ca="1" si="424"/>
        <v>1.7214312467867128</v>
      </c>
      <c r="O3871" s="18"/>
      <c r="P3871" s="30">
        <f t="shared" ca="1" si="420"/>
        <v>13.034123965128892</v>
      </c>
      <c r="Q3871" s="19"/>
      <c r="R3871" s="20">
        <f t="shared" ca="1" si="425"/>
        <v>1</v>
      </c>
      <c r="S3871" s="21">
        <f t="shared" ca="1" si="426"/>
        <v>1</v>
      </c>
    </row>
    <row r="3872" spans="9:19" ht="15" x14ac:dyDescent="0.25">
      <c r="I3872" s="14">
        <v>3868</v>
      </c>
      <c r="J3872" s="15">
        <f t="shared" ca="1" si="421"/>
        <v>5.0221865920129671E-2</v>
      </c>
      <c r="K3872" s="16">
        <f t="shared" ca="1" si="423"/>
        <v>-6.3138662721594976</v>
      </c>
      <c r="L3872" s="16"/>
      <c r="M3872" s="17">
        <f t="shared" ca="1" si="422"/>
        <v>0.63876651331648249</v>
      </c>
      <c r="N3872" s="18">
        <f t="shared" ca="1" si="424"/>
        <v>6.7515125288419124</v>
      </c>
      <c r="O3872" s="18"/>
      <c r="P3872" s="30">
        <f t="shared" ca="1" si="420"/>
        <v>-10.865378801001409</v>
      </c>
      <c r="Q3872" s="19"/>
      <c r="R3872" s="20">
        <f t="shared" ca="1" si="425"/>
        <v>0</v>
      </c>
      <c r="S3872" s="21">
        <f t="shared" ca="1" si="426"/>
        <v>0</v>
      </c>
    </row>
    <row r="3873" spans="9:19" ht="15" x14ac:dyDescent="0.25">
      <c r="I3873" s="14">
        <v>3869</v>
      </c>
      <c r="J3873" s="15">
        <f t="shared" ca="1" si="421"/>
        <v>0.33173407295666046</v>
      </c>
      <c r="K3873" s="16">
        <f t="shared" ca="1" si="423"/>
        <v>3.7894421148971298</v>
      </c>
      <c r="L3873" s="16"/>
      <c r="M3873" s="17">
        <f t="shared" ca="1" si="422"/>
        <v>0.63906406237088431</v>
      </c>
      <c r="N3873" s="18">
        <f t="shared" ca="1" si="424"/>
        <v>6.7581599021655556</v>
      </c>
      <c r="O3873" s="18"/>
      <c r="P3873" s="30">
        <f t="shared" ca="1" si="420"/>
        <v>-0.76871778726842566</v>
      </c>
      <c r="Q3873" s="19"/>
      <c r="R3873" s="20">
        <f t="shared" ca="1" si="425"/>
        <v>0</v>
      </c>
      <c r="S3873" s="21">
        <f t="shared" ca="1" si="426"/>
        <v>0</v>
      </c>
    </row>
    <row r="3874" spans="9:19" ht="15" x14ac:dyDescent="0.25">
      <c r="I3874" s="14">
        <v>3870</v>
      </c>
      <c r="J3874" s="15">
        <f t="shared" ca="1" si="421"/>
        <v>0.68837030361571927</v>
      </c>
      <c r="K3874" s="16">
        <f t="shared" ca="1" si="423"/>
        <v>11.539976985979102</v>
      </c>
      <c r="L3874" s="16"/>
      <c r="M3874" s="17">
        <f t="shared" ca="1" si="422"/>
        <v>0.87453317513069539</v>
      </c>
      <c r="N3874" s="18">
        <f t="shared" ca="1" si="424"/>
        <v>13.385564740803789</v>
      </c>
      <c r="O3874" s="18"/>
      <c r="P3874" s="30">
        <f t="shared" ca="1" si="420"/>
        <v>0.35441224517531378</v>
      </c>
      <c r="Q3874" s="19"/>
      <c r="R3874" s="20">
        <f t="shared" ca="1" si="425"/>
        <v>1</v>
      </c>
      <c r="S3874" s="21">
        <f t="shared" ca="1" si="426"/>
        <v>0</v>
      </c>
    </row>
    <row r="3875" spans="9:19" ht="15" x14ac:dyDescent="0.25">
      <c r="I3875" s="14">
        <v>3871</v>
      </c>
      <c r="J3875" s="15">
        <f t="shared" ca="1" si="421"/>
        <v>0.46680190217816075</v>
      </c>
      <c r="K3875" s="16">
        <f t="shared" ca="1" si="423"/>
        <v>6.7329654342917999</v>
      </c>
      <c r="L3875" s="16"/>
      <c r="M3875" s="17">
        <f t="shared" ca="1" si="422"/>
        <v>0.8892603169549671</v>
      </c>
      <c r="N3875" s="18">
        <f t="shared" ca="1" si="424"/>
        <v>14.009037522860845</v>
      </c>
      <c r="O3875" s="18"/>
      <c r="P3875" s="30">
        <f t="shared" ca="1" si="420"/>
        <v>-5.0760720885690453</v>
      </c>
      <c r="Q3875" s="19"/>
      <c r="R3875" s="20">
        <f t="shared" ca="1" si="425"/>
        <v>0</v>
      </c>
      <c r="S3875" s="21">
        <f t="shared" ca="1" si="426"/>
        <v>0</v>
      </c>
    </row>
    <row r="3876" spans="9:19" ht="15" x14ac:dyDescent="0.25">
      <c r="I3876" s="14">
        <v>3872</v>
      </c>
      <c r="J3876" s="15">
        <f t="shared" ca="1" si="421"/>
        <v>0.33263671167542352</v>
      </c>
      <c r="K3876" s="16">
        <f t="shared" ca="1" si="423"/>
        <v>3.8102406469046604</v>
      </c>
      <c r="L3876" s="16"/>
      <c r="M3876" s="17">
        <f t="shared" ca="1" si="422"/>
        <v>0.63140035122253491</v>
      </c>
      <c r="N3876" s="18">
        <f t="shared" ca="1" si="424"/>
        <v>6.5875340404094072</v>
      </c>
      <c r="O3876" s="18"/>
      <c r="P3876" s="30">
        <f t="shared" ca="1" si="420"/>
        <v>-0.57729339350474662</v>
      </c>
      <c r="Q3876" s="19"/>
      <c r="R3876" s="20">
        <f t="shared" ca="1" si="425"/>
        <v>0</v>
      </c>
      <c r="S3876" s="21">
        <f t="shared" ca="1" si="426"/>
        <v>0</v>
      </c>
    </row>
    <row r="3877" spans="9:19" ht="15" x14ac:dyDescent="0.25">
      <c r="I3877" s="14">
        <v>3873</v>
      </c>
      <c r="J3877" s="15">
        <f t="shared" ca="1" si="421"/>
        <v>0.47861951164297312</v>
      </c>
      <c r="K3877" s="16">
        <f t="shared" ca="1" si="423"/>
        <v>6.9813944612024263</v>
      </c>
      <c r="L3877" s="16"/>
      <c r="M3877" s="17">
        <f t="shared" ca="1" si="422"/>
        <v>0.60234797170488419</v>
      </c>
      <c r="N3877" s="18">
        <f t="shared" ca="1" si="424"/>
        <v>5.9505409101425535</v>
      </c>
      <c r="O3877" s="18"/>
      <c r="P3877" s="30">
        <f t="shared" ca="1" si="420"/>
        <v>3.230853551059873</v>
      </c>
      <c r="Q3877" s="19"/>
      <c r="R3877" s="20">
        <f t="shared" ca="1" si="425"/>
        <v>1</v>
      </c>
      <c r="S3877" s="21">
        <f t="shared" ca="1" si="426"/>
        <v>0</v>
      </c>
    </row>
    <row r="3878" spans="9:19" ht="15" x14ac:dyDescent="0.25">
      <c r="I3878" s="14">
        <v>3874</v>
      </c>
      <c r="J3878" s="15">
        <f t="shared" ca="1" si="421"/>
        <v>0.84709977581714546</v>
      </c>
      <c r="K3878" s="16">
        <f t="shared" ca="1" si="423"/>
        <v>15.998015594907972</v>
      </c>
      <c r="L3878" s="16"/>
      <c r="M3878" s="17">
        <f t="shared" ca="1" si="422"/>
        <v>0.72396612421716189</v>
      </c>
      <c r="N3878" s="18">
        <f t="shared" ca="1" si="424"/>
        <v>8.7553202197235329</v>
      </c>
      <c r="O3878" s="18"/>
      <c r="P3878" s="30">
        <f t="shared" ca="1" si="420"/>
        <v>9.4426953751844387</v>
      </c>
      <c r="Q3878" s="19"/>
      <c r="R3878" s="20">
        <f t="shared" ca="1" si="425"/>
        <v>1</v>
      </c>
      <c r="S3878" s="21">
        <f t="shared" ca="1" si="426"/>
        <v>1</v>
      </c>
    </row>
    <row r="3879" spans="9:19" ht="15" x14ac:dyDescent="0.25">
      <c r="I3879" s="14">
        <v>3875</v>
      </c>
      <c r="J3879" s="15">
        <f t="shared" ca="1" si="421"/>
        <v>0.52255836696881597</v>
      </c>
      <c r="K3879" s="16">
        <f t="shared" ca="1" si="423"/>
        <v>7.9033454900666493</v>
      </c>
      <c r="L3879" s="16"/>
      <c r="M3879" s="17">
        <f t="shared" ca="1" si="422"/>
        <v>0.69915950234553936</v>
      </c>
      <c r="N3879" s="18">
        <f t="shared" ca="1" si="424"/>
        <v>8.1472371863270858</v>
      </c>
      <c r="O3879" s="18"/>
      <c r="P3879" s="30">
        <f t="shared" ca="1" si="420"/>
        <v>1.9561083037395637</v>
      </c>
      <c r="Q3879" s="19"/>
      <c r="R3879" s="20">
        <f t="shared" ca="1" si="425"/>
        <v>1</v>
      </c>
      <c r="S3879" s="21">
        <f t="shared" ca="1" si="426"/>
        <v>0</v>
      </c>
    </row>
    <row r="3880" spans="9:19" ht="15" x14ac:dyDescent="0.25">
      <c r="I3880" s="14">
        <v>3876</v>
      </c>
      <c r="J3880" s="15">
        <f t="shared" ca="1" si="421"/>
        <v>0.86797212276316693</v>
      </c>
      <c r="K3880" s="16">
        <f t="shared" ca="1" si="423"/>
        <v>16.774290559114277</v>
      </c>
      <c r="L3880" s="16"/>
      <c r="M3880" s="17">
        <f t="shared" ca="1" si="422"/>
        <v>0.70132941672532656</v>
      </c>
      <c r="N3880" s="18">
        <f t="shared" ca="1" si="424"/>
        <v>8.1994716943539192</v>
      </c>
      <c r="O3880" s="18"/>
      <c r="P3880" s="30">
        <f t="shared" ca="1" si="420"/>
        <v>10.774818864760359</v>
      </c>
      <c r="Q3880" s="19"/>
      <c r="R3880" s="20">
        <f t="shared" ca="1" si="425"/>
        <v>1</v>
      </c>
      <c r="S3880" s="21">
        <f t="shared" ca="1" si="426"/>
        <v>1</v>
      </c>
    </row>
    <row r="3881" spans="9:19" ht="15" x14ac:dyDescent="0.25">
      <c r="I3881" s="14">
        <v>3877</v>
      </c>
      <c r="J3881" s="15">
        <f t="shared" ca="1" si="421"/>
        <v>0.53753517064937184</v>
      </c>
      <c r="K3881" s="16">
        <f t="shared" ca="1" si="423"/>
        <v>8.2183509915764326</v>
      </c>
      <c r="L3881" s="16"/>
      <c r="M3881" s="17">
        <f t="shared" ca="1" si="422"/>
        <v>0.66800127647548668</v>
      </c>
      <c r="N3881" s="18">
        <f t="shared" ca="1" si="424"/>
        <v>7.4144575013372069</v>
      </c>
      <c r="O3881" s="18"/>
      <c r="P3881" s="30">
        <f t="shared" ca="1" si="420"/>
        <v>3.0038934902392258</v>
      </c>
      <c r="Q3881" s="19"/>
      <c r="R3881" s="20">
        <f t="shared" ca="1" si="425"/>
        <v>1</v>
      </c>
      <c r="S3881" s="21">
        <f t="shared" ca="1" si="426"/>
        <v>0</v>
      </c>
    </row>
    <row r="3882" spans="9:19" ht="15" x14ac:dyDescent="0.25">
      <c r="I3882" s="14">
        <v>3878</v>
      </c>
      <c r="J3882" s="15">
        <f t="shared" ca="1" si="421"/>
        <v>7.1262547655417618E-2</v>
      </c>
      <c r="K3882" s="16">
        <f t="shared" ca="1" si="423"/>
        <v>-4.8392205644760917</v>
      </c>
      <c r="L3882" s="16"/>
      <c r="M3882" s="17">
        <f t="shared" ca="1" si="422"/>
        <v>0.94342650508851467</v>
      </c>
      <c r="N3882" s="18">
        <f t="shared" ca="1" si="424"/>
        <v>17.034413137067908</v>
      </c>
      <c r="O3882" s="18"/>
      <c r="P3882" s="30">
        <f t="shared" ca="1" si="420"/>
        <v>-19.673633701544002</v>
      </c>
      <c r="Q3882" s="19"/>
      <c r="R3882" s="20">
        <f t="shared" ca="1" si="425"/>
        <v>0</v>
      </c>
      <c r="S3882" s="21">
        <f t="shared" ca="1" si="426"/>
        <v>0</v>
      </c>
    </row>
    <row r="3883" spans="9:19" ht="15" x14ac:dyDescent="0.25">
      <c r="I3883" s="14">
        <v>3879</v>
      </c>
      <c r="J3883" s="15">
        <f t="shared" ca="1" si="421"/>
        <v>0.65867117644076822</v>
      </c>
      <c r="K3883" s="16">
        <f t="shared" ca="1" si="423"/>
        <v>10.850594423747067</v>
      </c>
      <c r="L3883" s="16"/>
      <c r="M3883" s="17">
        <f t="shared" ca="1" si="422"/>
        <v>0.63141298765670706</v>
      </c>
      <c r="N3883" s="18">
        <f t="shared" ca="1" si="424"/>
        <v>6.5878144013330333</v>
      </c>
      <c r="O3883" s="18"/>
      <c r="P3883" s="30">
        <f t="shared" ca="1" si="420"/>
        <v>6.4627800224140337</v>
      </c>
      <c r="Q3883" s="19"/>
      <c r="R3883" s="20">
        <f t="shared" ca="1" si="425"/>
        <v>1</v>
      </c>
      <c r="S3883" s="21">
        <f t="shared" ca="1" si="426"/>
        <v>0</v>
      </c>
    </row>
    <row r="3884" spans="9:19" ht="15" x14ac:dyDescent="0.25">
      <c r="I3884" s="14">
        <v>3880</v>
      </c>
      <c r="J3884" s="15">
        <f t="shared" ca="1" si="421"/>
        <v>0.59438905356350824</v>
      </c>
      <c r="K3884" s="16">
        <f t="shared" ca="1" si="423"/>
        <v>9.4283625250632248</v>
      </c>
      <c r="L3884" s="16"/>
      <c r="M3884" s="17">
        <f t="shared" ca="1" si="422"/>
        <v>0.4785089546946667</v>
      </c>
      <c r="N3884" s="18">
        <f t="shared" ca="1" si="424"/>
        <v>3.3290725130274197</v>
      </c>
      <c r="O3884" s="18"/>
      <c r="P3884" s="30">
        <f t="shared" ca="1" si="420"/>
        <v>8.2992900120358044</v>
      </c>
      <c r="Q3884" s="19"/>
      <c r="R3884" s="20">
        <f t="shared" ca="1" si="425"/>
        <v>1</v>
      </c>
      <c r="S3884" s="21">
        <f t="shared" ca="1" si="426"/>
        <v>1</v>
      </c>
    </row>
    <row r="3885" spans="9:19" ht="15" x14ac:dyDescent="0.25">
      <c r="I3885" s="14">
        <v>3881</v>
      </c>
      <c r="J3885" s="15">
        <f t="shared" ca="1" si="421"/>
        <v>0.65979710489770393</v>
      </c>
      <c r="K3885" s="16">
        <f t="shared" ca="1" si="423"/>
        <v>10.876281757544486</v>
      </c>
      <c r="L3885" s="16"/>
      <c r="M3885" s="17">
        <f t="shared" ca="1" si="422"/>
        <v>0.44641148016497623</v>
      </c>
      <c r="N3885" s="18">
        <f t="shared" ca="1" si="424"/>
        <v>2.6527426293552132</v>
      </c>
      <c r="O3885" s="18"/>
      <c r="P3885" s="30">
        <f t="shared" ca="1" si="420"/>
        <v>10.423539128189272</v>
      </c>
      <c r="Q3885" s="19"/>
      <c r="R3885" s="20">
        <f t="shared" ca="1" si="425"/>
        <v>1</v>
      </c>
      <c r="S3885" s="21">
        <f t="shared" ca="1" si="426"/>
        <v>1</v>
      </c>
    </row>
    <row r="3886" spans="9:19" ht="15" x14ac:dyDescent="0.25">
      <c r="I3886" s="14">
        <v>3882</v>
      </c>
      <c r="J3886" s="15">
        <f t="shared" ca="1" si="421"/>
        <v>0.21281616042800378</v>
      </c>
      <c r="K3886" s="16">
        <f t="shared" ca="1" si="423"/>
        <v>0.76443091737260982</v>
      </c>
      <c r="L3886" s="16"/>
      <c r="M3886" s="17">
        <f t="shared" ca="1" si="422"/>
        <v>0.36038209930344112</v>
      </c>
      <c r="N3886" s="18">
        <f t="shared" ca="1" si="424"/>
        <v>0.78946210071418532</v>
      </c>
      <c r="O3886" s="18"/>
      <c r="P3886" s="30">
        <f t="shared" ca="1" si="420"/>
        <v>2.1749688166584247</v>
      </c>
      <c r="Q3886" s="19"/>
      <c r="R3886" s="20">
        <f t="shared" ca="1" si="425"/>
        <v>1</v>
      </c>
      <c r="S3886" s="21">
        <f t="shared" ca="1" si="426"/>
        <v>0</v>
      </c>
    </row>
    <row r="3887" spans="9:19" ht="15" x14ac:dyDescent="0.25">
      <c r="I3887" s="14">
        <v>3883</v>
      </c>
      <c r="J3887" s="15">
        <f t="shared" ca="1" si="421"/>
        <v>0.25799795391861702</v>
      </c>
      <c r="K3887" s="16">
        <f t="shared" ca="1" si="423"/>
        <v>1.9956427232131446</v>
      </c>
      <c r="L3887" s="16"/>
      <c r="M3887" s="17">
        <f t="shared" ca="1" si="422"/>
        <v>0.81973538620487929</v>
      </c>
      <c r="N3887" s="18">
        <f t="shared" ca="1" si="424"/>
        <v>11.430060490778489</v>
      </c>
      <c r="O3887" s="18"/>
      <c r="P3887" s="30">
        <f t="shared" ca="1" si="420"/>
        <v>-7.2344177675653443</v>
      </c>
      <c r="Q3887" s="19"/>
      <c r="R3887" s="20">
        <f t="shared" ca="1" si="425"/>
        <v>0</v>
      </c>
      <c r="S3887" s="21">
        <f t="shared" ca="1" si="426"/>
        <v>0</v>
      </c>
    </row>
    <row r="3888" spans="9:19" ht="15" x14ac:dyDescent="0.25">
      <c r="I3888" s="14">
        <v>3884</v>
      </c>
      <c r="J3888" s="15">
        <f t="shared" ca="1" si="421"/>
        <v>0.30177518657491442</v>
      </c>
      <c r="K3888" s="16">
        <f t="shared" ca="1" si="423"/>
        <v>3.0852103199021279</v>
      </c>
      <c r="L3888" s="16"/>
      <c r="M3888" s="17">
        <f t="shared" ca="1" si="422"/>
        <v>0.3660237922552988</v>
      </c>
      <c r="N3888" s="18">
        <f t="shared" ca="1" si="424"/>
        <v>0.91525045106727676</v>
      </c>
      <c r="O3888" s="18"/>
      <c r="P3888" s="30">
        <f t="shared" ca="1" si="420"/>
        <v>4.3699598688348509</v>
      </c>
      <c r="Q3888" s="19"/>
      <c r="R3888" s="20">
        <f t="shared" ca="1" si="425"/>
        <v>1</v>
      </c>
      <c r="S3888" s="21">
        <f t="shared" ca="1" si="426"/>
        <v>0</v>
      </c>
    </row>
    <row r="3889" spans="9:19" ht="15" x14ac:dyDescent="0.25">
      <c r="I3889" s="14">
        <v>3885</v>
      </c>
      <c r="J3889" s="15">
        <f t="shared" ca="1" si="421"/>
        <v>0.3802126611367328</v>
      </c>
      <c r="K3889" s="16">
        <f t="shared" ca="1" si="423"/>
        <v>4.8788369068122464</v>
      </c>
      <c r="L3889" s="16"/>
      <c r="M3889" s="17">
        <f t="shared" ca="1" si="422"/>
        <v>0.67994963612329751</v>
      </c>
      <c r="N3889" s="18">
        <f t="shared" ca="1" si="424"/>
        <v>7.6918706315385066</v>
      </c>
      <c r="O3889" s="18"/>
      <c r="P3889" s="30">
        <f t="shared" ca="1" si="420"/>
        <v>-0.61303372472626005</v>
      </c>
      <c r="Q3889" s="19"/>
      <c r="R3889" s="20">
        <f t="shared" ca="1" si="425"/>
        <v>0</v>
      </c>
      <c r="S3889" s="21">
        <f t="shared" ca="1" si="426"/>
        <v>0</v>
      </c>
    </row>
    <row r="3890" spans="9:19" ht="15" x14ac:dyDescent="0.25">
      <c r="I3890" s="14">
        <v>3886</v>
      </c>
      <c r="J3890" s="15">
        <f t="shared" ca="1" si="421"/>
        <v>0.52144349725698047</v>
      </c>
      <c r="K3890" s="16">
        <f t="shared" ca="1" si="423"/>
        <v>7.8799288652196005</v>
      </c>
      <c r="L3890" s="16"/>
      <c r="M3890" s="17">
        <f t="shared" ca="1" si="422"/>
        <v>0.98487053153305326</v>
      </c>
      <c r="N3890" s="18">
        <f t="shared" ca="1" si="424"/>
        <v>21.907781175736133</v>
      </c>
      <c r="O3890" s="18"/>
      <c r="P3890" s="30">
        <f t="shared" ca="1" si="420"/>
        <v>-11.827852310516533</v>
      </c>
      <c r="Q3890" s="19"/>
      <c r="R3890" s="20">
        <f t="shared" ca="1" si="425"/>
        <v>0</v>
      </c>
      <c r="S3890" s="21">
        <f t="shared" ca="1" si="426"/>
        <v>0</v>
      </c>
    </row>
    <row r="3891" spans="9:19" ht="15" x14ac:dyDescent="0.25">
      <c r="I3891" s="14">
        <v>3887</v>
      </c>
      <c r="J3891" s="15">
        <f t="shared" ca="1" si="421"/>
        <v>0.11176414060260242</v>
      </c>
      <c r="K3891" s="16">
        <f t="shared" ca="1" si="423"/>
        <v>-2.7538225215525607</v>
      </c>
      <c r="L3891" s="16"/>
      <c r="M3891" s="17">
        <f t="shared" ca="1" si="422"/>
        <v>8.6669142488304374E-2</v>
      </c>
      <c r="N3891" s="18">
        <f t="shared" ca="1" si="424"/>
        <v>-7.611588543220865</v>
      </c>
      <c r="O3891" s="18"/>
      <c r="P3891" s="30">
        <f t="shared" ca="1" si="420"/>
        <v>7.0577660216683045</v>
      </c>
      <c r="Q3891" s="19"/>
      <c r="R3891" s="20">
        <f t="shared" ca="1" si="425"/>
        <v>1</v>
      </c>
      <c r="S3891" s="21">
        <f t="shared" ca="1" si="426"/>
        <v>1</v>
      </c>
    </row>
    <row r="3892" spans="9:19" ht="15" x14ac:dyDescent="0.25">
      <c r="I3892" s="14">
        <v>3888</v>
      </c>
      <c r="J3892" s="15">
        <f t="shared" ca="1" si="421"/>
        <v>0.31832017811783808</v>
      </c>
      <c r="K3892" s="16">
        <f t="shared" ca="1" si="423"/>
        <v>3.4776069189761651</v>
      </c>
      <c r="L3892" s="16"/>
      <c r="M3892" s="17">
        <f t="shared" ca="1" si="422"/>
        <v>7.2975441027459675E-2</v>
      </c>
      <c r="N3892" s="18">
        <f t="shared" ca="1" si="424"/>
        <v>-8.3848986993579402</v>
      </c>
      <c r="O3892" s="18"/>
      <c r="P3892" s="30">
        <f t="shared" ca="1" si="420"/>
        <v>14.062505618334104</v>
      </c>
      <c r="Q3892" s="19"/>
      <c r="R3892" s="20">
        <f t="shared" ca="1" si="425"/>
        <v>1</v>
      </c>
      <c r="S3892" s="21">
        <f t="shared" ca="1" si="426"/>
        <v>1</v>
      </c>
    </row>
    <row r="3893" spans="9:19" ht="15" x14ac:dyDescent="0.25">
      <c r="I3893" s="14">
        <v>3889</v>
      </c>
      <c r="J3893" s="15">
        <f t="shared" ca="1" si="421"/>
        <v>0.65297461281402358</v>
      </c>
      <c r="K3893" s="16">
        <f t="shared" ca="1" si="423"/>
        <v>10.721117992220481</v>
      </c>
      <c r="L3893" s="16"/>
      <c r="M3893" s="17">
        <f t="shared" ca="1" si="422"/>
        <v>8.058696289241829E-2</v>
      </c>
      <c r="N3893" s="18">
        <f t="shared" ca="1" si="424"/>
        <v>-7.9427303427448575</v>
      </c>
      <c r="O3893" s="18"/>
      <c r="P3893" s="30">
        <f t="shared" ca="1" si="420"/>
        <v>20.863848334965336</v>
      </c>
      <c r="Q3893" s="19"/>
      <c r="R3893" s="20">
        <f t="shared" ca="1" si="425"/>
        <v>1</v>
      </c>
      <c r="S3893" s="21">
        <f t="shared" ca="1" si="426"/>
        <v>1</v>
      </c>
    </row>
    <row r="3894" spans="9:19" ht="15" x14ac:dyDescent="0.25">
      <c r="I3894" s="14">
        <v>3890</v>
      </c>
      <c r="J3894" s="15">
        <f t="shared" ca="1" si="421"/>
        <v>0.67117736944832695</v>
      </c>
      <c r="K3894" s="16">
        <f t="shared" ca="1" si="423"/>
        <v>11.137797497241749</v>
      </c>
      <c r="L3894" s="16"/>
      <c r="M3894" s="17">
        <f t="shared" ca="1" si="422"/>
        <v>0.37024947697720367</v>
      </c>
      <c r="N3894" s="18">
        <f t="shared" ca="1" si="424"/>
        <v>1.0090432901311788</v>
      </c>
      <c r="O3894" s="18"/>
      <c r="P3894" s="30">
        <f t="shared" ca="1" si="420"/>
        <v>12.32875420711057</v>
      </c>
      <c r="Q3894" s="19"/>
      <c r="R3894" s="20">
        <f t="shared" ca="1" si="425"/>
        <v>1</v>
      </c>
      <c r="S3894" s="21">
        <f t="shared" ca="1" si="426"/>
        <v>1</v>
      </c>
    </row>
    <row r="3895" spans="9:19" ht="15" x14ac:dyDescent="0.25">
      <c r="I3895" s="14">
        <v>3891</v>
      </c>
      <c r="J3895" s="15">
        <f t="shared" ca="1" si="421"/>
        <v>0.92812379590551553</v>
      </c>
      <c r="K3895" s="16">
        <f t="shared" ca="1" si="423"/>
        <v>19.661627696041045</v>
      </c>
      <c r="L3895" s="16"/>
      <c r="M3895" s="17">
        <f t="shared" ca="1" si="422"/>
        <v>0.18531850814301054</v>
      </c>
      <c r="N3895" s="18">
        <f t="shared" ca="1" si="424"/>
        <v>-3.710456343805923</v>
      </c>
      <c r="O3895" s="18"/>
      <c r="P3895" s="30">
        <f t="shared" ca="1" si="420"/>
        <v>25.572084039846967</v>
      </c>
      <c r="Q3895" s="19"/>
      <c r="R3895" s="20">
        <f t="shared" ca="1" si="425"/>
        <v>1</v>
      </c>
      <c r="S3895" s="21">
        <f t="shared" ca="1" si="426"/>
        <v>1</v>
      </c>
    </row>
    <row r="3896" spans="9:19" ht="15" x14ac:dyDescent="0.25">
      <c r="I3896" s="14">
        <v>3892</v>
      </c>
      <c r="J3896" s="15">
        <f t="shared" ca="1" si="421"/>
        <v>0.1430907004212767</v>
      </c>
      <c r="K3896" s="16">
        <f t="shared" ca="1" si="423"/>
        <v>-1.4932806240716463</v>
      </c>
      <c r="L3896" s="16"/>
      <c r="M3896" s="17">
        <f t="shared" ca="1" si="422"/>
        <v>0.69445543114968045</v>
      </c>
      <c r="N3896" s="18">
        <f t="shared" ca="1" si="424"/>
        <v>8.0345785440410058</v>
      </c>
      <c r="O3896" s="18"/>
      <c r="P3896" s="30">
        <f t="shared" ca="1" si="420"/>
        <v>-7.3278591681126519</v>
      </c>
      <c r="Q3896" s="19"/>
      <c r="R3896" s="20">
        <f t="shared" ca="1" si="425"/>
        <v>0</v>
      </c>
      <c r="S3896" s="21">
        <f t="shared" ca="1" si="426"/>
        <v>0</v>
      </c>
    </row>
    <row r="3897" spans="9:19" ht="15" x14ac:dyDescent="0.25">
      <c r="I3897" s="14">
        <v>3893</v>
      </c>
      <c r="J3897" s="15">
        <f t="shared" ca="1" si="421"/>
        <v>0.13608330816002889</v>
      </c>
      <c r="K3897" s="16">
        <f t="shared" ca="1" si="423"/>
        <v>-1.7572527834139944</v>
      </c>
      <c r="L3897" s="16"/>
      <c r="M3897" s="17">
        <f t="shared" ca="1" si="422"/>
        <v>0.28526710825969093</v>
      </c>
      <c r="N3897" s="18">
        <f t="shared" ca="1" si="424"/>
        <v>-0.96607871048804661</v>
      </c>
      <c r="O3897" s="18"/>
      <c r="P3897" s="30">
        <f t="shared" ca="1" si="420"/>
        <v>1.4088259270740524</v>
      </c>
      <c r="Q3897" s="19"/>
      <c r="R3897" s="20">
        <f t="shared" ca="1" si="425"/>
        <v>1</v>
      </c>
      <c r="S3897" s="21">
        <f t="shared" ca="1" si="426"/>
        <v>0</v>
      </c>
    </row>
    <row r="3898" spans="9:19" ht="15" x14ac:dyDescent="0.25">
      <c r="I3898" s="14">
        <v>3894</v>
      </c>
      <c r="J3898" s="15">
        <f t="shared" ca="1" si="421"/>
        <v>0.14346318578985107</v>
      </c>
      <c r="K3898" s="16">
        <f t="shared" ca="1" si="423"/>
        <v>-1.4794967418488376</v>
      </c>
      <c r="L3898" s="16"/>
      <c r="M3898" s="17">
        <f t="shared" ca="1" si="422"/>
        <v>0.38530873828121937</v>
      </c>
      <c r="N3898" s="18">
        <f t="shared" ca="1" si="424"/>
        <v>1.3405729088143898</v>
      </c>
      <c r="O3898" s="18"/>
      <c r="P3898" s="30">
        <f t="shared" ca="1" si="420"/>
        <v>-0.62006965066322728</v>
      </c>
      <c r="Q3898" s="19"/>
      <c r="R3898" s="20">
        <f t="shared" ca="1" si="425"/>
        <v>0</v>
      </c>
      <c r="S3898" s="21">
        <f t="shared" ca="1" si="426"/>
        <v>0</v>
      </c>
    </row>
    <row r="3899" spans="9:19" ht="15" x14ac:dyDescent="0.25">
      <c r="I3899" s="14">
        <v>3895</v>
      </c>
      <c r="J3899" s="15">
        <f t="shared" ca="1" si="421"/>
        <v>0.83854756246483764</v>
      </c>
      <c r="K3899" s="16">
        <f t="shared" ca="1" si="423"/>
        <v>15.700434943853192</v>
      </c>
      <c r="L3899" s="16"/>
      <c r="M3899" s="17">
        <f t="shared" ca="1" si="422"/>
        <v>4.4490298331012368E-2</v>
      </c>
      <c r="N3899" s="18">
        <f t="shared" ca="1" si="424"/>
        <v>-10.449911621243642</v>
      </c>
      <c r="O3899" s="18"/>
      <c r="P3899" s="30">
        <f t="shared" ca="1" si="420"/>
        <v>28.350346565096832</v>
      </c>
      <c r="Q3899" s="19"/>
      <c r="R3899" s="20">
        <f t="shared" ca="1" si="425"/>
        <v>1</v>
      </c>
      <c r="S3899" s="21">
        <f t="shared" ca="1" si="426"/>
        <v>1</v>
      </c>
    </row>
    <row r="3900" spans="9:19" ht="15" x14ac:dyDescent="0.25">
      <c r="I3900" s="14">
        <v>3896</v>
      </c>
      <c r="J3900" s="15">
        <f t="shared" ca="1" si="421"/>
        <v>0.49613308661668842</v>
      </c>
      <c r="K3900" s="16">
        <f t="shared" ca="1" si="423"/>
        <v>7.3489019897070893</v>
      </c>
      <c r="L3900" s="16"/>
      <c r="M3900" s="17">
        <f t="shared" ca="1" si="422"/>
        <v>6.7237236205317519E-3</v>
      </c>
      <c r="N3900" s="18">
        <f t="shared" ca="1" si="424"/>
        <v>-16.899677760852548</v>
      </c>
      <c r="O3900" s="18"/>
      <c r="P3900" s="30">
        <f t="shared" ca="1" si="420"/>
        <v>26.448579750559635</v>
      </c>
      <c r="Q3900" s="19"/>
      <c r="R3900" s="20">
        <f t="shared" ca="1" si="425"/>
        <v>1</v>
      </c>
      <c r="S3900" s="21">
        <f t="shared" ca="1" si="426"/>
        <v>1</v>
      </c>
    </row>
    <row r="3901" spans="9:19" ht="15" x14ac:dyDescent="0.25">
      <c r="I3901" s="14">
        <v>3897</v>
      </c>
      <c r="J3901" s="15">
        <f t="shared" ca="1" si="421"/>
        <v>0.71971618283763272</v>
      </c>
      <c r="K3901" s="16">
        <f t="shared" ca="1" si="423"/>
        <v>12.299349511490945</v>
      </c>
      <c r="L3901" s="16"/>
      <c r="M3901" s="17">
        <f t="shared" ca="1" si="422"/>
        <v>0.69931757621126744</v>
      </c>
      <c r="N3901" s="18">
        <f t="shared" ca="1" si="424"/>
        <v>8.1510365965916201</v>
      </c>
      <c r="O3901" s="18"/>
      <c r="P3901" s="30">
        <f t="shared" ca="1" si="420"/>
        <v>6.3483129148993251</v>
      </c>
      <c r="Q3901" s="19"/>
      <c r="R3901" s="20">
        <f t="shared" ca="1" si="425"/>
        <v>1</v>
      </c>
      <c r="S3901" s="21">
        <f t="shared" ca="1" si="426"/>
        <v>0</v>
      </c>
    </row>
    <row r="3902" spans="9:19" ht="15" x14ac:dyDescent="0.25">
      <c r="I3902" s="14">
        <v>3898</v>
      </c>
      <c r="J3902" s="15">
        <f t="shared" ca="1" si="421"/>
        <v>0.10665575607150857</v>
      </c>
      <c r="K3902" s="16">
        <f t="shared" ca="1" si="423"/>
        <v>-2.9823270024928981</v>
      </c>
      <c r="L3902" s="16"/>
      <c r="M3902" s="17">
        <f t="shared" ca="1" si="422"/>
        <v>0.25462593730336958</v>
      </c>
      <c r="N3902" s="18">
        <f t="shared" ca="1" si="424"/>
        <v>-1.7419816602535141</v>
      </c>
      <c r="O3902" s="18"/>
      <c r="P3902" s="30">
        <f t="shared" ca="1" si="420"/>
        <v>0.9596546577606162</v>
      </c>
      <c r="Q3902" s="19"/>
      <c r="R3902" s="20">
        <f t="shared" ca="1" si="425"/>
        <v>1</v>
      </c>
      <c r="S3902" s="21">
        <f t="shared" ca="1" si="426"/>
        <v>0</v>
      </c>
    </row>
    <row r="3903" spans="9:19" ht="15" x14ac:dyDescent="0.25">
      <c r="I3903" s="14">
        <v>3899</v>
      </c>
      <c r="J3903" s="15">
        <f t="shared" ca="1" si="421"/>
        <v>0.24295795908889661</v>
      </c>
      <c r="K3903" s="16">
        <f t="shared" ca="1" si="423"/>
        <v>1.5999918868649363</v>
      </c>
      <c r="L3903" s="16"/>
      <c r="M3903" s="17">
        <f t="shared" ca="1" si="422"/>
        <v>0.69532485599360239</v>
      </c>
      <c r="N3903" s="18">
        <f t="shared" ca="1" si="424"/>
        <v>8.0553419210662227</v>
      </c>
      <c r="O3903" s="18"/>
      <c r="P3903" s="30">
        <f t="shared" ca="1" si="420"/>
        <v>-4.2553500342012862</v>
      </c>
      <c r="Q3903" s="19"/>
      <c r="R3903" s="20">
        <f t="shared" ca="1" si="425"/>
        <v>0</v>
      </c>
      <c r="S3903" s="21">
        <f t="shared" ca="1" si="426"/>
        <v>0</v>
      </c>
    </row>
    <row r="3904" spans="9:19" ht="15" x14ac:dyDescent="0.25">
      <c r="I3904" s="14">
        <v>3900</v>
      </c>
      <c r="J3904" s="15">
        <f t="shared" ca="1" si="421"/>
        <v>0.29609390901154509</v>
      </c>
      <c r="K3904" s="16">
        <f t="shared" ca="1" si="423"/>
        <v>2.9482774848843434</v>
      </c>
      <c r="L3904" s="16"/>
      <c r="M3904" s="17">
        <f t="shared" ca="1" si="422"/>
        <v>0.52906474561106787</v>
      </c>
      <c r="N3904" s="18">
        <f t="shared" ca="1" si="424"/>
        <v>4.3900848144641547</v>
      </c>
      <c r="O3904" s="18"/>
      <c r="P3904" s="30">
        <f t="shared" ca="1" si="420"/>
        <v>0.7581926704201889</v>
      </c>
      <c r="Q3904" s="19"/>
      <c r="R3904" s="20">
        <f t="shared" ca="1" si="425"/>
        <v>1</v>
      </c>
      <c r="S3904" s="21">
        <f t="shared" ca="1" si="426"/>
        <v>0</v>
      </c>
    </row>
    <row r="3905" spans="9:19" ht="15" x14ac:dyDescent="0.25">
      <c r="I3905" s="14">
        <v>3901</v>
      </c>
      <c r="J3905" s="15">
        <f t="shared" ca="1" si="421"/>
        <v>1.8364365404034522E-2</v>
      </c>
      <c r="K3905" s="16">
        <f t="shared" ca="1" si="423"/>
        <v>-10.045875891670697</v>
      </c>
      <c r="L3905" s="16"/>
      <c r="M3905" s="17">
        <f t="shared" ca="1" si="422"/>
        <v>0.78566840397769167</v>
      </c>
      <c r="N3905" s="18">
        <f t="shared" ca="1" si="424"/>
        <v>10.402007542433026</v>
      </c>
      <c r="O3905" s="18"/>
      <c r="P3905" s="30">
        <f t="shared" ca="1" si="420"/>
        <v>-18.247883434103723</v>
      </c>
      <c r="Q3905" s="19"/>
      <c r="R3905" s="20">
        <f t="shared" ca="1" si="425"/>
        <v>0</v>
      </c>
      <c r="S3905" s="21">
        <f t="shared" ca="1" si="426"/>
        <v>0</v>
      </c>
    </row>
    <row r="3906" spans="9:19" ht="15" x14ac:dyDescent="0.25">
      <c r="I3906" s="14">
        <v>3902</v>
      </c>
      <c r="J3906" s="15">
        <f t="shared" ca="1" si="421"/>
        <v>0.53706416712843719</v>
      </c>
      <c r="K3906" s="16">
        <f t="shared" ca="1" si="423"/>
        <v>8.2084297301071576</v>
      </c>
      <c r="L3906" s="16"/>
      <c r="M3906" s="17">
        <f t="shared" ca="1" si="422"/>
        <v>0.31062777812123132</v>
      </c>
      <c r="N3906" s="18">
        <f t="shared" ca="1" si="424"/>
        <v>-0.35370026464145266</v>
      </c>
      <c r="O3906" s="18"/>
      <c r="P3906" s="30">
        <f t="shared" ca="1" si="420"/>
        <v>10.762129994748609</v>
      </c>
      <c r="Q3906" s="19"/>
      <c r="R3906" s="20">
        <f t="shared" ca="1" si="425"/>
        <v>1</v>
      </c>
      <c r="S3906" s="21">
        <f t="shared" ca="1" si="426"/>
        <v>1</v>
      </c>
    </row>
    <row r="3907" spans="9:19" ht="15" x14ac:dyDescent="0.25">
      <c r="I3907" s="14">
        <v>3903</v>
      </c>
      <c r="J3907" s="15">
        <f t="shared" ca="1" si="421"/>
        <v>0.10397803670935812</v>
      </c>
      <c r="K3907" s="16">
        <f t="shared" ca="1" si="423"/>
        <v>-3.105270045350542</v>
      </c>
      <c r="L3907" s="16"/>
      <c r="M3907" s="17">
        <f t="shared" ca="1" si="422"/>
        <v>0.56809397320690613</v>
      </c>
      <c r="N3907" s="18">
        <f t="shared" ca="1" si="424"/>
        <v>5.2150696282828806</v>
      </c>
      <c r="O3907" s="18"/>
      <c r="P3907" s="30">
        <f t="shared" ca="1" si="420"/>
        <v>-6.1203396736334232</v>
      </c>
      <c r="Q3907" s="19"/>
      <c r="R3907" s="20">
        <f t="shared" ca="1" si="425"/>
        <v>0</v>
      </c>
      <c r="S3907" s="21">
        <f t="shared" ca="1" si="426"/>
        <v>0</v>
      </c>
    </row>
    <row r="3908" spans="9:19" ht="15" x14ac:dyDescent="0.25">
      <c r="I3908" s="14">
        <v>3904</v>
      </c>
      <c r="J3908" s="15">
        <f t="shared" ca="1" si="421"/>
        <v>0.632291869785091</v>
      </c>
      <c r="K3908" s="16">
        <f t="shared" ca="1" si="423"/>
        <v>10.257321663073373</v>
      </c>
      <c r="L3908" s="16"/>
      <c r="M3908" s="17">
        <f t="shared" ca="1" si="422"/>
        <v>0.48826536851634461</v>
      </c>
      <c r="N3908" s="18">
        <f t="shared" ca="1" si="424"/>
        <v>3.5338663173119462</v>
      </c>
      <c r="O3908" s="18"/>
      <c r="P3908" s="30">
        <f t="shared" ca="1" si="420"/>
        <v>8.9234553457614272</v>
      </c>
      <c r="Q3908" s="19"/>
      <c r="R3908" s="20">
        <f t="shared" ca="1" si="425"/>
        <v>1</v>
      </c>
      <c r="S3908" s="21">
        <f t="shared" ca="1" si="426"/>
        <v>1</v>
      </c>
    </row>
    <row r="3909" spans="9:19" ht="15" x14ac:dyDescent="0.25">
      <c r="I3909" s="14">
        <v>3905</v>
      </c>
      <c r="J3909" s="15">
        <f t="shared" ca="1" si="421"/>
        <v>0.5613348823420079</v>
      </c>
      <c r="K3909" s="16">
        <f t="shared" ca="1" si="423"/>
        <v>8.7214223163609379</v>
      </c>
      <c r="L3909" s="16"/>
      <c r="M3909" s="17">
        <f t="shared" ca="1" si="422"/>
        <v>0.15024677851353829</v>
      </c>
      <c r="N3909" s="18">
        <f t="shared" ca="1" si="424"/>
        <v>-4.8825733964761167</v>
      </c>
      <c r="O3909" s="18"/>
      <c r="P3909" s="30">
        <f t="shared" ref="P3909:P3972" ca="1" si="427">K3909-N3909+homefield_adv_simulation</f>
        <v>15.803995712837054</v>
      </c>
      <c r="Q3909" s="19"/>
      <c r="R3909" s="20">
        <f t="shared" ca="1" si="425"/>
        <v>1</v>
      </c>
      <c r="S3909" s="21">
        <f t="shared" ca="1" si="426"/>
        <v>1</v>
      </c>
    </row>
    <row r="3910" spans="9:19" ht="15" x14ac:dyDescent="0.25">
      <c r="I3910" s="14">
        <v>3906</v>
      </c>
      <c r="J3910" s="15">
        <f t="shared" ca="1" si="421"/>
        <v>0.82760929187968613</v>
      </c>
      <c r="K3910" s="16">
        <f t="shared" ca="1" si="423"/>
        <v>15.334429285159358</v>
      </c>
      <c r="L3910" s="16"/>
      <c r="M3910" s="17">
        <f t="shared" ca="1" si="422"/>
        <v>0.88586168121286246</v>
      </c>
      <c r="N3910" s="18">
        <f t="shared" ca="1" si="424"/>
        <v>13.860164122530096</v>
      </c>
      <c r="O3910" s="18"/>
      <c r="P3910" s="30">
        <f t="shared" ca="1" si="427"/>
        <v>3.6742651626292622</v>
      </c>
      <c r="Q3910" s="19"/>
      <c r="R3910" s="20">
        <f t="shared" ca="1" si="425"/>
        <v>1</v>
      </c>
      <c r="S3910" s="21">
        <f t="shared" ca="1" si="426"/>
        <v>0</v>
      </c>
    </row>
    <row r="3911" spans="9:19" ht="15" x14ac:dyDescent="0.25">
      <c r="I3911" s="14">
        <v>3907</v>
      </c>
      <c r="J3911" s="15">
        <f t="shared" ca="1" si="421"/>
        <v>0.56353874407571436</v>
      </c>
      <c r="K3911" s="16">
        <f t="shared" ca="1" si="423"/>
        <v>8.7682159326701399</v>
      </c>
      <c r="L3911" s="16"/>
      <c r="M3911" s="17">
        <f t="shared" ca="1" si="422"/>
        <v>0.8128351807415829</v>
      </c>
      <c r="N3911" s="18">
        <f t="shared" ca="1" si="424"/>
        <v>11.212825233892632</v>
      </c>
      <c r="O3911" s="18"/>
      <c r="P3911" s="30">
        <f t="shared" ca="1" si="427"/>
        <v>-0.24460930122249191</v>
      </c>
      <c r="Q3911" s="19"/>
      <c r="R3911" s="20">
        <f t="shared" ca="1" si="425"/>
        <v>0</v>
      </c>
      <c r="S3911" s="21">
        <f t="shared" ca="1" si="426"/>
        <v>0</v>
      </c>
    </row>
    <row r="3912" spans="9:19" ht="15" x14ac:dyDescent="0.25">
      <c r="I3912" s="14">
        <v>3908</v>
      </c>
      <c r="J3912" s="15">
        <f t="shared" ca="1" si="421"/>
        <v>0.42415066936685153</v>
      </c>
      <c r="K3912" s="16">
        <f t="shared" ca="1" si="423"/>
        <v>5.829584470170122</v>
      </c>
      <c r="L3912" s="16"/>
      <c r="M3912" s="17">
        <f t="shared" ca="1" si="422"/>
        <v>0.76053494573542135</v>
      </c>
      <c r="N3912" s="18">
        <f t="shared" ca="1" si="424"/>
        <v>9.703757088024954</v>
      </c>
      <c r="O3912" s="18"/>
      <c r="P3912" s="30">
        <f t="shared" ca="1" si="427"/>
        <v>-1.6741726178548317</v>
      </c>
      <c r="Q3912" s="19"/>
      <c r="R3912" s="20">
        <f t="shared" ca="1" si="425"/>
        <v>0</v>
      </c>
      <c r="S3912" s="21">
        <f t="shared" ca="1" si="426"/>
        <v>0</v>
      </c>
    </row>
    <row r="3913" spans="9:19" ht="15" x14ac:dyDescent="0.25">
      <c r="I3913" s="14">
        <v>3909</v>
      </c>
      <c r="J3913" s="15">
        <f t="shared" ca="1" si="421"/>
        <v>0.61646703535235847</v>
      </c>
      <c r="K3913" s="16">
        <f t="shared" ca="1" si="423"/>
        <v>9.9083121137490693</v>
      </c>
      <c r="L3913" s="16"/>
      <c r="M3913" s="17">
        <f t="shared" ca="1" si="422"/>
        <v>6.3621034915533281E-2</v>
      </c>
      <c r="N3913" s="18">
        <f t="shared" ca="1" si="424"/>
        <v>-8.9796366120752875</v>
      </c>
      <c r="O3913" s="18"/>
      <c r="P3913" s="30">
        <f t="shared" ca="1" si="427"/>
        <v>21.087948725824358</v>
      </c>
      <c r="Q3913" s="19"/>
      <c r="R3913" s="20">
        <f t="shared" ca="1" si="425"/>
        <v>1</v>
      </c>
      <c r="S3913" s="21">
        <f t="shared" ca="1" si="426"/>
        <v>1</v>
      </c>
    </row>
    <row r="3914" spans="9:19" ht="15" x14ac:dyDescent="0.25">
      <c r="I3914" s="14">
        <v>3910</v>
      </c>
      <c r="J3914" s="15">
        <f t="shared" ref="J3914:J3977" ca="1" si="428">RAND()</f>
        <v>0.83413109400043561</v>
      </c>
      <c r="K3914" s="16">
        <f t="shared" ca="1" si="423"/>
        <v>15.550785027769855</v>
      </c>
      <c r="L3914" s="16"/>
      <c r="M3914" s="17">
        <f t="shared" ref="M3914:M3977" ca="1" si="429">RAND()</f>
        <v>0.39759309036794155</v>
      </c>
      <c r="N3914" s="18">
        <f t="shared" ca="1" si="424"/>
        <v>1.6081807180057983</v>
      </c>
      <c r="O3914" s="18"/>
      <c r="P3914" s="30">
        <f t="shared" ca="1" si="427"/>
        <v>16.142604309764057</v>
      </c>
      <c r="Q3914" s="19"/>
      <c r="R3914" s="20">
        <f t="shared" ca="1" si="425"/>
        <v>1</v>
      </c>
      <c r="S3914" s="21">
        <f t="shared" ca="1" si="426"/>
        <v>1</v>
      </c>
    </row>
    <row r="3915" spans="9:19" ht="15" x14ac:dyDescent="0.25">
      <c r="I3915" s="14">
        <v>3911</v>
      </c>
      <c r="J3915" s="15">
        <f t="shared" ca="1" si="428"/>
        <v>0.22915309495973102</v>
      </c>
      <c r="K3915" s="16">
        <f t="shared" ref="K3915:K3978" ca="1" si="430">NORMINV(J3915,mean_HomeTeam_Sim,sd_HomeTeam_Sim)</f>
        <v>1.2250043589267765</v>
      </c>
      <c r="L3915" s="16"/>
      <c r="M3915" s="17">
        <f t="shared" ca="1" si="429"/>
        <v>0.2513665416635481</v>
      </c>
      <c r="N3915" s="18">
        <f t="shared" ref="N3915:N3978" ca="1" si="431">NORMINV(M3915,mean_AwayTeam_Sim,sd_AwayTeam_Sim)</f>
        <v>-1.8272590138124762</v>
      </c>
      <c r="O3915" s="18"/>
      <c r="P3915" s="30">
        <f t="shared" ca="1" si="427"/>
        <v>5.2522633727392529</v>
      </c>
      <c r="Q3915" s="19"/>
      <c r="R3915" s="20">
        <f t="shared" ref="R3915:R3978" ca="1" si="432">IF(P3915&gt;0,1,0)</f>
        <v>1</v>
      </c>
      <c r="S3915" s="21">
        <f t="shared" ref="S3915:S3978" ca="1" si="433">IF(P3915&gt;game_spread,1,0)</f>
        <v>0</v>
      </c>
    </row>
    <row r="3916" spans="9:19" ht="15" x14ac:dyDescent="0.25">
      <c r="I3916" s="14">
        <v>3912</v>
      </c>
      <c r="J3916" s="15">
        <f t="shared" ca="1" si="428"/>
        <v>0.4912259893401103</v>
      </c>
      <c r="K3916" s="16">
        <f t="shared" ca="1" si="430"/>
        <v>7.2459769909458531</v>
      </c>
      <c r="L3916" s="16"/>
      <c r="M3916" s="17">
        <f t="shared" ca="1" si="429"/>
        <v>0.54789211242732894</v>
      </c>
      <c r="N3916" s="18">
        <f t="shared" ca="1" si="431"/>
        <v>4.7868160138675435</v>
      </c>
      <c r="O3916" s="18"/>
      <c r="P3916" s="30">
        <f t="shared" ca="1" si="427"/>
        <v>4.6591609770783098</v>
      </c>
      <c r="Q3916" s="19"/>
      <c r="R3916" s="20">
        <f t="shared" ca="1" si="432"/>
        <v>1</v>
      </c>
      <c r="S3916" s="21">
        <f t="shared" ca="1" si="433"/>
        <v>0</v>
      </c>
    </row>
    <row r="3917" spans="9:19" ht="15" x14ac:dyDescent="0.25">
      <c r="I3917" s="14">
        <v>3913</v>
      </c>
      <c r="J3917" s="15">
        <f t="shared" ca="1" si="428"/>
        <v>0.8257583083295823</v>
      </c>
      <c r="K3917" s="16">
        <f t="shared" ca="1" si="430"/>
        <v>15.273981320883793</v>
      </c>
      <c r="L3917" s="16"/>
      <c r="M3917" s="17">
        <f t="shared" ca="1" si="429"/>
        <v>0.70142628464410772</v>
      </c>
      <c r="N3917" s="18">
        <f t="shared" ca="1" si="431"/>
        <v>8.201807519872915</v>
      </c>
      <c r="O3917" s="18"/>
      <c r="P3917" s="30">
        <f t="shared" ca="1" si="427"/>
        <v>9.2721738010108794</v>
      </c>
      <c r="Q3917" s="19"/>
      <c r="R3917" s="20">
        <f t="shared" ca="1" si="432"/>
        <v>1</v>
      </c>
      <c r="S3917" s="21">
        <f t="shared" ca="1" si="433"/>
        <v>1</v>
      </c>
    </row>
    <row r="3918" spans="9:19" ht="15" x14ac:dyDescent="0.25">
      <c r="I3918" s="14">
        <v>3914</v>
      </c>
      <c r="J3918" s="15">
        <f t="shared" ca="1" si="428"/>
        <v>0.49291372781892773</v>
      </c>
      <c r="K3918" s="16">
        <f t="shared" ca="1" si="430"/>
        <v>7.2813791903125553</v>
      </c>
      <c r="L3918" s="16"/>
      <c r="M3918" s="17">
        <f t="shared" ca="1" si="429"/>
        <v>0.37484556321335216</v>
      </c>
      <c r="N3918" s="18">
        <f t="shared" ca="1" si="431"/>
        <v>1.1106640835901871</v>
      </c>
      <c r="O3918" s="18"/>
      <c r="P3918" s="30">
        <f t="shared" ca="1" si="427"/>
        <v>8.3707151067223684</v>
      </c>
      <c r="Q3918" s="19"/>
      <c r="R3918" s="20">
        <f t="shared" ca="1" si="432"/>
        <v>1</v>
      </c>
      <c r="S3918" s="21">
        <f t="shared" ca="1" si="433"/>
        <v>1</v>
      </c>
    </row>
    <row r="3919" spans="9:19" ht="15" x14ac:dyDescent="0.25">
      <c r="I3919" s="14">
        <v>3915</v>
      </c>
      <c r="J3919" s="15">
        <f t="shared" ca="1" si="428"/>
        <v>0.52193159071685724</v>
      </c>
      <c r="K3919" s="16">
        <f t="shared" ca="1" si="430"/>
        <v>7.8901802925338211</v>
      </c>
      <c r="L3919" s="16"/>
      <c r="M3919" s="17">
        <f t="shared" ca="1" si="429"/>
        <v>3.104688771427222E-3</v>
      </c>
      <c r="N3919" s="18">
        <f t="shared" ca="1" si="431"/>
        <v>-19.115326619762126</v>
      </c>
      <c r="O3919" s="18"/>
      <c r="P3919" s="30">
        <f t="shared" ca="1" si="427"/>
        <v>29.205506912295945</v>
      </c>
      <c r="Q3919" s="19"/>
      <c r="R3919" s="20">
        <f t="shared" ca="1" si="432"/>
        <v>1</v>
      </c>
      <c r="S3919" s="21">
        <f t="shared" ca="1" si="433"/>
        <v>1</v>
      </c>
    </row>
    <row r="3920" spans="9:19" ht="15" x14ac:dyDescent="0.25">
      <c r="I3920" s="14">
        <v>3916</v>
      </c>
      <c r="J3920" s="15">
        <f t="shared" ca="1" si="428"/>
        <v>0.61779102280792464</v>
      </c>
      <c r="K3920" s="16">
        <f t="shared" ca="1" si="430"/>
        <v>9.9373389731699593</v>
      </c>
      <c r="L3920" s="16"/>
      <c r="M3920" s="17">
        <f t="shared" ca="1" si="429"/>
        <v>5.5704099948874708E-2</v>
      </c>
      <c r="N3920" s="18">
        <f t="shared" ca="1" si="431"/>
        <v>-9.5387528269670572</v>
      </c>
      <c r="O3920" s="18"/>
      <c r="P3920" s="30">
        <f t="shared" ca="1" si="427"/>
        <v>21.676091800137016</v>
      </c>
      <c r="Q3920" s="19"/>
      <c r="R3920" s="20">
        <f t="shared" ca="1" si="432"/>
        <v>1</v>
      </c>
      <c r="S3920" s="21">
        <f t="shared" ca="1" si="433"/>
        <v>1</v>
      </c>
    </row>
    <row r="3921" spans="9:19" ht="15" x14ac:dyDescent="0.25">
      <c r="I3921" s="14">
        <v>3917</v>
      </c>
      <c r="J3921" s="15">
        <f t="shared" ca="1" si="428"/>
        <v>7.7339640141410371E-2</v>
      </c>
      <c r="K3921" s="16">
        <f t="shared" ca="1" si="430"/>
        <v>-4.4773138953297327</v>
      </c>
      <c r="L3921" s="16"/>
      <c r="M3921" s="17">
        <f t="shared" ca="1" si="429"/>
        <v>0.38424179636103728</v>
      </c>
      <c r="N3921" s="18">
        <f t="shared" ca="1" si="431"/>
        <v>1.3172159095509883</v>
      </c>
      <c r="O3921" s="18"/>
      <c r="P3921" s="30">
        <f t="shared" ca="1" si="427"/>
        <v>-3.5945298048807208</v>
      </c>
      <c r="Q3921" s="19"/>
      <c r="R3921" s="20">
        <f t="shared" ca="1" si="432"/>
        <v>0</v>
      </c>
      <c r="S3921" s="21">
        <f t="shared" ca="1" si="433"/>
        <v>0</v>
      </c>
    </row>
    <row r="3922" spans="9:19" ht="15" x14ac:dyDescent="0.25">
      <c r="I3922" s="14">
        <v>3918</v>
      </c>
      <c r="J3922" s="15">
        <f t="shared" ca="1" si="428"/>
        <v>0.87411331529452807</v>
      </c>
      <c r="K3922" s="16">
        <f t="shared" ca="1" si="430"/>
        <v>17.018564373432401</v>
      </c>
      <c r="L3922" s="16"/>
      <c r="M3922" s="17">
        <f t="shared" ca="1" si="429"/>
        <v>0.95272048164432299</v>
      </c>
      <c r="N3922" s="18">
        <f t="shared" ca="1" si="431"/>
        <v>17.767482954633834</v>
      </c>
      <c r="O3922" s="18"/>
      <c r="P3922" s="30">
        <f t="shared" ca="1" si="427"/>
        <v>1.4510814187985668</v>
      </c>
      <c r="Q3922" s="19"/>
      <c r="R3922" s="20">
        <f t="shared" ca="1" si="432"/>
        <v>1</v>
      </c>
      <c r="S3922" s="21">
        <f t="shared" ca="1" si="433"/>
        <v>0</v>
      </c>
    </row>
    <row r="3923" spans="9:19" ht="15" x14ac:dyDescent="0.25">
      <c r="I3923" s="14">
        <v>3919</v>
      </c>
      <c r="J3923" s="15">
        <f t="shared" ca="1" si="428"/>
        <v>0.27491815157610611</v>
      </c>
      <c r="K3923" s="16">
        <f t="shared" ca="1" si="430"/>
        <v>2.4267275256987357</v>
      </c>
      <c r="L3923" s="16"/>
      <c r="M3923" s="17">
        <f t="shared" ca="1" si="429"/>
        <v>0.45754160370759378</v>
      </c>
      <c r="N3923" s="18">
        <f t="shared" ca="1" si="431"/>
        <v>2.8878766872395678</v>
      </c>
      <c r="O3923" s="18"/>
      <c r="P3923" s="30">
        <f t="shared" ca="1" si="427"/>
        <v>1.7388508384591681</v>
      </c>
      <c r="Q3923" s="19"/>
      <c r="R3923" s="20">
        <f t="shared" ca="1" si="432"/>
        <v>1</v>
      </c>
      <c r="S3923" s="21">
        <f t="shared" ca="1" si="433"/>
        <v>0</v>
      </c>
    </row>
    <row r="3924" spans="9:19" ht="15" x14ac:dyDescent="0.25">
      <c r="I3924" s="14">
        <v>3920</v>
      </c>
      <c r="J3924" s="15">
        <f t="shared" ca="1" si="428"/>
        <v>1.286372729744667E-2</v>
      </c>
      <c r="K3924" s="16">
        <f t="shared" ca="1" si="430"/>
        <v>-11.230038482918069</v>
      </c>
      <c r="L3924" s="16"/>
      <c r="M3924" s="17">
        <f t="shared" ca="1" si="429"/>
        <v>0.83428572946263413</v>
      </c>
      <c r="N3924" s="18">
        <f t="shared" ca="1" si="431"/>
        <v>11.905980844717414</v>
      </c>
      <c r="O3924" s="18"/>
      <c r="P3924" s="30">
        <f t="shared" ca="1" si="427"/>
        <v>-20.936019327635481</v>
      </c>
      <c r="Q3924" s="19"/>
      <c r="R3924" s="20">
        <f t="shared" ca="1" si="432"/>
        <v>0</v>
      </c>
      <c r="S3924" s="21">
        <f t="shared" ca="1" si="433"/>
        <v>0</v>
      </c>
    </row>
    <row r="3925" spans="9:19" ht="15" x14ac:dyDescent="0.25">
      <c r="I3925" s="14">
        <v>3921</v>
      </c>
      <c r="J3925" s="15">
        <f t="shared" ca="1" si="428"/>
        <v>0.36410574797476003</v>
      </c>
      <c r="K3925" s="16">
        <f t="shared" ca="1" si="430"/>
        <v>4.5225593743614514</v>
      </c>
      <c r="L3925" s="16"/>
      <c r="M3925" s="17">
        <f t="shared" ca="1" si="429"/>
        <v>0.23279376789835327</v>
      </c>
      <c r="N3925" s="18">
        <f t="shared" ca="1" si="431"/>
        <v>-2.3249172513350018</v>
      </c>
      <c r="O3925" s="18"/>
      <c r="P3925" s="30">
        <f t="shared" ca="1" si="427"/>
        <v>9.0474766256964543</v>
      </c>
      <c r="Q3925" s="19"/>
      <c r="R3925" s="20">
        <f t="shared" ca="1" si="432"/>
        <v>1</v>
      </c>
      <c r="S3925" s="21">
        <f t="shared" ca="1" si="433"/>
        <v>1</v>
      </c>
    </row>
    <row r="3926" spans="9:19" ht="15" x14ac:dyDescent="0.25">
      <c r="I3926" s="14">
        <v>3922</v>
      </c>
      <c r="J3926" s="15">
        <f t="shared" ca="1" si="428"/>
        <v>8.5878411678428357E-3</v>
      </c>
      <c r="K3926" s="16">
        <f t="shared" ca="1" si="430"/>
        <v>-12.506982886639321</v>
      </c>
      <c r="L3926" s="16"/>
      <c r="M3926" s="17">
        <f t="shared" ca="1" si="429"/>
        <v>0.64992388016795766</v>
      </c>
      <c r="N3926" s="18">
        <f t="shared" ca="1" si="431"/>
        <v>7.0021029841188458</v>
      </c>
      <c r="O3926" s="18"/>
      <c r="P3926" s="30">
        <f t="shared" ca="1" si="427"/>
        <v>-17.309085870758167</v>
      </c>
      <c r="Q3926" s="19"/>
      <c r="R3926" s="20">
        <f t="shared" ca="1" si="432"/>
        <v>0</v>
      </c>
      <c r="S3926" s="21">
        <f t="shared" ca="1" si="433"/>
        <v>0</v>
      </c>
    </row>
    <row r="3927" spans="9:19" ht="15" x14ac:dyDescent="0.25">
      <c r="I3927" s="14">
        <v>3923</v>
      </c>
      <c r="J3927" s="15">
        <f t="shared" ca="1" si="428"/>
        <v>0.91213251145282559</v>
      </c>
      <c r="K3927" s="16">
        <f t="shared" ca="1" si="430"/>
        <v>18.758413490097418</v>
      </c>
      <c r="L3927" s="16"/>
      <c r="M3927" s="17">
        <f t="shared" ca="1" si="429"/>
        <v>0.34602709356518568</v>
      </c>
      <c r="N3927" s="18">
        <f t="shared" ca="1" si="431"/>
        <v>0.46624968526111799</v>
      </c>
      <c r="O3927" s="18"/>
      <c r="P3927" s="30">
        <f t="shared" ca="1" si="427"/>
        <v>20.492163804836299</v>
      </c>
      <c r="Q3927" s="19"/>
      <c r="R3927" s="20">
        <f t="shared" ca="1" si="432"/>
        <v>1</v>
      </c>
      <c r="S3927" s="21">
        <f t="shared" ca="1" si="433"/>
        <v>1</v>
      </c>
    </row>
    <row r="3928" spans="9:19" ht="15" x14ac:dyDescent="0.25">
      <c r="I3928" s="14">
        <v>3924</v>
      </c>
      <c r="J3928" s="15">
        <f t="shared" ca="1" si="428"/>
        <v>0.30185172815411998</v>
      </c>
      <c r="K3928" s="16">
        <f t="shared" ca="1" si="430"/>
        <v>3.0870471569820612</v>
      </c>
      <c r="L3928" s="16"/>
      <c r="M3928" s="17">
        <f t="shared" ca="1" si="429"/>
        <v>0.26101061649880342</v>
      </c>
      <c r="N3928" s="18">
        <f t="shared" ca="1" si="431"/>
        <v>-1.5765722834227009</v>
      </c>
      <c r="O3928" s="18"/>
      <c r="P3928" s="30">
        <f t="shared" ca="1" si="427"/>
        <v>6.8636194404047624</v>
      </c>
      <c r="Q3928" s="19"/>
      <c r="R3928" s="20">
        <f t="shared" ca="1" si="432"/>
        <v>1</v>
      </c>
      <c r="S3928" s="21">
        <f t="shared" ca="1" si="433"/>
        <v>0</v>
      </c>
    </row>
    <row r="3929" spans="9:19" ht="15" x14ac:dyDescent="0.25">
      <c r="I3929" s="14">
        <v>3925</v>
      </c>
      <c r="J3929" s="15">
        <f t="shared" ca="1" si="428"/>
        <v>0.77351276888230558</v>
      </c>
      <c r="K3929" s="16">
        <f t="shared" ca="1" si="430"/>
        <v>13.708843913603218</v>
      </c>
      <c r="L3929" s="16"/>
      <c r="M3929" s="17">
        <f t="shared" ca="1" si="429"/>
        <v>0.10069711393164438</v>
      </c>
      <c r="N3929" s="18">
        <f t="shared" ca="1" si="431"/>
        <v>-6.9090801015530303</v>
      </c>
      <c r="O3929" s="18"/>
      <c r="P3929" s="30">
        <f t="shared" ca="1" si="427"/>
        <v>22.817924015156247</v>
      </c>
      <c r="Q3929" s="19"/>
      <c r="R3929" s="20">
        <f t="shared" ca="1" si="432"/>
        <v>1</v>
      </c>
      <c r="S3929" s="21">
        <f t="shared" ca="1" si="433"/>
        <v>1</v>
      </c>
    </row>
    <row r="3930" spans="9:19" ht="15" x14ac:dyDescent="0.25">
      <c r="I3930" s="14">
        <v>3926</v>
      </c>
      <c r="J3930" s="15">
        <f t="shared" ca="1" si="428"/>
        <v>0.60449792677495673</v>
      </c>
      <c r="K3930" s="16">
        <f t="shared" ca="1" si="430"/>
        <v>9.6472067989912915</v>
      </c>
      <c r="L3930" s="16"/>
      <c r="M3930" s="17">
        <f t="shared" ca="1" si="429"/>
        <v>0.50345508353850199</v>
      </c>
      <c r="N3930" s="18">
        <f t="shared" ca="1" si="431"/>
        <v>3.8524607685136876</v>
      </c>
      <c r="O3930" s="18"/>
      <c r="P3930" s="30">
        <f t="shared" ca="1" si="427"/>
        <v>7.9947460304776046</v>
      </c>
      <c r="Q3930" s="19"/>
      <c r="R3930" s="20">
        <f t="shared" ca="1" si="432"/>
        <v>1</v>
      </c>
      <c r="S3930" s="21">
        <f t="shared" ca="1" si="433"/>
        <v>1</v>
      </c>
    </row>
    <row r="3931" spans="9:19" ht="15" x14ac:dyDescent="0.25">
      <c r="I3931" s="14">
        <v>3927</v>
      </c>
      <c r="J3931" s="15">
        <f t="shared" ca="1" si="428"/>
        <v>0.81673620707112493</v>
      </c>
      <c r="K3931" s="16">
        <f t="shared" ca="1" si="430"/>
        <v>14.985013383562872</v>
      </c>
      <c r="L3931" s="16"/>
      <c r="M3931" s="17">
        <f t="shared" ca="1" si="429"/>
        <v>0.26341254145468429</v>
      </c>
      <c r="N3931" s="18">
        <f t="shared" ca="1" si="431"/>
        <v>-1.5148864901107544</v>
      </c>
      <c r="O3931" s="18"/>
      <c r="P3931" s="30">
        <f t="shared" ca="1" si="427"/>
        <v>18.699899873673626</v>
      </c>
      <c r="Q3931" s="19"/>
      <c r="R3931" s="20">
        <f t="shared" ca="1" si="432"/>
        <v>1</v>
      </c>
      <c r="S3931" s="21">
        <f t="shared" ca="1" si="433"/>
        <v>1</v>
      </c>
    </row>
    <row r="3932" spans="9:19" ht="15" x14ac:dyDescent="0.25">
      <c r="I3932" s="14">
        <v>3928</v>
      </c>
      <c r="J3932" s="15">
        <f t="shared" ca="1" si="428"/>
        <v>0.47464939523985328</v>
      </c>
      <c r="K3932" s="16">
        <f t="shared" ca="1" si="430"/>
        <v>6.8979899123066595</v>
      </c>
      <c r="L3932" s="16"/>
      <c r="M3932" s="17">
        <f t="shared" ca="1" si="429"/>
        <v>0.40643538911015087</v>
      </c>
      <c r="N3932" s="18">
        <f t="shared" ca="1" si="431"/>
        <v>1.7994234461810426</v>
      </c>
      <c r="O3932" s="18"/>
      <c r="P3932" s="30">
        <f t="shared" ca="1" si="427"/>
        <v>7.2985664661256173</v>
      </c>
      <c r="Q3932" s="19"/>
      <c r="R3932" s="20">
        <f t="shared" ca="1" si="432"/>
        <v>1</v>
      </c>
      <c r="S3932" s="21">
        <f t="shared" ca="1" si="433"/>
        <v>1</v>
      </c>
    </row>
    <row r="3933" spans="9:19" ht="15" x14ac:dyDescent="0.25">
      <c r="I3933" s="14">
        <v>3929</v>
      </c>
      <c r="J3933" s="15">
        <f t="shared" ca="1" si="428"/>
        <v>0.74555942147695986</v>
      </c>
      <c r="K3933" s="16">
        <f t="shared" ca="1" si="430"/>
        <v>12.956815866318291</v>
      </c>
      <c r="L3933" s="16"/>
      <c r="M3933" s="17">
        <f t="shared" ca="1" si="429"/>
        <v>0.51491306664476311</v>
      </c>
      <c r="N3933" s="18">
        <f t="shared" ca="1" si="431"/>
        <v>4.0928290646415606</v>
      </c>
      <c r="O3933" s="18"/>
      <c r="P3933" s="30">
        <f t="shared" ca="1" si="427"/>
        <v>11.06398680167673</v>
      </c>
      <c r="Q3933" s="19"/>
      <c r="R3933" s="20">
        <f t="shared" ca="1" si="432"/>
        <v>1</v>
      </c>
      <c r="S3933" s="21">
        <f t="shared" ca="1" si="433"/>
        <v>1</v>
      </c>
    </row>
    <row r="3934" spans="9:19" ht="15" x14ac:dyDescent="0.25">
      <c r="I3934" s="14">
        <v>3930</v>
      </c>
      <c r="J3934" s="15">
        <f t="shared" ca="1" si="428"/>
        <v>0.47604655931768791</v>
      </c>
      <c r="K3934" s="16">
        <f t="shared" ca="1" si="430"/>
        <v>6.9273472594773891</v>
      </c>
      <c r="L3934" s="16"/>
      <c r="M3934" s="17">
        <f t="shared" ca="1" si="429"/>
        <v>0.19188022488190759</v>
      </c>
      <c r="N3934" s="18">
        <f t="shared" ca="1" si="431"/>
        <v>-3.5072123472348542</v>
      </c>
      <c r="O3934" s="18"/>
      <c r="P3934" s="30">
        <f t="shared" ca="1" si="427"/>
        <v>12.634559606712244</v>
      </c>
      <c r="Q3934" s="19"/>
      <c r="R3934" s="20">
        <f t="shared" ca="1" si="432"/>
        <v>1</v>
      </c>
      <c r="S3934" s="21">
        <f t="shared" ca="1" si="433"/>
        <v>1</v>
      </c>
    </row>
    <row r="3935" spans="9:19" ht="15" x14ac:dyDescent="0.25">
      <c r="I3935" s="14">
        <v>3931</v>
      </c>
      <c r="J3935" s="15">
        <f t="shared" ca="1" si="428"/>
        <v>0.38790377872499537</v>
      </c>
      <c r="K3935" s="16">
        <f t="shared" ca="1" si="430"/>
        <v>5.0473034667315453</v>
      </c>
      <c r="L3935" s="16"/>
      <c r="M3935" s="17">
        <f t="shared" ca="1" si="429"/>
        <v>0.98619385339018772</v>
      </c>
      <c r="N3935" s="18">
        <f t="shared" ca="1" si="431"/>
        <v>22.209538321971561</v>
      </c>
      <c r="O3935" s="18"/>
      <c r="P3935" s="30">
        <f t="shared" ca="1" si="427"/>
        <v>-14.962234855240016</v>
      </c>
      <c r="Q3935" s="19"/>
      <c r="R3935" s="20">
        <f t="shared" ca="1" si="432"/>
        <v>0</v>
      </c>
      <c r="S3935" s="21">
        <f t="shared" ca="1" si="433"/>
        <v>0</v>
      </c>
    </row>
    <row r="3936" spans="9:19" ht="15" x14ac:dyDescent="0.25">
      <c r="I3936" s="14">
        <v>3932</v>
      </c>
      <c r="J3936" s="15">
        <f t="shared" ca="1" si="428"/>
        <v>0.67098723601022736</v>
      </c>
      <c r="K3936" s="16">
        <f t="shared" ca="1" si="430"/>
        <v>11.133399105924633</v>
      </c>
      <c r="L3936" s="16"/>
      <c r="M3936" s="17">
        <f t="shared" ca="1" si="429"/>
        <v>5.3225987951982079E-2</v>
      </c>
      <c r="N3936" s="18">
        <f t="shared" ca="1" si="431"/>
        <v>-9.7266039478736133</v>
      </c>
      <c r="O3936" s="18"/>
      <c r="P3936" s="30">
        <f t="shared" ca="1" si="427"/>
        <v>23.060003053798244</v>
      </c>
      <c r="Q3936" s="19"/>
      <c r="R3936" s="20">
        <f t="shared" ca="1" si="432"/>
        <v>1</v>
      </c>
      <c r="S3936" s="21">
        <f t="shared" ca="1" si="433"/>
        <v>1</v>
      </c>
    </row>
    <row r="3937" spans="9:19" ht="15" x14ac:dyDescent="0.25">
      <c r="I3937" s="14">
        <v>3933</v>
      </c>
      <c r="J3937" s="15">
        <f t="shared" ca="1" si="428"/>
        <v>0.95297895888530393</v>
      </c>
      <c r="K3937" s="16">
        <f t="shared" ca="1" si="430"/>
        <v>21.439458541994838</v>
      </c>
      <c r="L3937" s="16"/>
      <c r="M3937" s="17">
        <f t="shared" ca="1" si="429"/>
        <v>0.78890247372192823</v>
      </c>
      <c r="N3937" s="18">
        <f t="shared" ca="1" si="431"/>
        <v>10.495191332822037</v>
      </c>
      <c r="O3937" s="18"/>
      <c r="P3937" s="30">
        <f t="shared" ca="1" si="427"/>
        <v>13.144267209172803</v>
      </c>
      <c r="Q3937" s="19"/>
      <c r="R3937" s="20">
        <f t="shared" ca="1" si="432"/>
        <v>1</v>
      </c>
      <c r="S3937" s="21">
        <f t="shared" ca="1" si="433"/>
        <v>1</v>
      </c>
    </row>
    <row r="3938" spans="9:19" ht="15" x14ac:dyDescent="0.25">
      <c r="I3938" s="14">
        <v>3934</v>
      </c>
      <c r="J3938" s="15">
        <f t="shared" ca="1" si="428"/>
        <v>0.76133009304665489</v>
      </c>
      <c r="K3938" s="16">
        <f t="shared" ca="1" si="430"/>
        <v>13.375202611197011</v>
      </c>
      <c r="L3938" s="16"/>
      <c r="M3938" s="17">
        <f t="shared" ca="1" si="429"/>
        <v>0.35586529829605773</v>
      </c>
      <c r="N3938" s="18">
        <f t="shared" ca="1" si="431"/>
        <v>0.68826640660582727</v>
      </c>
      <c r="O3938" s="18"/>
      <c r="P3938" s="30">
        <f t="shared" ca="1" si="427"/>
        <v>14.886936204591183</v>
      </c>
      <c r="Q3938" s="19"/>
      <c r="R3938" s="20">
        <f t="shared" ca="1" si="432"/>
        <v>1</v>
      </c>
      <c r="S3938" s="21">
        <f t="shared" ca="1" si="433"/>
        <v>1</v>
      </c>
    </row>
    <row r="3939" spans="9:19" ht="15" x14ac:dyDescent="0.25">
      <c r="I3939" s="14">
        <v>3935</v>
      </c>
      <c r="J3939" s="15">
        <f t="shared" ca="1" si="428"/>
        <v>0.18903321635426829</v>
      </c>
      <c r="K3939" s="16">
        <f t="shared" ca="1" si="430"/>
        <v>5.513845420296537E-2</v>
      </c>
      <c r="L3939" s="16"/>
      <c r="M3939" s="17">
        <f t="shared" ca="1" si="429"/>
        <v>0.95533953019437401</v>
      </c>
      <c r="N3939" s="18">
        <f t="shared" ca="1" si="431"/>
        <v>17.994775877379055</v>
      </c>
      <c r="O3939" s="18"/>
      <c r="P3939" s="30">
        <f t="shared" ca="1" si="427"/>
        <v>-15.739637423176092</v>
      </c>
      <c r="Q3939" s="19"/>
      <c r="R3939" s="20">
        <f t="shared" ca="1" si="432"/>
        <v>0</v>
      </c>
      <c r="S3939" s="21">
        <f t="shared" ca="1" si="433"/>
        <v>0</v>
      </c>
    </row>
    <row r="3940" spans="9:19" ht="15" x14ac:dyDescent="0.25">
      <c r="I3940" s="14">
        <v>3936</v>
      </c>
      <c r="J3940" s="15">
        <f t="shared" ca="1" si="428"/>
        <v>0.71147380979231756</v>
      </c>
      <c r="K3940" s="16">
        <f t="shared" ca="1" si="430"/>
        <v>12.096014713574807</v>
      </c>
      <c r="L3940" s="16"/>
      <c r="M3940" s="17">
        <f t="shared" ca="1" si="429"/>
        <v>5.4008150247300768E-2</v>
      </c>
      <c r="N3940" s="18">
        <f t="shared" ca="1" si="431"/>
        <v>-9.6665787274757662</v>
      </c>
      <c r="O3940" s="18"/>
      <c r="P3940" s="30">
        <f t="shared" ca="1" si="427"/>
        <v>23.962593441050572</v>
      </c>
      <c r="Q3940" s="19"/>
      <c r="R3940" s="20">
        <f t="shared" ca="1" si="432"/>
        <v>1</v>
      </c>
      <c r="S3940" s="21">
        <f t="shared" ca="1" si="433"/>
        <v>1</v>
      </c>
    </row>
    <row r="3941" spans="9:19" ht="15" x14ac:dyDescent="0.25">
      <c r="I3941" s="14">
        <v>3937</v>
      </c>
      <c r="J3941" s="15">
        <f t="shared" ca="1" si="428"/>
        <v>0.42611748902775337</v>
      </c>
      <c r="K3941" s="16">
        <f t="shared" ca="1" si="430"/>
        <v>5.8715741292068024</v>
      </c>
      <c r="L3941" s="16"/>
      <c r="M3941" s="17">
        <f t="shared" ca="1" si="429"/>
        <v>0.83450378998347718</v>
      </c>
      <c r="N3941" s="18">
        <f t="shared" ca="1" si="431"/>
        <v>11.913313100633884</v>
      </c>
      <c r="O3941" s="18"/>
      <c r="P3941" s="30">
        <f t="shared" ca="1" si="427"/>
        <v>-3.8417389714270813</v>
      </c>
      <c r="Q3941" s="19"/>
      <c r="R3941" s="20">
        <f t="shared" ca="1" si="432"/>
        <v>0</v>
      </c>
      <c r="S3941" s="21">
        <f t="shared" ca="1" si="433"/>
        <v>0</v>
      </c>
    </row>
    <row r="3942" spans="9:19" ht="15" x14ac:dyDescent="0.25">
      <c r="I3942" s="14">
        <v>3938</v>
      </c>
      <c r="J3942" s="15">
        <f t="shared" ca="1" si="428"/>
        <v>0.41417957560385243</v>
      </c>
      <c r="K3942" s="16">
        <f t="shared" ca="1" si="430"/>
        <v>5.6160667336024899</v>
      </c>
      <c r="L3942" s="16"/>
      <c r="M3942" s="17">
        <f t="shared" ca="1" si="429"/>
        <v>0.84506042292140859</v>
      </c>
      <c r="N3942" s="18">
        <f t="shared" ca="1" si="431"/>
        <v>12.276078735135322</v>
      </c>
      <c r="O3942" s="18"/>
      <c r="P3942" s="30">
        <f t="shared" ca="1" si="427"/>
        <v>-4.4600120015328315</v>
      </c>
      <c r="Q3942" s="19"/>
      <c r="R3942" s="20">
        <f t="shared" ca="1" si="432"/>
        <v>0</v>
      </c>
      <c r="S3942" s="21">
        <f t="shared" ca="1" si="433"/>
        <v>0</v>
      </c>
    </row>
    <row r="3943" spans="9:19" ht="15" x14ac:dyDescent="0.25">
      <c r="I3943" s="14">
        <v>3939</v>
      </c>
      <c r="J3943" s="15">
        <f t="shared" ca="1" si="428"/>
        <v>0.47131261565825999</v>
      </c>
      <c r="K3943" s="16">
        <f t="shared" ca="1" si="430"/>
        <v>6.8278499847200909</v>
      </c>
      <c r="L3943" s="16"/>
      <c r="M3943" s="17">
        <f t="shared" ca="1" si="429"/>
        <v>0.16251091275699625</v>
      </c>
      <c r="N3943" s="18">
        <f t="shared" ca="1" si="431"/>
        <v>-4.4543290157233155</v>
      </c>
      <c r="O3943" s="18"/>
      <c r="P3943" s="30">
        <f t="shared" ca="1" si="427"/>
        <v>13.482179000443406</v>
      </c>
      <c r="Q3943" s="19"/>
      <c r="R3943" s="20">
        <f t="shared" ca="1" si="432"/>
        <v>1</v>
      </c>
      <c r="S3943" s="21">
        <f t="shared" ca="1" si="433"/>
        <v>1</v>
      </c>
    </row>
    <row r="3944" spans="9:19" ht="15" x14ac:dyDescent="0.25">
      <c r="I3944" s="14">
        <v>3940</v>
      </c>
      <c r="J3944" s="15">
        <f t="shared" ca="1" si="428"/>
        <v>0.18489492933218399</v>
      </c>
      <c r="K3944" s="16">
        <f t="shared" ca="1" si="430"/>
        <v>-7.3728186739514534E-2</v>
      </c>
      <c r="L3944" s="16"/>
      <c r="M3944" s="17">
        <f t="shared" ca="1" si="429"/>
        <v>0.98159241796132235</v>
      </c>
      <c r="N3944" s="18">
        <f t="shared" ca="1" si="431"/>
        <v>21.247854369781685</v>
      </c>
      <c r="O3944" s="18"/>
      <c r="P3944" s="30">
        <f t="shared" ca="1" si="427"/>
        <v>-19.121582556521201</v>
      </c>
      <c r="Q3944" s="19"/>
      <c r="R3944" s="20">
        <f t="shared" ca="1" si="432"/>
        <v>0</v>
      </c>
      <c r="S3944" s="21">
        <f t="shared" ca="1" si="433"/>
        <v>0</v>
      </c>
    </row>
    <row r="3945" spans="9:19" ht="15" x14ac:dyDescent="0.25">
      <c r="I3945" s="14">
        <v>3941</v>
      </c>
      <c r="J3945" s="15">
        <f t="shared" ca="1" si="428"/>
        <v>0.8541435063399111</v>
      </c>
      <c r="K3945" s="16">
        <f t="shared" ca="1" si="430"/>
        <v>16.251502639656284</v>
      </c>
      <c r="L3945" s="16"/>
      <c r="M3945" s="17">
        <f t="shared" ca="1" si="429"/>
        <v>0.46563587980277188</v>
      </c>
      <c r="N3945" s="18">
        <f t="shared" ca="1" si="431"/>
        <v>3.0584236177308299</v>
      </c>
      <c r="O3945" s="18"/>
      <c r="P3945" s="30">
        <f t="shared" ca="1" si="427"/>
        <v>15.393079021925455</v>
      </c>
      <c r="Q3945" s="19"/>
      <c r="R3945" s="20">
        <f t="shared" ca="1" si="432"/>
        <v>1</v>
      </c>
      <c r="S3945" s="21">
        <f t="shared" ca="1" si="433"/>
        <v>1</v>
      </c>
    </row>
    <row r="3946" spans="9:19" ht="15" x14ac:dyDescent="0.25">
      <c r="I3946" s="14">
        <v>3942</v>
      </c>
      <c r="J3946" s="15">
        <f t="shared" ca="1" si="428"/>
        <v>0.40453466762182444</v>
      </c>
      <c r="K3946" s="16">
        <f t="shared" ca="1" si="430"/>
        <v>5.4084049495162008</v>
      </c>
      <c r="L3946" s="16"/>
      <c r="M3946" s="17">
        <f t="shared" ca="1" si="429"/>
        <v>0.14229026798401112</v>
      </c>
      <c r="N3946" s="18">
        <f t="shared" ca="1" si="431"/>
        <v>-5.1729830052626298</v>
      </c>
      <c r="O3946" s="18"/>
      <c r="P3946" s="30">
        <f t="shared" ca="1" si="427"/>
        <v>12.781387954778829</v>
      </c>
      <c r="Q3946" s="19"/>
      <c r="R3946" s="20">
        <f t="shared" ca="1" si="432"/>
        <v>1</v>
      </c>
      <c r="S3946" s="21">
        <f t="shared" ca="1" si="433"/>
        <v>1</v>
      </c>
    </row>
    <row r="3947" spans="9:19" ht="15" x14ac:dyDescent="0.25">
      <c r="I3947" s="14">
        <v>3943</v>
      </c>
      <c r="J3947" s="15">
        <f t="shared" ca="1" si="428"/>
        <v>0.32116805525759451</v>
      </c>
      <c r="K3947" s="16">
        <f t="shared" ca="1" si="430"/>
        <v>3.5442579064869277</v>
      </c>
      <c r="L3947" s="16"/>
      <c r="M3947" s="17">
        <f t="shared" ca="1" si="429"/>
        <v>0.62168879369993346</v>
      </c>
      <c r="N3947" s="18">
        <f t="shared" ca="1" si="431"/>
        <v>6.372969941080485</v>
      </c>
      <c r="O3947" s="18"/>
      <c r="P3947" s="30">
        <f t="shared" ca="1" si="427"/>
        <v>-0.62871203459355707</v>
      </c>
      <c r="Q3947" s="19"/>
      <c r="R3947" s="20">
        <f t="shared" ca="1" si="432"/>
        <v>0</v>
      </c>
      <c r="S3947" s="21">
        <f t="shared" ca="1" si="433"/>
        <v>0</v>
      </c>
    </row>
    <row r="3948" spans="9:19" ht="15" x14ac:dyDescent="0.25">
      <c r="I3948" s="14">
        <v>3944</v>
      </c>
      <c r="J3948" s="15">
        <f t="shared" ca="1" si="428"/>
        <v>0.21322413964224507</v>
      </c>
      <c r="K3948" s="16">
        <f t="shared" ca="1" si="430"/>
        <v>0.77617610943609083</v>
      </c>
      <c r="L3948" s="16"/>
      <c r="M3948" s="17">
        <f t="shared" ca="1" si="429"/>
        <v>5.6828061647301809E-2</v>
      </c>
      <c r="N3948" s="18">
        <f t="shared" ca="1" si="431"/>
        <v>-9.4557214678422383</v>
      </c>
      <c r="O3948" s="18"/>
      <c r="P3948" s="30">
        <f t="shared" ca="1" si="427"/>
        <v>12.431897577278328</v>
      </c>
      <c r="Q3948" s="19"/>
      <c r="R3948" s="20">
        <f t="shared" ca="1" si="432"/>
        <v>1</v>
      </c>
      <c r="S3948" s="21">
        <f t="shared" ca="1" si="433"/>
        <v>1</v>
      </c>
    </row>
    <row r="3949" spans="9:19" ht="15" x14ac:dyDescent="0.25">
      <c r="I3949" s="14">
        <v>3945</v>
      </c>
      <c r="J3949" s="15">
        <f t="shared" ca="1" si="428"/>
        <v>0.76293568238680776</v>
      </c>
      <c r="K3949" s="16">
        <f t="shared" ca="1" si="430"/>
        <v>13.418625744897415</v>
      </c>
      <c r="L3949" s="16"/>
      <c r="M3949" s="17">
        <f t="shared" ca="1" si="429"/>
        <v>0.15457903557649044</v>
      </c>
      <c r="N3949" s="18">
        <f t="shared" ca="1" si="431"/>
        <v>-4.7287508340397686</v>
      </c>
      <c r="O3949" s="18"/>
      <c r="P3949" s="30">
        <f t="shared" ca="1" si="427"/>
        <v>20.347376578937183</v>
      </c>
      <c r="Q3949" s="19"/>
      <c r="R3949" s="20">
        <f t="shared" ca="1" si="432"/>
        <v>1</v>
      </c>
      <c r="S3949" s="21">
        <f t="shared" ca="1" si="433"/>
        <v>1</v>
      </c>
    </row>
    <row r="3950" spans="9:19" ht="15" x14ac:dyDescent="0.25">
      <c r="I3950" s="14">
        <v>3946</v>
      </c>
      <c r="J3950" s="15">
        <f t="shared" ca="1" si="428"/>
        <v>0.35970520984578724</v>
      </c>
      <c r="K3950" s="16">
        <f t="shared" ca="1" si="430"/>
        <v>4.424325078321349</v>
      </c>
      <c r="L3950" s="16"/>
      <c r="M3950" s="17">
        <f t="shared" ca="1" si="429"/>
        <v>0.84309345236250655</v>
      </c>
      <c r="N3950" s="18">
        <f t="shared" ca="1" si="431"/>
        <v>12.207285206888855</v>
      </c>
      <c r="O3950" s="18"/>
      <c r="P3950" s="30">
        <f t="shared" ca="1" si="427"/>
        <v>-5.5829601285675059</v>
      </c>
      <c r="Q3950" s="19"/>
      <c r="R3950" s="20">
        <f t="shared" ca="1" si="432"/>
        <v>0</v>
      </c>
      <c r="S3950" s="21">
        <f t="shared" ca="1" si="433"/>
        <v>0</v>
      </c>
    </row>
    <row r="3951" spans="9:19" ht="15" x14ac:dyDescent="0.25">
      <c r="I3951" s="14">
        <v>3947</v>
      </c>
      <c r="J3951" s="15">
        <f t="shared" ca="1" si="428"/>
        <v>0.9654381576271247</v>
      </c>
      <c r="K3951" s="16">
        <f t="shared" ca="1" si="430"/>
        <v>22.637220541247586</v>
      </c>
      <c r="L3951" s="16"/>
      <c r="M3951" s="17">
        <f t="shared" ca="1" si="429"/>
        <v>0.43392158305505268</v>
      </c>
      <c r="N3951" s="18">
        <f t="shared" ca="1" si="431"/>
        <v>2.387808264609335</v>
      </c>
      <c r="O3951" s="18"/>
      <c r="P3951" s="30">
        <f t="shared" ca="1" si="427"/>
        <v>22.449412276638252</v>
      </c>
      <c r="Q3951" s="19"/>
      <c r="R3951" s="20">
        <f t="shared" ca="1" si="432"/>
        <v>1</v>
      </c>
      <c r="S3951" s="21">
        <f t="shared" ca="1" si="433"/>
        <v>1</v>
      </c>
    </row>
    <row r="3952" spans="9:19" ht="15" x14ac:dyDescent="0.25">
      <c r="I3952" s="14">
        <v>3948</v>
      </c>
      <c r="J3952" s="15">
        <f t="shared" ca="1" si="428"/>
        <v>0.22027307864015866</v>
      </c>
      <c r="K3952" s="16">
        <f t="shared" ca="1" si="430"/>
        <v>0.97708158004455115</v>
      </c>
      <c r="L3952" s="16"/>
      <c r="M3952" s="17">
        <f t="shared" ca="1" si="429"/>
        <v>0.51981006519245276</v>
      </c>
      <c r="N3952" s="18">
        <f t="shared" ca="1" si="431"/>
        <v>4.1956267147540878</v>
      </c>
      <c r="O3952" s="18"/>
      <c r="P3952" s="30">
        <f t="shared" ca="1" si="427"/>
        <v>-1.0185451347095364</v>
      </c>
      <c r="Q3952" s="19"/>
      <c r="R3952" s="20">
        <f t="shared" ca="1" si="432"/>
        <v>0</v>
      </c>
      <c r="S3952" s="21">
        <f t="shared" ca="1" si="433"/>
        <v>0</v>
      </c>
    </row>
    <row r="3953" spans="9:19" ht="15" x14ac:dyDescent="0.25">
      <c r="I3953" s="14">
        <v>3949</v>
      </c>
      <c r="J3953" s="15">
        <f t="shared" ca="1" si="428"/>
        <v>0.76790547285800592</v>
      </c>
      <c r="K3953" s="16">
        <f t="shared" ca="1" si="430"/>
        <v>13.554070576635738</v>
      </c>
      <c r="L3953" s="16"/>
      <c r="M3953" s="17">
        <f t="shared" ca="1" si="429"/>
        <v>0.18767906919586042</v>
      </c>
      <c r="N3953" s="18">
        <f t="shared" ca="1" si="431"/>
        <v>-3.6368360493249252</v>
      </c>
      <c r="O3953" s="18"/>
      <c r="P3953" s="30">
        <f t="shared" ca="1" si="427"/>
        <v>19.390906625960664</v>
      </c>
      <c r="Q3953" s="19"/>
      <c r="R3953" s="20">
        <f t="shared" ca="1" si="432"/>
        <v>1</v>
      </c>
      <c r="S3953" s="21">
        <f t="shared" ca="1" si="433"/>
        <v>1</v>
      </c>
    </row>
    <row r="3954" spans="9:19" ht="15" x14ac:dyDescent="0.25">
      <c r="I3954" s="14">
        <v>3950</v>
      </c>
      <c r="J3954" s="15">
        <f t="shared" ca="1" si="428"/>
        <v>0.54483862672149663</v>
      </c>
      <c r="K3954" s="16">
        <f t="shared" ca="1" si="430"/>
        <v>8.3723423578910179</v>
      </c>
      <c r="L3954" s="16"/>
      <c r="M3954" s="17">
        <f t="shared" ca="1" si="429"/>
        <v>0.80491663682412917</v>
      </c>
      <c r="N3954" s="18">
        <f t="shared" ca="1" si="431"/>
        <v>10.969545476587001</v>
      </c>
      <c r="O3954" s="18"/>
      <c r="P3954" s="30">
        <f t="shared" ca="1" si="427"/>
        <v>-0.39720311869598302</v>
      </c>
      <c r="Q3954" s="19"/>
      <c r="R3954" s="20">
        <f t="shared" ca="1" si="432"/>
        <v>0</v>
      </c>
      <c r="S3954" s="21">
        <f t="shared" ca="1" si="433"/>
        <v>0</v>
      </c>
    </row>
    <row r="3955" spans="9:19" ht="15" x14ac:dyDescent="0.25">
      <c r="I3955" s="14">
        <v>3951</v>
      </c>
      <c r="J3955" s="15">
        <f t="shared" ca="1" si="428"/>
        <v>0.74275893269307636</v>
      </c>
      <c r="K3955" s="16">
        <f t="shared" ca="1" si="430"/>
        <v>12.883973386444818</v>
      </c>
      <c r="L3955" s="16"/>
      <c r="M3955" s="17">
        <f t="shared" ca="1" si="429"/>
        <v>0.88294969572945947</v>
      </c>
      <c r="N3955" s="18">
        <f t="shared" ca="1" si="431"/>
        <v>13.735100312690623</v>
      </c>
      <c r="O3955" s="18"/>
      <c r="P3955" s="30">
        <f t="shared" ca="1" si="427"/>
        <v>1.3488730737541959</v>
      </c>
      <c r="Q3955" s="19"/>
      <c r="R3955" s="20">
        <f t="shared" ca="1" si="432"/>
        <v>1</v>
      </c>
      <c r="S3955" s="21">
        <f t="shared" ca="1" si="433"/>
        <v>0</v>
      </c>
    </row>
    <row r="3956" spans="9:19" ht="15" x14ac:dyDescent="0.25">
      <c r="I3956" s="14">
        <v>3952</v>
      </c>
      <c r="J3956" s="15">
        <f t="shared" ca="1" si="428"/>
        <v>0.85976934663903859</v>
      </c>
      <c r="K3956" s="16">
        <f t="shared" ca="1" si="430"/>
        <v>16.459934732125483</v>
      </c>
      <c r="L3956" s="16"/>
      <c r="M3956" s="17">
        <f t="shared" ca="1" si="429"/>
        <v>0.48375248059706433</v>
      </c>
      <c r="N3956" s="18">
        <f t="shared" ca="1" si="431"/>
        <v>3.4391634752549436</v>
      </c>
      <c r="O3956" s="18"/>
      <c r="P3956" s="30">
        <f t="shared" ca="1" si="427"/>
        <v>15.220771256870538</v>
      </c>
      <c r="Q3956" s="19"/>
      <c r="R3956" s="20">
        <f t="shared" ca="1" si="432"/>
        <v>1</v>
      </c>
      <c r="S3956" s="21">
        <f t="shared" ca="1" si="433"/>
        <v>1</v>
      </c>
    </row>
    <row r="3957" spans="9:19" ht="15" x14ac:dyDescent="0.25">
      <c r="I3957" s="14">
        <v>3953</v>
      </c>
      <c r="J3957" s="15">
        <f t="shared" ca="1" si="428"/>
        <v>0.34018431184014986</v>
      </c>
      <c r="K3957" s="16">
        <f t="shared" ca="1" si="430"/>
        <v>3.983294005316754</v>
      </c>
      <c r="L3957" s="16"/>
      <c r="M3957" s="17">
        <f t="shared" ca="1" si="429"/>
        <v>0.19096266374612147</v>
      </c>
      <c r="N3957" s="18">
        <f t="shared" ca="1" si="431"/>
        <v>-3.5353730610121188</v>
      </c>
      <c r="O3957" s="18"/>
      <c r="P3957" s="30">
        <f t="shared" ca="1" si="427"/>
        <v>9.718667066328873</v>
      </c>
      <c r="Q3957" s="19"/>
      <c r="R3957" s="20">
        <f t="shared" ca="1" si="432"/>
        <v>1</v>
      </c>
      <c r="S3957" s="21">
        <f t="shared" ca="1" si="433"/>
        <v>1</v>
      </c>
    </row>
    <row r="3958" spans="9:19" ht="15" x14ac:dyDescent="0.25">
      <c r="I3958" s="14">
        <v>3954</v>
      </c>
      <c r="J3958" s="15">
        <f t="shared" ca="1" si="428"/>
        <v>0.65647367070177243</v>
      </c>
      <c r="K3958" s="16">
        <f t="shared" ca="1" si="430"/>
        <v>10.800552210223056</v>
      </c>
      <c r="L3958" s="16"/>
      <c r="M3958" s="17">
        <f t="shared" ca="1" si="429"/>
        <v>0.92386462712579187</v>
      </c>
      <c r="N3958" s="18">
        <f t="shared" ca="1" si="431"/>
        <v>15.757262179941451</v>
      </c>
      <c r="O3958" s="18"/>
      <c r="P3958" s="30">
        <f t="shared" ca="1" si="427"/>
        <v>-2.7567099697183943</v>
      </c>
      <c r="Q3958" s="19"/>
      <c r="R3958" s="20">
        <f t="shared" ca="1" si="432"/>
        <v>0</v>
      </c>
      <c r="S3958" s="21">
        <f t="shared" ca="1" si="433"/>
        <v>0</v>
      </c>
    </row>
    <row r="3959" spans="9:19" ht="15" x14ac:dyDescent="0.25">
      <c r="I3959" s="14">
        <v>3955</v>
      </c>
      <c r="J3959" s="15">
        <f t="shared" ca="1" si="428"/>
        <v>9.0512762816533643E-3</v>
      </c>
      <c r="K3959" s="16">
        <f t="shared" ca="1" si="430"/>
        <v>-12.344575165710935</v>
      </c>
      <c r="L3959" s="16"/>
      <c r="M3959" s="17">
        <f t="shared" ca="1" si="429"/>
        <v>0.61934158191847966</v>
      </c>
      <c r="N3959" s="18">
        <f t="shared" ca="1" si="431"/>
        <v>6.3213715867850784</v>
      </c>
      <c r="O3959" s="18"/>
      <c r="P3959" s="30">
        <f t="shared" ca="1" si="427"/>
        <v>-16.465946752496013</v>
      </c>
      <c r="Q3959" s="19"/>
      <c r="R3959" s="20">
        <f t="shared" ca="1" si="432"/>
        <v>0</v>
      </c>
      <c r="S3959" s="21">
        <f t="shared" ca="1" si="433"/>
        <v>0</v>
      </c>
    </row>
    <row r="3960" spans="9:19" ht="15" x14ac:dyDescent="0.25">
      <c r="I3960" s="14">
        <v>3956</v>
      </c>
      <c r="J3960" s="15">
        <f t="shared" ca="1" si="428"/>
        <v>0.64395315184583646</v>
      </c>
      <c r="K3960" s="16">
        <f t="shared" ca="1" si="430"/>
        <v>10.517657461495221</v>
      </c>
      <c r="L3960" s="16"/>
      <c r="M3960" s="17">
        <f t="shared" ca="1" si="429"/>
        <v>0.50813994597019141</v>
      </c>
      <c r="N3960" s="18">
        <f t="shared" ca="1" si="431"/>
        <v>3.9507224417869962</v>
      </c>
      <c r="O3960" s="18"/>
      <c r="P3960" s="30">
        <f t="shared" ca="1" si="427"/>
        <v>8.7669350197082245</v>
      </c>
      <c r="Q3960" s="19"/>
      <c r="R3960" s="20">
        <f t="shared" ca="1" si="432"/>
        <v>1</v>
      </c>
      <c r="S3960" s="21">
        <f t="shared" ca="1" si="433"/>
        <v>1</v>
      </c>
    </row>
    <row r="3961" spans="9:19" ht="15" x14ac:dyDescent="0.25">
      <c r="I3961" s="14">
        <v>3957</v>
      </c>
      <c r="J3961" s="15">
        <f t="shared" ca="1" si="428"/>
        <v>0.86204316224366595</v>
      </c>
      <c r="K3961" s="16">
        <f t="shared" ca="1" si="430"/>
        <v>16.54578646954074</v>
      </c>
      <c r="L3961" s="16"/>
      <c r="M3961" s="17">
        <f t="shared" ca="1" si="429"/>
        <v>0.62535740217956337</v>
      </c>
      <c r="N3961" s="18">
        <f t="shared" ca="1" si="431"/>
        <v>6.4538151286834093</v>
      </c>
      <c r="O3961" s="18"/>
      <c r="P3961" s="30">
        <f t="shared" ca="1" si="427"/>
        <v>12.29197134085733</v>
      </c>
      <c r="Q3961" s="19"/>
      <c r="R3961" s="20">
        <f t="shared" ca="1" si="432"/>
        <v>1</v>
      </c>
      <c r="S3961" s="21">
        <f t="shared" ca="1" si="433"/>
        <v>1</v>
      </c>
    </row>
    <row r="3962" spans="9:19" ht="15" x14ac:dyDescent="0.25">
      <c r="I3962" s="14">
        <v>3958</v>
      </c>
      <c r="J3962" s="15">
        <f t="shared" ca="1" si="428"/>
        <v>0.3216938463555814</v>
      </c>
      <c r="K3962" s="16">
        <f t="shared" ca="1" si="430"/>
        <v>3.5565363399343268</v>
      </c>
      <c r="L3962" s="16"/>
      <c r="M3962" s="17">
        <f t="shared" ca="1" si="429"/>
        <v>0.19348646122486768</v>
      </c>
      <c r="N3962" s="18">
        <f t="shared" ca="1" si="431"/>
        <v>-3.4581133134326816</v>
      </c>
      <c r="O3962" s="18"/>
      <c r="P3962" s="30">
        <f t="shared" ca="1" si="427"/>
        <v>9.2146496533670081</v>
      </c>
      <c r="Q3962" s="19"/>
      <c r="R3962" s="20">
        <f t="shared" ca="1" si="432"/>
        <v>1</v>
      </c>
      <c r="S3962" s="21">
        <f t="shared" ca="1" si="433"/>
        <v>1</v>
      </c>
    </row>
    <row r="3963" spans="9:19" ht="15" x14ac:dyDescent="0.25">
      <c r="I3963" s="14">
        <v>3959</v>
      </c>
      <c r="J3963" s="15">
        <f t="shared" ca="1" si="428"/>
        <v>0.99567404630635648</v>
      </c>
      <c r="K3963" s="16">
        <f t="shared" ca="1" si="430"/>
        <v>29.396599035404179</v>
      </c>
      <c r="L3963" s="16"/>
      <c r="M3963" s="17">
        <f t="shared" ca="1" si="429"/>
        <v>0.39398899123500397</v>
      </c>
      <c r="N3963" s="18">
        <f t="shared" ca="1" si="431"/>
        <v>1.5299096547758264</v>
      </c>
      <c r="O3963" s="18"/>
      <c r="P3963" s="30">
        <f t="shared" ca="1" si="427"/>
        <v>30.06668938062835</v>
      </c>
      <c r="Q3963" s="19"/>
      <c r="R3963" s="20">
        <f t="shared" ca="1" si="432"/>
        <v>1</v>
      </c>
      <c r="S3963" s="21">
        <f t="shared" ca="1" si="433"/>
        <v>1</v>
      </c>
    </row>
    <row r="3964" spans="9:19" ht="15" x14ac:dyDescent="0.25">
      <c r="I3964" s="14">
        <v>3960</v>
      </c>
      <c r="J3964" s="15">
        <f t="shared" ca="1" si="428"/>
        <v>0.76527364793569808</v>
      </c>
      <c r="K3964" s="16">
        <f t="shared" ca="1" si="430"/>
        <v>13.482146177903005</v>
      </c>
      <c r="L3964" s="16"/>
      <c r="M3964" s="17">
        <f t="shared" ca="1" si="429"/>
        <v>0.85663598700706867</v>
      </c>
      <c r="N3964" s="18">
        <f t="shared" ca="1" si="431"/>
        <v>12.693164284466636</v>
      </c>
      <c r="O3964" s="18"/>
      <c r="P3964" s="30">
        <f t="shared" ca="1" si="427"/>
        <v>2.9889818934363683</v>
      </c>
      <c r="Q3964" s="19"/>
      <c r="R3964" s="20">
        <f t="shared" ca="1" si="432"/>
        <v>1</v>
      </c>
      <c r="S3964" s="21">
        <f t="shared" ca="1" si="433"/>
        <v>0</v>
      </c>
    </row>
    <row r="3965" spans="9:19" ht="15" x14ac:dyDescent="0.25">
      <c r="I3965" s="14">
        <v>3961</v>
      </c>
      <c r="J3965" s="15">
        <f t="shared" ca="1" si="428"/>
        <v>0.45544876353140651</v>
      </c>
      <c r="K3965" s="16">
        <f t="shared" ca="1" si="430"/>
        <v>6.4937228821393846</v>
      </c>
      <c r="L3965" s="16"/>
      <c r="M3965" s="17">
        <f t="shared" ca="1" si="429"/>
        <v>0.22306322111880705</v>
      </c>
      <c r="N3965" s="18">
        <f t="shared" ca="1" si="431"/>
        <v>-2.594418095247593</v>
      </c>
      <c r="O3965" s="18"/>
      <c r="P3965" s="30">
        <f t="shared" ca="1" si="427"/>
        <v>11.288140977386977</v>
      </c>
      <c r="Q3965" s="19"/>
      <c r="R3965" s="20">
        <f t="shared" ca="1" si="432"/>
        <v>1</v>
      </c>
      <c r="S3965" s="21">
        <f t="shared" ca="1" si="433"/>
        <v>1</v>
      </c>
    </row>
    <row r="3966" spans="9:19" ht="15" x14ac:dyDescent="0.25">
      <c r="I3966" s="14">
        <v>3962</v>
      </c>
      <c r="J3966" s="15">
        <f t="shared" ca="1" si="428"/>
        <v>0.75537710729136609</v>
      </c>
      <c r="K3966" s="16">
        <f t="shared" ca="1" si="430"/>
        <v>13.215578602565248</v>
      </c>
      <c r="L3966" s="16"/>
      <c r="M3966" s="17">
        <f t="shared" ca="1" si="429"/>
        <v>8.8771469917832357E-2</v>
      </c>
      <c r="N3966" s="18">
        <f t="shared" ca="1" si="431"/>
        <v>-7.5011808808921199</v>
      </c>
      <c r="O3966" s="18"/>
      <c r="P3966" s="30">
        <f t="shared" ca="1" si="427"/>
        <v>22.916759483457366</v>
      </c>
      <c r="Q3966" s="19"/>
      <c r="R3966" s="20">
        <f t="shared" ca="1" si="432"/>
        <v>1</v>
      </c>
      <c r="S3966" s="21">
        <f t="shared" ca="1" si="433"/>
        <v>1</v>
      </c>
    </row>
    <row r="3967" spans="9:19" ht="15" x14ac:dyDescent="0.25">
      <c r="I3967" s="14">
        <v>3963</v>
      </c>
      <c r="J3967" s="15">
        <f t="shared" ca="1" si="428"/>
        <v>0.1982115872891691</v>
      </c>
      <c r="K3967" s="16">
        <f t="shared" ca="1" si="430"/>
        <v>0.33490068795441097</v>
      </c>
      <c r="L3967" s="16"/>
      <c r="M3967" s="17">
        <f t="shared" ca="1" si="429"/>
        <v>0.64042932503659733</v>
      </c>
      <c r="N3967" s="18">
        <f t="shared" ca="1" si="431"/>
        <v>6.7886846450804281</v>
      </c>
      <c r="O3967" s="18"/>
      <c r="P3967" s="30">
        <f t="shared" ca="1" si="427"/>
        <v>-4.253783957126017</v>
      </c>
      <c r="Q3967" s="19"/>
      <c r="R3967" s="20">
        <f t="shared" ca="1" si="432"/>
        <v>0</v>
      </c>
      <c r="S3967" s="21">
        <f t="shared" ca="1" si="433"/>
        <v>0</v>
      </c>
    </row>
    <row r="3968" spans="9:19" ht="15" x14ac:dyDescent="0.25">
      <c r="I3968" s="14">
        <v>3964</v>
      </c>
      <c r="J3968" s="15">
        <f t="shared" ca="1" si="428"/>
        <v>0.72311383065482271</v>
      </c>
      <c r="K3968" s="16">
        <f t="shared" ca="1" si="430"/>
        <v>12.384005064644846</v>
      </c>
      <c r="L3968" s="16"/>
      <c r="M3968" s="17">
        <f t="shared" ca="1" si="429"/>
        <v>0.78111059452442111</v>
      </c>
      <c r="N3968" s="18">
        <f t="shared" ca="1" si="431"/>
        <v>10.272059192766507</v>
      </c>
      <c r="O3968" s="18"/>
      <c r="P3968" s="30">
        <f t="shared" ca="1" si="427"/>
        <v>4.311945871878339</v>
      </c>
      <c r="Q3968" s="19"/>
      <c r="R3968" s="20">
        <f t="shared" ca="1" si="432"/>
        <v>1</v>
      </c>
      <c r="S3968" s="21">
        <f t="shared" ca="1" si="433"/>
        <v>0</v>
      </c>
    </row>
    <row r="3969" spans="9:19" ht="15" x14ac:dyDescent="0.25">
      <c r="I3969" s="14">
        <v>3965</v>
      </c>
      <c r="J3969" s="15">
        <f t="shared" ca="1" si="428"/>
        <v>0.71857028488781782</v>
      </c>
      <c r="K3969" s="16">
        <f t="shared" ca="1" si="430"/>
        <v>12.270910878618658</v>
      </c>
      <c r="L3969" s="16"/>
      <c r="M3969" s="17">
        <f t="shared" ca="1" si="429"/>
        <v>0.31036499563697117</v>
      </c>
      <c r="N3969" s="18">
        <f t="shared" ca="1" si="431"/>
        <v>-0.35992788869850934</v>
      </c>
      <c r="O3969" s="18"/>
      <c r="P3969" s="30">
        <f t="shared" ca="1" si="427"/>
        <v>14.830838767317168</v>
      </c>
      <c r="Q3969" s="19"/>
      <c r="R3969" s="20">
        <f t="shared" ca="1" si="432"/>
        <v>1</v>
      </c>
      <c r="S3969" s="21">
        <f t="shared" ca="1" si="433"/>
        <v>1</v>
      </c>
    </row>
    <row r="3970" spans="9:19" ht="15" x14ac:dyDescent="0.25">
      <c r="I3970" s="14">
        <v>3966</v>
      </c>
      <c r="J3970" s="15">
        <f t="shared" ca="1" si="428"/>
        <v>0.57261549425659497</v>
      </c>
      <c r="K3970" s="16">
        <f t="shared" ca="1" si="430"/>
        <v>8.9613971537716921</v>
      </c>
      <c r="L3970" s="16"/>
      <c r="M3970" s="17">
        <f t="shared" ca="1" si="429"/>
        <v>9.4746566397217458E-2</v>
      </c>
      <c r="N3970" s="18">
        <f t="shared" ca="1" si="431"/>
        <v>-7.1976491380387309</v>
      </c>
      <c r="O3970" s="18"/>
      <c r="P3970" s="30">
        <f t="shared" ca="1" si="427"/>
        <v>18.359046291810422</v>
      </c>
      <c r="Q3970" s="19"/>
      <c r="R3970" s="20">
        <f t="shared" ca="1" si="432"/>
        <v>1</v>
      </c>
      <c r="S3970" s="21">
        <f t="shared" ca="1" si="433"/>
        <v>1</v>
      </c>
    </row>
    <row r="3971" spans="9:19" ht="15" x14ac:dyDescent="0.25">
      <c r="I3971" s="14">
        <v>3967</v>
      </c>
      <c r="J3971" s="15">
        <f t="shared" ca="1" si="428"/>
        <v>0.26841834015984456</v>
      </c>
      <c r="K3971" s="16">
        <f t="shared" ca="1" si="430"/>
        <v>2.2627576752368652</v>
      </c>
      <c r="L3971" s="16"/>
      <c r="M3971" s="17">
        <f t="shared" ca="1" si="429"/>
        <v>0.49287378686696004</v>
      </c>
      <c r="N3971" s="18">
        <f t="shared" ca="1" si="431"/>
        <v>3.6305414174804107</v>
      </c>
      <c r="O3971" s="18"/>
      <c r="P3971" s="30">
        <f t="shared" ca="1" si="427"/>
        <v>0.83221625775645469</v>
      </c>
      <c r="Q3971" s="19"/>
      <c r="R3971" s="20">
        <f t="shared" ca="1" si="432"/>
        <v>1</v>
      </c>
      <c r="S3971" s="21">
        <f t="shared" ca="1" si="433"/>
        <v>0</v>
      </c>
    </row>
    <row r="3972" spans="9:19" ht="15" x14ac:dyDescent="0.25">
      <c r="I3972" s="14">
        <v>3968</v>
      </c>
      <c r="J3972" s="15">
        <f t="shared" ca="1" si="428"/>
        <v>0.72688427396358091</v>
      </c>
      <c r="K3972" s="16">
        <f t="shared" ca="1" si="430"/>
        <v>12.478547118150324</v>
      </c>
      <c r="L3972" s="16"/>
      <c r="M3972" s="17">
        <f t="shared" ca="1" si="429"/>
        <v>0.64063000600674858</v>
      </c>
      <c r="N3972" s="18">
        <f t="shared" ca="1" si="431"/>
        <v>6.7931748678059609</v>
      </c>
      <c r="O3972" s="18"/>
      <c r="P3972" s="30">
        <f t="shared" ca="1" si="427"/>
        <v>7.8853722503443633</v>
      </c>
      <c r="Q3972" s="19"/>
      <c r="R3972" s="20">
        <f t="shared" ca="1" si="432"/>
        <v>1</v>
      </c>
      <c r="S3972" s="21">
        <f t="shared" ca="1" si="433"/>
        <v>1</v>
      </c>
    </row>
    <row r="3973" spans="9:19" ht="15" x14ac:dyDescent="0.25">
      <c r="I3973" s="14">
        <v>3969</v>
      </c>
      <c r="J3973" s="15">
        <f t="shared" ca="1" si="428"/>
        <v>0.5108361497974202</v>
      </c>
      <c r="K3973" s="16">
        <f t="shared" ca="1" si="430"/>
        <v>7.6572832167714227</v>
      </c>
      <c r="L3973" s="16"/>
      <c r="M3973" s="17">
        <f t="shared" ca="1" si="429"/>
        <v>0.31025941755095665</v>
      </c>
      <c r="N3973" s="18">
        <f t="shared" ca="1" si="431"/>
        <v>-0.3624306062880196</v>
      </c>
      <c r="O3973" s="18"/>
      <c r="P3973" s="30">
        <f t="shared" ref="P3973:P4036" ca="1" si="434">K3973-N3973+homefield_adv_simulation</f>
        <v>10.219713823059443</v>
      </c>
      <c r="Q3973" s="19"/>
      <c r="R3973" s="20">
        <f t="shared" ca="1" si="432"/>
        <v>1</v>
      </c>
      <c r="S3973" s="21">
        <f t="shared" ca="1" si="433"/>
        <v>1</v>
      </c>
    </row>
    <row r="3974" spans="9:19" ht="15" x14ac:dyDescent="0.25">
      <c r="I3974" s="14">
        <v>3970</v>
      </c>
      <c r="J3974" s="15">
        <f t="shared" ca="1" si="428"/>
        <v>0.7469334590701453</v>
      </c>
      <c r="K3974" s="16">
        <f t="shared" ca="1" si="430"/>
        <v>12.992708889008085</v>
      </c>
      <c r="L3974" s="16"/>
      <c r="M3974" s="17">
        <f t="shared" ca="1" si="429"/>
        <v>0.59387355686072307</v>
      </c>
      <c r="N3974" s="18">
        <f t="shared" ca="1" si="431"/>
        <v>5.7672404933570363</v>
      </c>
      <c r="O3974" s="18"/>
      <c r="P3974" s="30">
        <f t="shared" ca="1" si="434"/>
        <v>9.4254683956510483</v>
      </c>
      <c r="Q3974" s="19"/>
      <c r="R3974" s="20">
        <f t="shared" ca="1" si="432"/>
        <v>1</v>
      </c>
      <c r="S3974" s="21">
        <f t="shared" ca="1" si="433"/>
        <v>1</v>
      </c>
    </row>
    <row r="3975" spans="9:19" ht="15" x14ac:dyDescent="0.25">
      <c r="I3975" s="14">
        <v>3971</v>
      </c>
      <c r="J3975" s="15">
        <f t="shared" ca="1" si="428"/>
        <v>0.58705208107214291</v>
      </c>
      <c r="K3975" s="16">
        <f t="shared" ca="1" si="430"/>
        <v>9.2703868922810884</v>
      </c>
      <c r="L3975" s="16"/>
      <c r="M3975" s="17">
        <f t="shared" ca="1" si="429"/>
        <v>0.64033528308445564</v>
      </c>
      <c r="N3975" s="18">
        <f t="shared" ca="1" si="431"/>
        <v>6.7865807611948412</v>
      </c>
      <c r="O3975" s="18"/>
      <c r="P3975" s="30">
        <f t="shared" ca="1" si="434"/>
        <v>4.6838061310862473</v>
      </c>
      <c r="Q3975" s="19"/>
      <c r="R3975" s="20">
        <f t="shared" ca="1" si="432"/>
        <v>1</v>
      </c>
      <c r="S3975" s="21">
        <f t="shared" ca="1" si="433"/>
        <v>0</v>
      </c>
    </row>
    <row r="3976" spans="9:19" ht="15" x14ac:dyDescent="0.25">
      <c r="I3976" s="14">
        <v>3972</v>
      </c>
      <c r="J3976" s="15">
        <f t="shared" ca="1" si="428"/>
        <v>0.71958901295563926</v>
      </c>
      <c r="K3976" s="16">
        <f t="shared" ca="1" si="430"/>
        <v>12.296190667764439</v>
      </c>
      <c r="L3976" s="16"/>
      <c r="M3976" s="17">
        <f t="shared" ca="1" si="429"/>
        <v>0.5288966593015384</v>
      </c>
      <c r="N3976" s="18">
        <f t="shared" ca="1" si="431"/>
        <v>4.3865503856937158</v>
      </c>
      <c r="O3976" s="18"/>
      <c r="P3976" s="30">
        <f t="shared" ca="1" si="434"/>
        <v>10.109640282070723</v>
      </c>
      <c r="Q3976" s="19"/>
      <c r="R3976" s="20">
        <f t="shared" ca="1" si="432"/>
        <v>1</v>
      </c>
      <c r="S3976" s="21">
        <f t="shared" ca="1" si="433"/>
        <v>1</v>
      </c>
    </row>
    <row r="3977" spans="9:19" ht="15" x14ac:dyDescent="0.25">
      <c r="I3977" s="14">
        <v>3973</v>
      </c>
      <c r="J3977" s="15">
        <f t="shared" ca="1" si="428"/>
        <v>0.9903916981407026</v>
      </c>
      <c r="K3977" s="16">
        <f t="shared" ca="1" si="430"/>
        <v>27.018739906504127</v>
      </c>
      <c r="L3977" s="16"/>
      <c r="M3977" s="17">
        <f t="shared" ca="1" si="429"/>
        <v>0.66740618041208921</v>
      </c>
      <c r="N3977" s="18">
        <f t="shared" ca="1" si="431"/>
        <v>7.4007471622126726</v>
      </c>
      <c r="O3977" s="18"/>
      <c r="P3977" s="30">
        <f t="shared" ca="1" si="434"/>
        <v>21.817992744291455</v>
      </c>
      <c r="Q3977" s="19"/>
      <c r="R3977" s="20">
        <f t="shared" ca="1" si="432"/>
        <v>1</v>
      </c>
      <c r="S3977" s="21">
        <f t="shared" ca="1" si="433"/>
        <v>1</v>
      </c>
    </row>
    <row r="3978" spans="9:19" ht="15" x14ac:dyDescent="0.25">
      <c r="I3978" s="14">
        <v>3974</v>
      </c>
      <c r="J3978" s="15">
        <f t="shared" ref="J3978:J4041" ca="1" si="435">RAND()</f>
        <v>0.96088226842465718</v>
      </c>
      <c r="K3978" s="16">
        <f t="shared" ca="1" si="430"/>
        <v>22.163728392308737</v>
      </c>
      <c r="L3978" s="16"/>
      <c r="M3978" s="17">
        <f t="shared" ref="M3978:M4041" ca="1" si="436">RAND()</f>
        <v>0.84557331777653122</v>
      </c>
      <c r="N3978" s="18">
        <f t="shared" ca="1" si="431"/>
        <v>12.294111530067449</v>
      </c>
      <c r="O3978" s="18"/>
      <c r="P3978" s="30">
        <f t="shared" ca="1" si="434"/>
        <v>12.06961686224129</v>
      </c>
      <c r="Q3978" s="19"/>
      <c r="R3978" s="20">
        <f t="shared" ca="1" si="432"/>
        <v>1</v>
      </c>
      <c r="S3978" s="21">
        <f t="shared" ca="1" si="433"/>
        <v>1</v>
      </c>
    </row>
    <row r="3979" spans="9:19" ht="15" x14ac:dyDescent="0.25">
      <c r="I3979" s="14">
        <v>3975</v>
      </c>
      <c r="J3979" s="15">
        <f t="shared" ca="1" si="435"/>
        <v>0.95743052760557146</v>
      </c>
      <c r="K3979" s="16">
        <f t="shared" ref="K3979:K4042" ca="1" si="437">NORMINV(J3979,mean_HomeTeam_Sim,sd_HomeTeam_Sim)</f>
        <v>21.834080178000971</v>
      </c>
      <c r="L3979" s="16"/>
      <c r="M3979" s="17">
        <f t="shared" ca="1" si="436"/>
        <v>0.38717653130755469</v>
      </c>
      <c r="N3979" s="18">
        <f t="shared" ref="N3979:N4042" ca="1" si="438">NORMINV(M3979,mean_AwayTeam_Sim,sd_AwayTeam_Sim)</f>
        <v>1.3814161621795971</v>
      </c>
      <c r="O3979" s="18"/>
      <c r="P3979" s="30">
        <f t="shared" ca="1" si="434"/>
        <v>22.652664015821372</v>
      </c>
      <c r="Q3979" s="19"/>
      <c r="R3979" s="20">
        <f t="shared" ref="R3979:R4042" ca="1" si="439">IF(P3979&gt;0,1,0)</f>
        <v>1</v>
      </c>
      <c r="S3979" s="21">
        <f t="shared" ref="S3979:S4042" ca="1" si="440">IF(P3979&gt;game_spread,1,0)</f>
        <v>1</v>
      </c>
    </row>
    <row r="3980" spans="9:19" ht="15" x14ac:dyDescent="0.25">
      <c r="I3980" s="14">
        <v>3976</v>
      </c>
      <c r="J3980" s="15">
        <f t="shared" ca="1" si="435"/>
        <v>3.8369340059463131E-2</v>
      </c>
      <c r="K3980" s="16">
        <f t="shared" ca="1" si="437"/>
        <v>-7.3783029530287365</v>
      </c>
      <c r="L3980" s="16"/>
      <c r="M3980" s="17">
        <f t="shared" ca="1" si="436"/>
        <v>0.61838787476298751</v>
      </c>
      <c r="N3980" s="18">
        <f t="shared" ca="1" si="438"/>
        <v>6.3004341011560632</v>
      </c>
      <c r="O3980" s="18"/>
      <c r="P3980" s="30">
        <f t="shared" ca="1" si="434"/>
        <v>-11.478737054184801</v>
      </c>
      <c r="Q3980" s="19"/>
      <c r="R3980" s="20">
        <f t="shared" ca="1" si="439"/>
        <v>0</v>
      </c>
      <c r="S3980" s="21">
        <f t="shared" ca="1" si="440"/>
        <v>0</v>
      </c>
    </row>
    <row r="3981" spans="9:19" ht="15" x14ac:dyDescent="0.25">
      <c r="I3981" s="14">
        <v>3977</v>
      </c>
      <c r="J3981" s="15">
        <f t="shared" ca="1" si="435"/>
        <v>0.93296049555562899</v>
      </c>
      <c r="K3981" s="16">
        <f t="shared" ca="1" si="437"/>
        <v>19.964914179358182</v>
      </c>
      <c r="L3981" s="16"/>
      <c r="M3981" s="17">
        <f t="shared" ca="1" si="436"/>
        <v>0.59921494712876622</v>
      </c>
      <c r="N3981" s="18">
        <f t="shared" ca="1" si="438"/>
        <v>5.8826572666113304</v>
      </c>
      <c r="O3981" s="18"/>
      <c r="P3981" s="30">
        <f t="shared" ca="1" si="434"/>
        <v>16.282256912746853</v>
      </c>
      <c r="Q3981" s="19"/>
      <c r="R3981" s="20">
        <f t="shared" ca="1" si="439"/>
        <v>1</v>
      </c>
      <c r="S3981" s="21">
        <f t="shared" ca="1" si="440"/>
        <v>1</v>
      </c>
    </row>
    <row r="3982" spans="9:19" ht="15" x14ac:dyDescent="0.25">
      <c r="I3982" s="14">
        <v>3978</v>
      </c>
      <c r="J3982" s="15">
        <f t="shared" ca="1" si="435"/>
        <v>0.86497304663038721</v>
      </c>
      <c r="K3982" s="16">
        <f t="shared" ca="1" si="437"/>
        <v>16.657844905937509</v>
      </c>
      <c r="L3982" s="16"/>
      <c r="M3982" s="17">
        <f t="shared" ca="1" si="436"/>
        <v>3.3710606364746321E-3</v>
      </c>
      <c r="N3982" s="18">
        <f t="shared" ca="1" si="438"/>
        <v>-18.887800107526274</v>
      </c>
      <c r="O3982" s="18"/>
      <c r="P3982" s="30">
        <f t="shared" ca="1" si="434"/>
        <v>37.745645013463786</v>
      </c>
      <c r="Q3982" s="19"/>
      <c r="R3982" s="20">
        <f t="shared" ca="1" si="439"/>
        <v>1</v>
      </c>
      <c r="S3982" s="21">
        <f t="shared" ca="1" si="440"/>
        <v>1</v>
      </c>
    </row>
    <row r="3983" spans="9:19" ht="15" x14ac:dyDescent="0.25">
      <c r="I3983" s="14">
        <v>3979</v>
      </c>
      <c r="J3983" s="15">
        <f t="shared" ca="1" si="435"/>
        <v>0.40081773551254496</v>
      </c>
      <c r="K3983" s="16">
        <f t="shared" ca="1" si="437"/>
        <v>5.328050135590674</v>
      </c>
      <c r="L3983" s="16"/>
      <c r="M3983" s="17">
        <f t="shared" ca="1" si="436"/>
        <v>0.267178356639171</v>
      </c>
      <c r="N3983" s="18">
        <f t="shared" ca="1" si="438"/>
        <v>-1.4187479564182768</v>
      </c>
      <c r="O3983" s="18"/>
      <c r="P3983" s="30">
        <f t="shared" ca="1" si="434"/>
        <v>8.9467980920089509</v>
      </c>
      <c r="Q3983" s="19"/>
      <c r="R3983" s="20">
        <f t="shared" ca="1" si="439"/>
        <v>1</v>
      </c>
      <c r="S3983" s="21">
        <f t="shared" ca="1" si="440"/>
        <v>1</v>
      </c>
    </row>
    <row r="3984" spans="9:19" ht="15" x14ac:dyDescent="0.25">
      <c r="I3984" s="14">
        <v>3980</v>
      </c>
      <c r="J3984" s="15">
        <f t="shared" ca="1" si="435"/>
        <v>0.39044351864873539</v>
      </c>
      <c r="K3984" s="16">
        <f t="shared" ca="1" si="437"/>
        <v>5.1027192031244191</v>
      </c>
      <c r="L3984" s="16"/>
      <c r="M3984" s="17">
        <f t="shared" ca="1" si="436"/>
        <v>0.69232827377358941</v>
      </c>
      <c r="N3984" s="18">
        <f t="shared" ca="1" si="438"/>
        <v>7.9838882767804629</v>
      </c>
      <c r="O3984" s="18"/>
      <c r="P3984" s="30">
        <f t="shared" ca="1" si="434"/>
        <v>-0.68116907365604362</v>
      </c>
      <c r="Q3984" s="19"/>
      <c r="R3984" s="20">
        <f t="shared" ca="1" si="439"/>
        <v>0</v>
      </c>
      <c r="S3984" s="21">
        <f t="shared" ca="1" si="440"/>
        <v>0</v>
      </c>
    </row>
    <row r="3985" spans="9:19" ht="15" x14ac:dyDescent="0.25">
      <c r="I3985" s="14">
        <v>3981</v>
      </c>
      <c r="J3985" s="15">
        <f t="shared" ca="1" si="435"/>
        <v>0.63988665558308677</v>
      </c>
      <c r="K3985" s="16">
        <f t="shared" ca="1" si="437"/>
        <v>10.426546788515754</v>
      </c>
      <c r="L3985" s="16"/>
      <c r="M3985" s="17">
        <f t="shared" ca="1" si="436"/>
        <v>0.4794660083462563</v>
      </c>
      <c r="N3985" s="18">
        <f t="shared" ca="1" si="438"/>
        <v>3.3491716916172511</v>
      </c>
      <c r="O3985" s="18"/>
      <c r="P3985" s="30">
        <f t="shared" ca="1" si="434"/>
        <v>9.2773750968985027</v>
      </c>
      <c r="Q3985" s="19"/>
      <c r="R3985" s="20">
        <f t="shared" ca="1" si="439"/>
        <v>1</v>
      </c>
      <c r="S3985" s="21">
        <f t="shared" ca="1" si="440"/>
        <v>1</v>
      </c>
    </row>
    <row r="3986" spans="9:19" ht="15" x14ac:dyDescent="0.25">
      <c r="I3986" s="14">
        <v>3982</v>
      </c>
      <c r="J3986" s="15">
        <f t="shared" ca="1" si="435"/>
        <v>0.35718454163924285</v>
      </c>
      <c r="K3986" s="16">
        <f t="shared" ca="1" si="437"/>
        <v>4.3678692387030704</v>
      </c>
      <c r="L3986" s="16"/>
      <c r="M3986" s="17">
        <f t="shared" ca="1" si="436"/>
        <v>0.98467824750046273</v>
      </c>
      <c r="N3986" s="18">
        <f t="shared" ca="1" si="438"/>
        <v>21.865841445051398</v>
      </c>
      <c r="O3986" s="18"/>
      <c r="P3986" s="30">
        <f t="shared" ca="1" si="434"/>
        <v>-15.29797220634833</v>
      </c>
      <c r="Q3986" s="19"/>
      <c r="R3986" s="20">
        <f t="shared" ca="1" si="439"/>
        <v>0</v>
      </c>
      <c r="S3986" s="21">
        <f t="shared" ca="1" si="440"/>
        <v>0</v>
      </c>
    </row>
    <row r="3987" spans="9:19" ht="15" x14ac:dyDescent="0.25">
      <c r="I3987" s="14">
        <v>3983</v>
      </c>
      <c r="J3987" s="15">
        <f t="shared" ca="1" si="435"/>
        <v>0.43438401380673941</v>
      </c>
      <c r="K3987" s="16">
        <f t="shared" ca="1" si="437"/>
        <v>6.0476405796972301</v>
      </c>
      <c r="L3987" s="16"/>
      <c r="M3987" s="17">
        <f t="shared" ca="1" si="436"/>
        <v>0.69635608433609808</v>
      </c>
      <c r="N3987" s="18">
        <f t="shared" ca="1" si="438"/>
        <v>8.0800036436594826</v>
      </c>
      <c r="O3987" s="18"/>
      <c r="P3987" s="30">
        <f t="shared" ca="1" si="434"/>
        <v>0.16763693603774765</v>
      </c>
      <c r="Q3987" s="19"/>
      <c r="R3987" s="20">
        <f t="shared" ca="1" si="439"/>
        <v>1</v>
      </c>
      <c r="S3987" s="21">
        <f t="shared" ca="1" si="440"/>
        <v>0</v>
      </c>
    </row>
    <row r="3988" spans="9:19" ht="15" x14ac:dyDescent="0.25">
      <c r="I3988" s="14">
        <v>3984</v>
      </c>
      <c r="J3988" s="15">
        <f t="shared" ca="1" si="435"/>
        <v>0.26490099080600682</v>
      </c>
      <c r="K3988" s="16">
        <f t="shared" ca="1" si="437"/>
        <v>2.1731954339107977</v>
      </c>
      <c r="L3988" s="16"/>
      <c r="M3988" s="17">
        <f t="shared" ca="1" si="436"/>
        <v>0.44768660316381392</v>
      </c>
      <c r="N3988" s="18">
        <f t="shared" ca="1" si="438"/>
        <v>2.6797224655706149</v>
      </c>
      <c r="O3988" s="18"/>
      <c r="P3988" s="30">
        <f t="shared" ca="1" si="434"/>
        <v>1.693472968340183</v>
      </c>
      <c r="Q3988" s="19"/>
      <c r="R3988" s="20">
        <f t="shared" ca="1" si="439"/>
        <v>1</v>
      </c>
      <c r="S3988" s="21">
        <f t="shared" ca="1" si="440"/>
        <v>0</v>
      </c>
    </row>
    <row r="3989" spans="9:19" ht="15" x14ac:dyDescent="0.25">
      <c r="I3989" s="14">
        <v>3985</v>
      </c>
      <c r="J3989" s="15">
        <f t="shared" ca="1" si="435"/>
        <v>0.51485288491471304</v>
      </c>
      <c r="K3989" s="16">
        <f t="shared" ca="1" si="437"/>
        <v>7.7415660570046034</v>
      </c>
      <c r="L3989" s="16"/>
      <c r="M3989" s="17">
        <f t="shared" ca="1" si="436"/>
        <v>0.60920393507828996</v>
      </c>
      <c r="N3989" s="18">
        <f t="shared" ca="1" si="438"/>
        <v>6.0995965485750201</v>
      </c>
      <c r="O3989" s="18"/>
      <c r="P3989" s="30">
        <f t="shared" ca="1" si="434"/>
        <v>3.8419695084295835</v>
      </c>
      <c r="Q3989" s="19"/>
      <c r="R3989" s="20">
        <f t="shared" ca="1" si="439"/>
        <v>1</v>
      </c>
      <c r="S3989" s="21">
        <f t="shared" ca="1" si="440"/>
        <v>0</v>
      </c>
    </row>
    <row r="3990" spans="9:19" ht="15" x14ac:dyDescent="0.25">
      <c r="I3990" s="14">
        <v>3986</v>
      </c>
      <c r="J3990" s="15">
        <f t="shared" ca="1" si="435"/>
        <v>0.8810991674458637</v>
      </c>
      <c r="K3990" s="16">
        <f t="shared" ca="1" si="437"/>
        <v>17.306766253113331</v>
      </c>
      <c r="L3990" s="16"/>
      <c r="M3990" s="17">
        <f t="shared" ca="1" si="436"/>
        <v>0.27201206360226371</v>
      </c>
      <c r="N3990" s="18">
        <f t="shared" ca="1" si="438"/>
        <v>-1.2963427871077853</v>
      </c>
      <c r="O3990" s="18"/>
      <c r="P3990" s="30">
        <f t="shared" ca="1" si="434"/>
        <v>20.803109040221116</v>
      </c>
      <c r="Q3990" s="19"/>
      <c r="R3990" s="20">
        <f t="shared" ca="1" si="439"/>
        <v>1</v>
      </c>
      <c r="S3990" s="21">
        <f t="shared" ca="1" si="440"/>
        <v>1</v>
      </c>
    </row>
    <row r="3991" spans="9:19" ht="15" x14ac:dyDescent="0.25">
      <c r="I3991" s="14">
        <v>3987</v>
      </c>
      <c r="J3991" s="15">
        <f t="shared" ca="1" si="435"/>
        <v>0.3046713732733255</v>
      </c>
      <c r="K3991" s="16">
        <f t="shared" ca="1" si="437"/>
        <v>3.1545679699923683</v>
      </c>
      <c r="L3991" s="16"/>
      <c r="M3991" s="17">
        <f t="shared" ca="1" si="436"/>
        <v>0.27041801503911023</v>
      </c>
      <c r="N3991" s="18">
        <f t="shared" ca="1" si="438"/>
        <v>-1.3365880413713533</v>
      </c>
      <c r="O3991" s="18"/>
      <c r="P3991" s="30">
        <f t="shared" ca="1" si="434"/>
        <v>6.6911560113637218</v>
      </c>
      <c r="Q3991" s="19"/>
      <c r="R3991" s="20">
        <f t="shared" ca="1" si="439"/>
        <v>1</v>
      </c>
      <c r="S3991" s="21">
        <f t="shared" ca="1" si="440"/>
        <v>0</v>
      </c>
    </row>
    <row r="3992" spans="9:19" ht="15" x14ac:dyDescent="0.25">
      <c r="I3992" s="14">
        <v>3988</v>
      </c>
      <c r="J3992" s="15">
        <f t="shared" ca="1" si="435"/>
        <v>0.97181764638735202</v>
      </c>
      <c r="K3992" s="16">
        <f t="shared" ca="1" si="437"/>
        <v>23.395189652330043</v>
      </c>
      <c r="L3992" s="16"/>
      <c r="M3992" s="17">
        <f t="shared" ca="1" si="436"/>
        <v>0.40608329584580694</v>
      </c>
      <c r="N3992" s="18">
        <f t="shared" ca="1" si="438"/>
        <v>1.7918287227802403</v>
      </c>
      <c r="O3992" s="18"/>
      <c r="P3992" s="30">
        <f t="shared" ca="1" si="434"/>
        <v>23.8033609295498</v>
      </c>
      <c r="Q3992" s="19"/>
      <c r="R3992" s="20">
        <f t="shared" ca="1" si="439"/>
        <v>1</v>
      </c>
      <c r="S3992" s="21">
        <f t="shared" ca="1" si="440"/>
        <v>1</v>
      </c>
    </row>
    <row r="3993" spans="9:19" ht="15" x14ac:dyDescent="0.25">
      <c r="I3993" s="14">
        <v>3989</v>
      </c>
      <c r="J3993" s="15">
        <f t="shared" ca="1" si="435"/>
        <v>2.2211404469503981E-2</v>
      </c>
      <c r="K3993" s="16">
        <f t="shared" ca="1" si="437"/>
        <v>-9.3875290242886287</v>
      </c>
      <c r="L3993" s="16"/>
      <c r="M3993" s="17">
        <f t="shared" ca="1" si="436"/>
        <v>2.649829308486118E-3</v>
      </c>
      <c r="N3993" s="18">
        <f t="shared" ca="1" si="438"/>
        <v>-19.548022076471529</v>
      </c>
      <c r="O3993" s="18"/>
      <c r="P3993" s="30">
        <f t="shared" ca="1" si="434"/>
        <v>12.3604930521829</v>
      </c>
      <c r="Q3993" s="19"/>
      <c r="R3993" s="20">
        <f t="shared" ca="1" si="439"/>
        <v>1</v>
      </c>
      <c r="S3993" s="21">
        <f t="shared" ca="1" si="440"/>
        <v>1</v>
      </c>
    </row>
    <row r="3994" spans="9:19" ht="15" x14ac:dyDescent="0.25">
      <c r="I3994" s="14">
        <v>3990</v>
      </c>
      <c r="J3994" s="15">
        <f t="shared" ca="1" si="435"/>
        <v>0.51002895335312104</v>
      </c>
      <c r="K3994" s="16">
        <f t="shared" ca="1" si="437"/>
        <v>7.6403489343430113</v>
      </c>
      <c r="L3994" s="16"/>
      <c r="M3994" s="17">
        <f t="shared" ca="1" si="436"/>
        <v>5.4989346942188932E-2</v>
      </c>
      <c r="N3994" s="18">
        <f t="shared" ca="1" si="438"/>
        <v>-9.5922444364467676</v>
      </c>
      <c r="O3994" s="18"/>
      <c r="P3994" s="30">
        <f t="shared" ca="1" si="434"/>
        <v>19.432593370789778</v>
      </c>
      <c r="Q3994" s="19"/>
      <c r="R3994" s="20">
        <f t="shared" ca="1" si="439"/>
        <v>1</v>
      </c>
      <c r="S3994" s="21">
        <f t="shared" ca="1" si="440"/>
        <v>1</v>
      </c>
    </row>
    <row r="3995" spans="9:19" ht="15" x14ac:dyDescent="0.25">
      <c r="I3995" s="14">
        <v>3991</v>
      </c>
      <c r="J3995" s="15">
        <f t="shared" ca="1" si="435"/>
        <v>0.97461736053341153</v>
      </c>
      <c r="K3995" s="16">
        <f t="shared" ca="1" si="437"/>
        <v>23.773807198501704</v>
      </c>
      <c r="L3995" s="16"/>
      <c r="M3995" s="17">
        <f t="shared" ca="1" si="436"/>
        <v>2.9721724092338642E-3</v>
      </c>
      <c r="N3995" s="18">
        <f t="shared" ca="1" si="438"/>
        <v>-19.235142754993763</v>
      </c>
      <c r="O3995" s="18"/>
      <c r="P3995" s="30">
        <f t="shared" ca="1" si="434"/>
        <v>45.20894995349547</v>
      </c>
      <c r="Q3995" s="19"/>
      <c r="R3995" s="20">
        <f t="shared" ca="1" si="439"/>
        <v>1</v>
      </c>
      <c r="S3995" s="21">
        <f t="shared" ca="1" si="440"/>
        <v>1</v>
      </c>
    </row>
    <row r="3996" spans="9:19" ht="15" x14ac:dyDescent="0.25">
      <c r="I3996" s="14">
        <v>3992</v>
      </c>
      <c r="J3996" s="15">
        <f t="shared" ca="1" si="435"/>
        <v>3.7989988750799952E-2</v>
      </c>
      <c r="K3996" s="16">
        <f t="shared" ca="1" si="437"/>
        <v>-7.4165577162617868</v>
      </c>
      <c r="L3996" s="16"/>
      <c r="M3996" s="17">
        <f t="shared" ca="1" si="436"/>
        <v>0.67137959356437515</v>
      </c>
      <c r="N3996" s="18">
        <f t="shared" ca="1" si="438"/>
        <v>7.492476709243638</v>
      </c>
      <c r="O3996" s="18"/>
      <c r="P3996" s="30">
        <f t="shared" ca="1" si="434"/>
        <v>-12.709034425505426</v>
      </c>
      <c r="Q3996" s="19"/>
      <c r="R3996" s="20">
        <f t="shared" ca="1" si="439"/>
        <v>0</v>
      </c>
      <c r="S3996" s="21">
        <f t="shared" ca="1" si="440"/>
        <v>0</v>
      </c>
    </row>
    <row r="3997" spans="9:19" ht="15" x14ac:dyDescent="0.25">
      <c r="I3997" s="14">
        <v>3993</v>
      </c>
      <c r="J3997" s="15">
        <f t="shared" ca="1" si="435"/>
        <v>5.1953757255010946E-2</v>
      </c>
      <c r="K3997" s="16">
        <f t="shared" ca="1" si="437"/>
        <v>-6.1757496804992726</v>
      </c>
      <c r="L3997" s="16"/>
      <c r="M3997" s="17">
        <f t="shared" ca="1" si="436"/>
        <v>0.62567431925634809</v>
      </c>
      <c r="N3997" s="18">
        <f t="shared" ca="1" si="438"/>
        <v>6.4608106566607422</v>
      </c>
      <c r="O3997" s="18"/>
      <c r="P3997" s="30">
        <f t="shared" ca="1" si="434"/>
        <v>-10.436560337160014</v>
      </c>
      <c r="Q3997" s="19"/>
      <c r="R3997" s="20">
        <f t="shared" ca="1" si="439"/>
        <v>0</v>
      </c>
      <c r="S3997" s="21">
        <f t="shared" ca="1" si="440"/>
        <v>0</v>
      </c>
    </row>
    <row r="3998" spans="9:19" ht="15" x14ac:dyDescent="0.25">
      <c r="I3998" s="14">
        <v>3994</v>
      </c>
      <c r="J3998" s="15">
        <f t="shared" ca="1" si="435"/>
        <v>0.38806587044898022</v>
      </c>
      <c r="K3998" s="16">
        <f t="shared" ca="1" si="437"/>
        <v>5.0508433181898393</v>
      </c>
      <c r="L3998" s="16"/>
      <c r="M3998" s="17">
        <f t="shared" ca="1" si="436"/>
        <v>0.34063539798108289</v>
      </c>
      <c r="N3998" s="18">
        <f t="shared" ca="1" si="438"/>
        <v>0.34358934732654678</v>
      </c>
      <c r="O3998" s="18"/>
      <c r="P3998" s="30">
        <f t="shared" ca="1" si="434"/>
        <v>6.9072539708632927</v>
      </c>
      <c r="Q3998" s="19"/>
      <c r="R3998" s="20">
        <f t="shared" ca="1" si="439"/>
        <v>1</v>
      </c>
      <c r="S3998" s="21">
        <f t="shared" ca="1" si="440"/>
        <v>0</v>
      </c>
    </row>
    <row r="3999" spans="9:19" ht="15" x14ac:dyDescent="0.25">
      <c r="I3999" s="14">
        <v>3995</v>
      </c>
      <c r="J3999" s="15">
        <f t="shared" ca="1" si="435"/>
        <v>0.3777742616728057</v>
      </c>
      <c r="K3999" s="16">
        <f t="shared" ca="1" si="437"/>
        <v>4.8252126946661491</v>
      </c>
      <c r="L3999" s="16"/>
      <c r="M3999" s="17">
        <f t="shared" ca="1" si="436"/>
        <v>0.26581760396661247</v>
      </c>
      <c r="N3999" s="18">
        <f t="shared" ca="1" si="438"/>
        <v>-1.4534071705531577</v>
      </c>
      <c r="O3999" s="18"/>
      <c r="P3999" s="30">
        <f t="shared" ca="1" si="434"/>
        <v>8.4786198652193079</v>
      </c>
      <c r="Q3999" s="19"/>
      <c r="R3999" s="20">
        <f t="shared" ca="1" si="439"/>
        <v>1</v>
      </c>
      <c r="S3999" s="21">
        <f t="shared" ca="1" si="440"/>
        <v>1</v>
      </c>
    </row>
    <row r="4000" spans="9:19" ht="15" x14ac:dyDescent="0.25">
      <c r="I4000" s="14">
        <v>3996</v>
      </c>
      <c r="J4000" s="15">
        <f t="shared" ca="1" si="435"/>
        <v>0.78484720273538344</v>
      </c>
      <c r="K4000" s="16">
        <f t="shared" ca="1" si="437"/>
        <v>14.028476782628811</v>
      </c>
      <c r="L4000" s="16"/>
      <c r="M4000" s="17">
        <f t="shared" ca="1" si="436"/>
        <v>0.34564697769584507</v>
      </c>
      <c r="N4000" s="18">
        <f t="shared" ca="1" si="438"/>
        <v>0.4576257061553366</v>
      </c>
      <c r="O4000" s="18"/>
      <c r="P4000" s="30">
        <f t="shared" ca="1" si="434"/>
        <v>15.770851076473473</v>
      </c>
      <c r="Q4000" s="19"/>
      <c r="R4000" s="20">
        <f t="shared" ca="1" si="439"/>
        <v>1</v>
      </c>
      <c r="S4000" s="21">
        <f t="shared" ca="1" si="440"/>
        <v>1</v>
      </c>
    </row>
    <row r="4001" spans="9:19" ht="15" x14ac:dyDescent="0.25">
      <c r="I4001" s="14">
        <v>3997</v>
      </c>
      <c r="J4001" s="15">
        <f t="shared" ca="1" si="435"/>
        <v>0.96366539784757066</v>
      </c>
      <c r="K4001" s="16">
        <f t="shared" ca="1" si="437"/>
        <v>22.447233374044337</v>
      </c>
      <c r="L4001" s="16"/>
      <c r="M4001" s="17">
        <f t="shared" ca="1" si="436"/>
        <v>9.1182222605388219E-2</v>
      </c>
      <c r="N4001" s="18">
        <f t="shared" ca="1" si="438"/>
        <v>-7.3769464168730661</v>
      </c>
      <c r="O4001" s="18"/>
      <c r="P4001" s="30">
        <f t="shared" ca="1" si="434"/>
        <v>32.024179790917408</v>
      </c>
      <c r="Q4001" s="19"/>
      <c r="R4001" s="20">
        <f t="shared" ca="1" si="439"/>
        <v>1</v>
      </c>
      <c r="S4001" s="21">
        <f t="shared" ca="1" si="440"/>
        <v>1</v>
      </c>
    </row>
    <row r="4002" spans="9:19" ht="15" x14ac:dyDescent="0.25">
      <c r="I4002" s="14">
        <v>3998</v>
      </c>
      <c r="J4002" s="15">
        <f t="shared" ca="1" si="435"/>
        <v>3.257487935658343E-2</v>
      </c>
      <c r="K4002" s="16">
        <f t="shared" ca="1" si="437"/>
        <v>-7.9999277020256212</v>
      </c>
      <c r="L4002" s="16"/>
      <c r="M4002" s="17">
        <f t="shared" ca="1" si="436"/>
        <v>0.16046528836870444</v>
      </c>
      <c r="N4002" s="18">
        <f t="shared" ca="1" si="438"/>
        <v>-4.5242472097784354</v>
      </c>
      <c r="O4002" s="18"/>
      <c r="P4002" s="30">
        <f t="shared" ca="1" si="434"/>
        <v>-1.2756804922471856</v>
      </c>
      <c r="Q4002" s="19"/>
      <c r="R4002" s="20">
        <f t="shared" ca="1" si="439"/>
        <v>0</v>
      </c>
      <c r="S4002" s="21">
        <f t="shared" ca="1" si="440"/>
        <v>0</v>
      </c>
    </row>
    <row r="4003" spans="9:19" ht="15" x14ac:dyDescent="0.25">
      <c r="I4003" s="14">
        <v>3999</v>
      </c>
      <c r="J4003" s="15">
        <f t="shared" ca="1" si="435"/>
        <v>0.86577064677496396</v>
      </c>
      <c r="K4003" s="16">
        <f t="shared" ca="1" si="437"/>
        <v>16.688638482941776</v>
      </c>
      <c r="L4003" s="16"/>
      <c r="M4003" s="17">
        <f t="shared" ca="1" si="436"/>
        <v>0.50326165816697199</v>
      </c>
      <c r="N4003" s="18">
        <f t="shared" ca="1" si="438"/>
        <v>3.8484041162006233</v>
      </c>
      <c r="O4003" s="18"/>
      <c r="P4003" s="30">
        <f t="shared" ca="1" si="434"/>
        <v>15.040234366741153</v>
      </c>
      <c r="Q4003" s="19"/>
      <c r="R4003" s="20">
        <f t="shared" ca="1" si="439"/>
        <v>1</v>
      </c>
      <c r="S4003" s="21">
        <f t="shared" ca="1" si="440"/>
        <v>1</v>
      </c>
    </row>
    <row r="4004" spans="9:19" ht="15" x14ac:dyDescent="0.25">
      <c r="I4004" s="14">
        <v>4000</v>
      </c>
      <c r="J4004" s="15">
        <f t="shared" ca="1" si="435"/>
        <v>0.95614096629811229</v>
      </c>
      <c r="K4004" s="16">
        <f t="shared" ca="1" si="437"/>
        <v>21.716469622871951</v>
      </c>
      <c r="L4004" s="16"/>
      <c r="M4004" s="17">
        <f t="shared" ca="1" si="436"/>
        <v>0.26500934285546329</v>
      </c>
      <c r="N4004" s="18">
        <f t="shared" ca="1" si="438"/>
        <v>-1.4740366401645435</v>
      </c>
      <c r="O4004" s="18"/>
      <c r="P4004" s="30">
        <f t="shared" ca="1" si="434"/>
        <v>25.390506263036496</v>
      </c>
      <c r="Q4004" s="19"/>
      <c r="R4004" s="20">
        <f t="shared" ca="1" si="439"/>
        <v>1</v>
      </c>
      <c r="S4004" s="21">
        <f t="shared" ca="1" si="440"/>
        <v>1</v>
      </c>
    </row>
    <row r="4005" spans="9:19" ht="15" x14ac:dyDescent="0.25">
      <c r="I4005" s="14">
        <v>4001</v>
      </c>
      <c r="J4005" s="15">
        <f t="shared" ca="1" si="435"/>
        <v>0.86828704520310507</v>
      </c>
      <c r="K4005" s="16">
        <f t="shared" ca="1" si="437"/>
        <v>16.786623387820825</v>
      </c>
      <c r="L4005" s="16"/>
      <c r="M4005" s="17">
        <f t="shared" ca="1" si="436"/>
        <v>0.60384111756560499</v>
      </c>
      <c r="N4005" s="18">
        <f t="shared" ca="1" si="438"/>
        <v>5.9829431629640943</v>
      </c>
      <c r="O4005" s="18"/>
      <c r="P4005" s="30">
        <f t="shared" ca="1" si="434"/>
        <v>13.00368022485673</v>
      </c>
      <c r="Q4005" s="19"/>
      <c r="R4005" s="20">
        <f t="shared" ca="1" si="439"/>
        <v>1</v>
      </c>
      <c r="S4005" s="21">
        <f t="shared" ca="1" si="440"/>
        <v>1</v>
      </c>
    </row>
    <row r="4006" spans="9:19" ht="15" x14ac:dyDescent="0.25">
      <c r="I4006" s="14">
        <v>4002</v>
      </c>
      <c r="J4006" s="15">
        <f t="shared" ca="1" si="435"/>
        <v>0.11340797556257898</v>
      </c>
      <c r="K4006" s="16">
        <f t="shared" ca="1" si="437"/>
        <v>-2.6818862561249794</v>
      </c>
      <c r="L4006" s="16"/>
      <c r="M4006" s="17">
        <f t="shared" ca="1" si="436"/>
        <v>0.53059463187443334</v>
      </c>
      <c r="N4006" s="18">
        <f t="shared" ca="1" si="438"/>
        <v>4.4222595269065259</v>
      </c>
      <c r="O4006" s="18"/>
      <c r="P4006" s="30">
        <f t="shared" ca="1" si="434"/>
        <v>-4.9041457830315052</v>
      </c>
      <c r="Q4006" s="19"/>
      <c r="R4006" s="20">
        <f t="shared" ca="1" si="439"/>
        <v>0</v>
      </c>
      <c r="S4006" s="21">
        <f t="shared" ca="1" si="440"/>
        <v>0</v>
      </c>
    </row>
    <row r="4007" spans="9:19" ht="15" x14ac:dyDescent="0.25">
      <c r="I4007" s="14">
        <v>4003</v>
      </c>
      <c r="J4007" s="15">
        <f t="shared" ca="1" si="435"/>
        <v>9.8099161250974731E-2</v>
      </c>
      <c r="K4007" s="16">
        <f t="shared" ca="1" si="437"/>
        <v>-3.3834857167235945</v>
      </c>
      <c r="L4007" s="16"/>
      <c r="M4007" s="17">
        <f t="shared" ca="1" si="436"/>
        <v>0.8891995765446411</v>
      </c>
      <c r="N4007" s="18">
        <f t="shared" ca="1" si="438"/>
        <v>14.006348376832673</v>
      </c>
      <c r="O4007" s="18"/>
      <c r="P4007" s="30">
        <f t="shared" ca="1" si="434"/>
        <v>-15.189834093556268</v>
      </c>
      <c r="Q4007" s="19"/>
      <c r="R4007" s="20">
        <f t="shared" ca="1" si="439"/>
        <v>0</v>
      </c>
      <c r="S4007" s="21">
        <f t="shared" ca="1" si="440"/>
        <v>0</v>
      </c>
    </row>
    <row r="4008" spans="9:19" ht="15" x14ac:dyDescent="0.25">
      <c r="I4008" s="14">
        <v>4004</v>
      </c>
      <c r="J4008" s="15">
        <f t="shared" ca="1" si="435"/>
        <v>0.63797120057939849</v>
      </c>
      <c r="K4008" s="16">
        <f t="shared" ca="1" si="437"/>
        <v>10.383754092057524</v>
      </c>
      <c r="L4008" s="16"/>
      <c r="M4008" s="17">
        <f t="shared" ca="1" si="436"/>
        <v>0.59592984689426354</v>
      </c>
      <c r="N4008" s="18">
        <f t="shared" ca="1" si="438"/>
        <v>5.8116268554253265</v>
      </c>
      <c r="O4008" s="18"/>
      <c r="P4008" s="30">
        <f t="shared" ca="1" si="434"/>
        <v>6.7721272366321976</v>
      </c>
      <c r="Q4008" s="19"/>
      <c r="R4008" s="20">
        <f t="shared" ca="1" si="439"/>
        <v>1</v>
      </c>
      <c r="S4008" s="21">
        <f t="shared" ca="1" si="440"/>
        <v>0</v>
      </c>
    </row>
    <row r="4009" spans="9:19" ht="15" x14ac:dyDescent="0.25">
      <c r="I4009" s="14">
        <v>4005</v>
      </c>
      <c r="J4009" s="15">
        <f t="shared" ca="1" si="435"/>
        <v>0.90095787210652012</v>
      </c>
      <c r="K4009" s="16">
        <f t="shared" ca="1" si="437"/>
        <v>18.198055363258778</v>
      </c>
      <c r="L4009" s="16"/>
      <c r="M4009" s="17">
        <f t="shared" ca="1" si="436"/>
        <v>0.57643737893239211</v>
      </c>
      <c r="N4009" s="18">
        <f t="shared" ca="1" si="438"/>
        <v>5.3929775645803462</v>
      </c>
      <c r="O4009" s="18"/>
      <c r="P4009" s="30">
        <f t="shared" ca="1" si="434"/>
        <v>15.005077798678432</v>
      </c>
      <c r="Q4009" s="19"/>
      <c r="R4009" s="20">
        <f t="shared" ca="1" si="439"/>
        <v>1</v>
      </c>
      <c r="S4009" s="21">
        <f t="shared" ca="1" si="440"/>
        <v>1</v>
      </c>
    </row>
    <row r="4010" spans="9:19" ht="15" x14ac:dyDescent="0.25">
      <c r="I4010" s="14">
        <v>4006</v>
      </c>
      <c r="J4010" s="15">
        <f t="shared" ca="1" si="435"/>
        <v>0.92955342449441813</v>
      </c>
      <c r="K4010" s="16">
        <f t="shared" ca="1" si="437"/>
        <v>19.749594290703939</v>
      </c>
      <c r="L4010" s="16"/>
      <c r="M4010" s="17">
        <f t="shared" ca="1" si="436"/>
        <v>8.0550883712387278E-2</v>
      </c>
      <c r="N4010" s="18">
        <f t="shared" ca="1" si="438"/>
        <v>-7.9447499530560375</v>
      </c>
      <c r="O4010" s="18"/>
      <c r="P4010" s="30">
        <f t="shared" ca="1" si="434"/>
        <v>29.894344243759978</v>
      </c>
      <c r="Q4010" s="19"/>
      <c r="R4010" s="20">
        <f t="shared" ca="1" si="439"/>
        <v>1</v>
      </c>
      <c r="S4010" s="21">
        <f t="shared" ca="1" si="440"/>
        <v>1</v>
      </c>
    </row>
    <row r="4011" spans="9:19" ht="15" x14ac:dyDescent="0.25">
      <c r="I4011" s="14">
        <v>4007</v>
      </c>
      <c r="J4011" s="15">
        <f t="shared" ca="1" si="435"/>
        <v>0.83187373420722921</v>
      </c>
      <c r="K4011" s="16">
        <f t="shared" ca="1" si="437"/>
        <v>15.475290181062759</v>
      </c>
      <c r="L4011" s="16"/>
      <c r="M4011" s="17">
        <f t="shared" ca="1" si="436"/>
        <v>5.2788801971317967E-2</v>
      </c>
      <c r="N4011" s="18">
        <f t="shared" ca="1" si="438"/>
        <v>-9.7604599547427355</v>
      </c>
      <c r="O4011" s="18"/>
      <c r="P4011" s="30">
        <f t="shared" ca="1" si="434"/>
        <v>27.435750135805495</v>
      </c>
      <c r="Q4011" s="19"/>
      <c r="R4011" s="20">
        <f t="shared" ca="1" si="439"/>
        <v>1</v>
      </c>
      <c r="S4011" s="21">
        <f t="shared" ca="1" si="440"/>
        <v>1</v>
      </c>
    </row>
    <row r="4012" spans="9:19" ht="15" x14ac:dyDescent="0.25">
      <c r="I4012" s="14">
        <v>4008</v>
      </c>
      <c r="J4012" s="15">
        <f t="shared" ca="1" si="435"/>
        <v>0.34422719817580205</v>
      </c>
      <c r="K4012" s="16">
        <f t="shared" ca="1" si="437"/>
        <v>4.075382757710841</v>
      </c>
      <c r="L4012" s="16"/>
      <c r="M4012" s="17">
        <f t="shared" ca="1" si="436"/>
        <v>0.26559832579003706</v>
      </c>
      <c r="N4012" s="18">
        <f t="shared" ca="1" si="438"/>
        <v>-1.4590007179249884</v>
      </c>
      <c r="O4012" s="18"/>
      <c r="P4012" s="30">
        <f t="shared" ca="1" si="434"/>
        <v>7.7343834756358296</v>
      </c>
      <c r="Q4012" s="19"/>
      <c r="R4012" s="20">
        <f t="shared" ca="1" si="439"/>
        <v>1</v>
      </c>
      <c r="S4012" s="21">
        <f t="shared" ca="1" si="440"/>
        <v>1</v>
      </c>
    </row>
    <row r="4013" spans="9:19" ht="15" x14ac:dyDescent="0.25">
      <c r="I4013" s="14">
        <v>4009</v>
      </c>
      <c r="J4013" s="15">
        <f t="shared" ca="1" si="435"/>
        <v>0.21572727566372329</v>
      </c>
      <c r="K4013" s="16">
        <f t="shared" ca="1" si="437"/>
        <v>0.84795337926368397</v>
      </c>
      <c r="L4013" s="16"/>
      <c r="M4013" s="17">
        <f t="shared" ca="1" si="436"/>
        <v>0.57977035599973448</v>
      </c>
      <c r="N4013" s="18">
        <f t="shared" ca="1" si="438"/>
        <v>5.4642470821098161</v>
      </c>
      <c r="O4013" s="18"/>
      <c r="P4013" s="30">
        <f t="shared" ca="1" si="434"/>
        <v>-2.416293702846132</v>
      </c>
      <c r="Q4013" s="19"/>
      <c r="R4013" s="20">
        <f t="shared" ca="1" si="439"/>
        <v>0</v>
      </c>
      <c r="S4013" s="21">
        <f t="shared" ca="1" si="440"/>
        <v>0</v>
      </c>
    </row>
    <row r="4014" spans="9:19" ht="15" x14ac:dyDescent="0.25">
      <c r="I4014" s="14">
        <v>4010</v>
      </c>
      <c r="J4014" s="15">
        <f t="shared" ca="1" si="435"/>
        <v>0.91126260591925201</v>
      </c>
      <c r="K4014" s="16">
        <f t="shared" ca="1" si="437"/>
        <v>18.712954812588421</v>
      </c>
      <c r="L4014" s="16"/>
      <c r="M4014" s="17">
        <f t="shared" ca="1" si="436"/>
        <v>0.90418098343681597</v>
      </c>
      <c r="N4014" s="18">
        <f t="shared" ca="1" si="438"/>
        <v>14.704677360522906</v>
      </c>
      <c r="O4014" s="18"/>
      <c r="P4014" s="30">
        <f t="shared" ca="1" si="434"/>
        <v>6.2082774520655155</v>
      </c>
      <c r="Q4014" s="19"/>
      <c r="R4014" s="20">
        <f t="shared" ca="1" si="439"/>
        <v>1</v>
      </c>
      <c r="S4014" s="21">
        <f t="shared" ca="1" si="440"/>
        <v>0</v>
      </c>
    </row>
    <row r="4015" spans="9:19" ht="15" x14ac:dyDescent="0.25">
      <c r="I4015" s="14">
        <v>4011</v>
      </c>
      <c r="J4015" s="15">
        <f t="shared" ca="1" si="435"/>
        <v>0.33210654921470861</v>
      </c>
      <c r="K4015" s="16">
        <f t="shared" ca="1" si="437"/>
        <v>3.7980274034236015</v>
      </c>
      <c r="L4015" s="16"/>
      <c r="M4015" s="17">
        <f t="shared" ca="1" si="436"/>
        <v>0.73473744219554382</v>
      </c>
      <c r="N4015" s="18">
        <f t="shared" ca="1" si="438"/>
        <v>9.0275703349234071</v>
      </c>
      <c r="O4015" s="18"/>
      <c r="P4015" s="30">
        <f t="shared" ca="1" si="434"/>
        <v>-3.0295429314998055</v>
      </c>
      <c r="Q4015" s="19"/>
      <c r="R4015" s="20">
        <f t="shared" ca="1" si="439"/>
        <v>0</v>
      </c>
      <c r="S4015" s="21">
        <f t="shared" ca="1" si="440"/>
        <v>0</v>
      </c>
    </row>
    <row r="4016" spans="9:19" ht="15" x14ac:dyDescent="0.25">
      <c r="I4016" s="14">
        <v>4012</v>
      </c>
      <c r="J4016" s="15">
        <f t="shared" ca="1" si="435"/>
        <v>0.47293623687236774</v>
      </c>
      <c r="K4016" s="16">
        <f t="shared" ca="1" si="437"/>
        <v>6.8619838829970643</v>
      </c>
      <c r="L4016" s="16"/>
      <c r="M4016" s="17">
        <f t="shared" ca="1" si="436"/>
        <v>0.84737008135124048</v>
      </c>
      <c r="N4016" s="18">
        <f t="shared" ca="1" si="438"/>
        <v>12.357598050841801</v>
      </c>
      <c r="O4016" s="18"/>
      <c r="P4016" s="30">
        <f t="shared" ca="1" si="434"/>
        <v>-3.2956141678447368</v>
      </c>
      <c r="Q4016" s="19"/>
      <c r="R4016" s="20">
        <f t="shared" ca="1" si="439"/>
        <v>0</v>
      </c>
      <c r="S4016" s="21">
        <f t="shared" ca="1" si="440"/>
        <v>0</v>
      </c>
    </row>
    <row r="4017" spans="9:19" ht="15" x14ac:dyDescent="0.25">
      <c r="I4017" s="14">
        <v>4013</v>
      </c>
      <c r="J4017" s="15">
        <f t="shared" ca="1" si="435"/>
        <v>0.33631493771907328</v>
      </c>
      <c r="K4017" s="16">
        <f t="shared" ca="1" si="437"/>
        <v>3.8947648544440834</v>
      </c>
      <c r="L4017" s="16"/>
      <c r="M4017" s="17">
        <f t="shared" ca="1" si="436"/>
        <v>0.85824389095276366</v>
      </c>
      <c r="N4017" s="18">
        <f t="shared" ca="1" si="438"/>
        <v>12.752867470014708</v>
      </c>
      <c r="O4017" s="18"/>
      <c r="P4017" s="30">
        <f t="shared" ca="1" si="434"/>
        <v>-6.6581026155706242</v>
      </c>
      <c r="Q4017" s="19"/>
      <c r="R4017" s="20">
        <f t="shared" ca="1" si="439"/>
        <v>0</v>
      </c>
      <c r="S4017" s="21">
        <f t="shared" ca="1" si="440"/>
        <v>0</v>
      </c>
    </row>
    <row r="4018" spans="9:19" ht="15" x14ac:dyDescent="0.25">
      <c r="I4018" s="14">
        <v>4014</v>
      </c>
      <c r="J4018" s="15">
        <f t="shared" ca="1" si="435"/>
        <v>0.76521790423672287</v>
      </c>
      <c r="K4018" s="16">
        <f t="shared" ca="1" si="437"/>
        <v>13.480627619346295</v>
      </c>
      <c r="L4018" s="16"/>
      <c r="M4018" s="17">
        <f t="shared" ca="1" si="436"/>
        <v>0.85396880769789474</v>
      </c>
      <c r="N4018" s="18">
        <f t="shared" ca="1" si="438"/>
        <v>12.595117710341702</v>
      </c>
      <c r="O4018" s="18"/>
      <c r="P4018" s="30">
        <f t="shared" ca="1" si="434"/>
        <v>3.0855099090045934</v>
      </c>
      <c r="Q4018" s="19"/>
      <c r="R4018" s="20">
        <f t="shared" ca="1" si="439"/>
        <v>1</v>
      </c>
      <c r="S4018" s="21">
        <f t="shared" ca="1" si="440"/>
        <v>0</v>
      </c>
    </row>
    <row r="4019" spans="9:19" ht="15" x14ac:dyDescent="0.25">
      <c r="I4019" s="14">
        <v>4015</v>
      </c>
      <c r="J4019" s="15">
        <f t="shared" ca="1" si="435"/>
        <v>0.80413242927555129</v>
      </c>
      <c r="K4019" s="16">
        <f t="shared" ca="1" si="437"/>
        <v>14.59578326481213</v>
      </c>
      <c r="L4019" s="16"/>
      <c r="M4019" s="17">
        <f t="shared" ca="1" si="436"/>
        <v>0.48653229540191989</v>
      </c>
      <c r="N4019" s="18">
        <f t="shared" ca="1" si="438"/>
        <v>3.4975022123759181</v>
      </c>
      <c r="O4019" s="18"/>
      <c r="P4019" s="30">
        <f t="shared" ca="1" si="434"/>
        <v>13.298281052436213</v>
      </c>
      <c r="Q4019" s="19"/>
      <c r="R4019" s="20">
        <f t="shared" ca="1" si="439"/>
        <v>1</v>
      </c>
      <c r="S4019" s="21">
        <f t="shared" ca="1" si="440"/>
        <v>1</v>
      </c>
    </row>
    <row r="4020" spans="9:19" ht="15" x14ac:dyDescent="0.25">
      <c r="I4020" s="14">
        <v>4016</v>
      </c>
      <c r="J4020" s="15">
        <f t="shared" ca="1" si="435"/>
        <v>0.25441875389402935</v>
      </c>
      <c r="K4020" s="16">
        <f t="shared" ca="1" si="437"/>
        <v>1.9026148201760575</v>
      </c>
      <c r="L4020" s="16"/>
      <c r="M4020" s="17">
        <f t="shared" ca="1" si="436"/>
        <v>0.28018734386918276</v>
      </c>
      <c r="N4020" s="18">
        <f t="shared" ca="1" si="438"/>
        <v>-1.0917463285776456</v>
      </c>
      <c r="O4020" s="18"/>
      <c r="P4020" s="30">
        <f t="shared" ca="1" si="434"/>
        <v>5.1943611487537034</v>
      </c>
      <c r="Q4020" s="19"/>
      <c r="R4020" s="20">
        <f t="shared" ca="1" si="439"/>
        <v>1</v>
      </c>
      <c r="S4020" s="21">
        <f t="shared" ca="1" si="440"/>
        <v>0</v>
      </c>
    </row>
    <row r="4021" spans="9:19" ht="15" x14ac:dyDescent="0.25">
      <c r="I4021" s="14">
        <v>4017</v>
      </c>
      <c r="J4021" s="15">
        <f t="shared" ca="1" si="435"/>
        <v>2.9485482107482919E-2</v>
      </c>
      <c r="K4021" s="16">
        <f t="shared" ca="1" si="437"/>
        <v>-8.3695694666539602</v>
      </c>
      <c r="L4021" s="16"/>
      <c r="M4021" s="17">
        <f t="shared" ca="1" si="436"/>
        <v>0.26478640290431732</v>
      </c>
      <c r="N4021" s="18">
        <f t="shared" ca="1" si="438"/>
        <v>-1.4797324171639525</v>
      </c>
      <c r="O4021" s="18"/>
      <c r="P4021" s="30">
        <f t="shared" ca="1" si="434"/>
        <v>-4.6898370494900075</v>
      </c>
      <c r="Q4021" s="19"/>
      <c r="R4021" s="20">
        <f t="shared" ca="1" si="439"/>
        <v>0</v>
      </c>
      <c r="S4021" s="21">
        <f t="shared" ca="1" si="440"/>
        <v>0</v>
      </c>
    </row>
    <row r="4022" spans="9:19" ht="15" x14ac:dyDescent="0.25">
      <c r="I4022" s="14">
        <v>4018</v>
      </c>
      <c r="J4022" s="15">
        <f t="shared" ca="1" si="435"/>
        <v>2.310519547314549E-2</v>
      </c>
      <c r="K4022" s="16">
        <f t="shared" ca="1" si="437"/>
        <v>-9.2485371465237023</v>
      </c>
      <c r="L4022" s="16"/>
      <c r="M4022" s="17">
        <f t="shared" ca="1" si="436"/>
        <v>0.48194081850121384</v>
      </c>
      <c r="N4022" s="18">
        <f t="shared" ca="1" si="438"/>
        <v>3.4011341845271823</v>
      </c>
      <c r="O4022" s="18"/>
      <c r="P4022" s="30">
        <f t="shared" ca="1" si="434"/>
        <v>-10.449671331050883</v>
      </c>
      <c r="Q4022" s="19"/>
      <c r="R4022" s="20">
        <f t="shared" ca="1" si="439"/>
        <v>0</v>
      </c>
      <c r="S4022" s="21">
        <f t="shared" ca="1" si="440"/>
        <v>0</v>
      </c>
    </row>
    <row r="4023" spans="9:19" ht="15" x14ac:dyDescent="0.25">
      <c r="I4023" s="14">
        <v>4019</v>
      </c>
      <c r="J4023" s="15">
        <f t="shared" ca="1" si="435"/>
        <v>0.88570539823883054</v>
      </c>
      <c r="K4023" s="16">
        <f t="shared" ca="1" si="437"/>
        <v>17.503394837435561</v>
      </c>
      <c r="L4023" s="16"/>
      <c r="M4023" s="17">
        <f t="shared" ca="1" si="436"/>
        <v>0.57763118886637765</v>
      </c>
      <c r="N4023" s="18">
        <f t="shared" ca="1" si="438"/>
        <v>5.4184912503448448</v>
      </c>
      <c r="O4023" s="18"/>
      <c r="P4023" s="30">
        <f t="shared" ca="1" si="434"/>
        <v>14.284903587090717</v>
      </c>
      <c r="Q4023" s="19"/>
      <c r="R4023" s="20">
        <f t="shared" ca="1" si="439"/>
        <v>1</v>
      </c>
      <c r="S4023" s="21">
        <f t="shared" ca="1" si="440"/>
        <v>1</v>
      </c>
    </row>
    <row r="4024" spans="9:19" ht="15" x14ac:dyDescent="0.25">
      <c r="I4024" s="14">
        <v>4020</v>
      </c>
      <c r="J4024" s="15">
        <f t="shared" ca="1" si="435"/>
        <v>0.41059886722235406</v>
      </c>
      <c r="K4024" s="16">
        <f t="shared" ca="1" si="437"/>
        <v>5.5391086901619255</v>
      </c>
      <c r="L4024" s="16"/>
      <c r="M4024" s="17">
        <f t="shared" ca="1" si="436"/>
        <v>0.38145703387874341</v>
      </c>
      <c r="N4024" s="18">
        <f t="shared" ca="1" si="438"/>
        <v>1.2561621338810727</v>
      </c>
      <c r="O4024" s="18"/>
      <c r="P4024" s="30">
        <f t="shared" ca="1" si="434"/>
        <v>6.4829465562808535</v>
      </c>
      <c r="Q4024" s="19"/>
      <c r="R4024" s="20">
        <f t="shared" ca="1" si="439"/>
        <v>1</v>
      </c>
      <c r="S4024" s="21">
        <f t="shared" ca="1" si="440"/>
        <v>0</v>
      </c>
    </row>
    <row r="4025" spans="9:19" ht="15" x14ac:dyDescent="0.25">
      <c r="I4025" s="14">
        <v>4021</v>
      </c>
      <c r="J4025" s="15">
        <f t="shared" ca="1" si="435"/>
        <v>0.28129645887906674</v>
      </c>
      <c r="K4025" s="16">
        <f t="shared" ca="1" si="437"/>
        <v>2.5857848774120633</v>
      </c>
      <c r="L4025" s="16"/>
      <c r="M4025" s="17">
        <f t="shared" ca="1" si="436"/>
        <v>0.42308420190173657</v>
      </c>
      <c r="N4025" s="18">
        <f t="shared" ca="1" si="438"/>
        <v>2.1567996436694292</v>
      </c>
      <c r="O4025" s="18"/>
      <c r="P4025" s="30">
        <f t="shared" ca="1" si="434"/>
        <v>2.6289852337426343</v>
      </c>
      <c r="Q4025" s="19"/>
      <c r="R4025" s="20">
        <f t="shared" ca="1" si="439"/>
        <v>1</v>
      </c>
      <c r="S4025" s="21">
        <f t="shared" ca="1" si="440"/>
        <v>0</v>
      </c>
    </row>
    <row r="4026" spans="9:19" ht="15" x14ac:dyDescent="0.25">
      <c r="I4026" s="14">
        <v>4022</v>
      </c>
      <c r="J4026" s="15">
        <f t="shared" ca="1" si="435"/>
        <v>3.58669482187286E-2</v>
      </c>
      <c r="K4026" s="16">
        <f t="shared" ca="1" si="437"/>
        <v>-7.636600950316037</v>
      </c>
      <c r="L4026" s="16"/>
      <c r="M4026" s="17">
        <f t="shared" ca="1" si="436"/>
        <v>5.7196391543533398E-2</v>
      </c>
      <c r="N4026" s="18">
        <f t="shared" ca="1" si="438"/>
        <v>-9.4287930736795786</v>
      </c>
      <c r="O4026" s="18"/>
      <c r="P4026" s="30">
        <f t="shared" ca="1" si="434"/>
        <v>3.9921921233635418</v>
      </c>
      <c r="Q4026" s="19"/>
      <c r="R4026" s="20">
        <f t="shared" ca="1" si="439"/>
        <v>1</v>
      </c>
      <c r="S4026" s="21">
        <f t="shared" ca="1" si="440"/>
        <v>0</v>
      </c>
    </row>
    <row r="4027" spans="9:19" ht="15" x14ac:dyDescent="0.25">
      <c r="I4027" s="14">
        <v>4023</v>
      </c>
      <c r="J4027" s="15">
        <f t="shared" ca="1" si="435"/>
        <v>0.62943044151944361</v>
      </c>
      <c r="K4027" s="16">
        <f t="shared" ca="1" si="437"/>
        <v>10.193866530679312</v>
      </c>
      <c r="L4027" s="16"/>
      <c r="M4027" s="17">
        <f t="shared" ca="1" si="436"/>
        <v>0.41973976231607846</v>
      </c>
      <c r="N4027" s="18">
        <f t="shared" ca="1" si="438"/>
        <v>2.0852675239327372</v>
      </c>
      <c r="O4027" s="18"/>
      <c r="P4027" s="30">
        <f t="shared" ca="1" si="434"/>
        <v>10.308599006746576</v>
      </c>
      <c r="Q4027" s="19"/>
      <c r="R4027" s="20">
        <f t="shared" ca="1" si="439"/>
        <v>1</v>
      </c>
      <c r="S4027" s="21">
        <f t="shared" ca="1" si="440"/>
        <v>1</v>
      </c>
    </row>
    <row r="4028" spans="9:19" ht="15" x14ac:dyDescent="0.25">
      <c r="I4028" s="14">
        <v>4024</v>
      </c>
      <c r="J4028" s="15">
        <f t="shared" ca="1" si="435"/>
        <v>0.615540248093008</v>
      </c>
      <c r="K4028" s="16">
        <f t="shared" ca="1" si="437"/>
        <v>9.8880111541062572</v>
      </c>
      <c r="L4028" s="16"/>
      <c r="M4028" s="17">
        <f t="shared" ca="1" si="436"/>
        <v>0.79367896574147467</v>
      </c>
      <c r="N4028" s="18">
        <f t="shared" ca="1" si="438"/>
        <v>10.634362563497042</v>
      </c>
      <c r="O4028" s="18"/>
      <c r="P4028" s="30">
        <f t="shared" ca="1" si="434"/>
        <v>1.4536485906092151</v>
      </c>
      <c r="Q4028" s="19"/>
      <c r="R4028" s="20">
        <f t="shared" ca="1" si="439"/>
        <v>1</v>
      </c>
      <c r="S4028" s="21">
        <f t="shared" ca="1" si="440"/>
        <v>0</v>
      </c>
    </row>
    <row r="4029" spans="9:19" ht="15" x14ac:dyDescent="0.25">
      <c r="I4029" s="14">
        <v>4025</v>
      </c>
      <c r="J4029" s="15">
        <f t="shared" ca="1" si="435"/>
        <v>0.95484168415421222</v>
      </c>
      <c r="K4029" s="16">
        <f t="shared" ca="1" si="437"/>
        <v>21.600760518078673</v>
      </c>
      <c r="L4029" s="16"/>
      <c r="M4029" s="17">
        <f t="shared" ca="1" si="436"/>
        <v>0.79334735312179916</v>
      </c>
      <c r="N4029" s="18">
        <f t="shared" ca="1" si="438"/>
        <v>10.624639407496399</v>
      </c>
      <c r="O4029" s="18"/>
      <c r="P4029" s="30">
        <f t="shared" ca="1" si="434"/>
        <v>13.176121110582272</v>
      </c>
      <c r="Q4029" s="19"/>
      <c r="R4029" s="20">
        <f t="shared" ca="1" si="439"/>
        <v>1</v>
      </c>
      <c r="S4029" s="21">
        <f t="shared" ca="1" si="440"/>
        <v>1</v>
      </c>
    </row>
    <row r="4030" spans="9:19" ht="15" x14ac:dyDescent="0.25">
      <c r="I4030" s="14">
        <v>4026</v>
      </c>
      <c r="J4030" s="15">
        <f t="shared" ca="1" si="435"/>
        <v>0.46941986140815517</v>
      </c>
      <c r="K4030" s="16">
        <f t="shared" ca="1" si="437"/>
        <v>6.7880453220524721</v>
      </c>
      <c r="L4030" s="16"/>
      <c r="M4030" s="17">
        <f t="shared" ca="1" si="436"/>
        <v>0.86117679934739078</v>
      </c>
      <c r="N4030" s="18">
        <f t="shared" ca="1" si="438"/>
        <v>12.862962687148908</v>
      </c>
      <c r="O4030" s="18"/>
      <c r="P4030" s="30">
        <f t="shared" ca="1" si="434"/>
        <v>-3.8749173650964357</v>
      </c>
      <c r="Q4030" s="19"/>
      <c r="R4030" s="20">
        <f t="shared" ca="1" si="439"/>
        <v>0</v>
      </c>
      <c r="S4030" s="21">
        <f t="shared" ca="1" si="440"/>
        <v>0</v>
      </c>
    </row>
    <row r="4031" spans="9:19" ht="15" x14ac:dyDescent="0.25">
      <c r="I4031" s="14">
        <v>4027</v>
      </c>
      <c r="J4031" s="15">
        <f t="shared" ca="1" si="435"/>
        <v>8.419809936517697E-3</v>
      </c>
      <c r="K4031" s="16">
        <f t="shared" ca="1" si="437"/>
        <v>-12.567771351339747</v>
      </c>
      <c r="L4031" s="16"/>
      <c r="M4031" s="17">
        <f t="shared" ca="1" si="436"/>
        <v>0.578924306034581</v>
      </c>
      <c r="N4031" s="18">
        <f t="shared" ca="1" si="438"/>
        <v>5.4461445043696761</v>
      </c>
      <c r="O4031" s="18"/>
      <c r="P4031" s="30">
        <f t="shared" ca="1" si="434"/>
        <v>-15.813915855709425</v>
      </c>
      <c r="Q4031" s="19"/>
      <c r="R4031" s="20">
        <f t="shared" ca="1" si="439"/>
        <v>0</v>
      </c>
      <c r="S4031" s="21">
        <f t="shared" ca="1" si="440"/>
        <v>0</v>
      </c>
    </row>
    <row r="4032" spans="9:19" ht="15" x14ac:dyDescent="0.25">
      <c r="I4032" s="14">
        <v>4028</v>
      </c>
      <c r="J4032" s="15">
        <f t="shared" ca="1" si="435"/>
        <v>2.7366625816880097E-2</v>
      </c>
      <c r="K4032" s="16">
        <f t="shared" ca="1" si="437"/>
        <v>-8.642136634807553</v>
      </c>
      <c r="L4032" s="16"/>
      <c r="M4032" s="17">
        <f t="shared" ca="1" si="436"/>
        <v>0.31370008969525087</v>
      </c>
      <c r="N4032" s="18">
        <f t="shared" ca="1" si="438"/>
        <v>-0.28105873680412063</v>
      </c>
      <c r="O4032" s="18"/>
      <c r="P4032" s="30">
        <f t="shared" ca="1" si="434"/>
        <v>-6.1610778980034331</v>
      </c>
      <c r="Q4032" s="19"/>
      <c r="R4032" s="20">
        <f t="shared" ca="1" si="439"/>
        <v>0</v>
      </c>
      <c r="S4032" s="21">
        <f t="shared" ca="1" si="440"/>
        <v>0</v>
      </c>
    </row>
    <row r="4033" spans="9:19" ht="15" x14ac:dyDescent="0.25">
      <c r="I4033" s="14">
        <v>4029</v>
      </c>
      <c r="J4033" s="15">
        <f t="shared" ca="1" si="435"/>
        <v>0.63590016829588036</v>
      </c>
      <c r="K4033" s="16">
        <f t="shared" ca="1" si="437"/>
        <v>10.337572424272953</v>
      </c>
      <c r="L4033" s="16"/>
      <c r="M4033" s="17">
        <f t="shared" ca="1" si="436"/>
        <v>0.80546423382040644</v>
      </c>
      <c r="N4033" s="18">
        <f t="shared" ca="1" si="438"/>
        <v>10.986172612605952</v>
      </c>
      <c r="O4033" s="18"/>
      <c r="P4033" s="30">
        <f t="shared" ca="1" si="434"/>
        <v>1.5513998116670011</v>
      </c>
      <c r="Q4033" s="19"/>
      <c r="R4033" s="20">
        <f t="shared" ca="1" si="439"/>
        <v>1</v>
      </c>
      <c r="S4033" s="21">
        <f t="shared" ca="1" si="440"/>
        <v>0</v>
      </c>
    </row>
    <row r="4034" spans="9:19" ht="15" x14ac:dyDescent="0.25">
      <c r="I4034" s="14">
        <v>4030</v>
      </c>
      <c r="J4034" s="15">
        <f t="shared" ca="1" si="435"/>
        <v>0.58449552118937953</v>
      </c>
      <c r="K4034" s="16">
        <f t="shared" ca="1" si="437"/>
        <v>9.2154971070293357</v>
      </c>
      <c r="L4034" s="16"/>
      <c r="M4034" s="17">
        <f t="shared" ca="1" si="436"/>
        <v>0.77733233108058752</v>
      </c>
      <c r="N4034" s="18">
        <f t="shared" ca="1" si="438"/>
        <v>10.165512669989837</v>
      </c>
      <c r="O4034" s="18"/>
      <c r="P4034" s="30">
        <f t="shared" ca="1" si="434"/>
        <v>1.2499844370394984</v>
      </c>
      <c r="Q4034" s="19"/>
      <c r="R4034" s="20">
        <f t="shared" ca="1" si="439"/>
        <v>1</v>
      </c>
      <c r="S4034" s="21">
        <f t="shared" ca="1" si="440"/>
        <v>0</v>
      </c>
    </row>
    <row r="4035" spans="9:19" ht="15" x14ac:dyDescent="0.25">
      <c r="I4035" s="14">
        <v>4031</v>
      </c>
      <c r="J4035" s="15">
        <f t="shared" ca="1" si="435"/>
        <v>0.53916939702129596</v>
      </c>
      <c r="K4035" s="16">
        <f t="shared" ca="1" si="437"/>
        <v>8.2527831736514585</v>
      </c>
      <c r="L4035" s="16"/>
      <c r="M4035" s="17">
        <f t="shared" ca="1" si="436"/>
        <v>0.17084292129120637</v>
      </c>
      <c r="N4035" s="18">
        <f t="shared" ca="1" si="438"/>
        <v>-4.1752942598814142</v>
      </c>
      <c r="O4035" s="18"/>
      <c r="P4035" s="30">
        <f t="shared" ca="1" si="434"/>
        <v>14.628077433532873</v>
      </c>
      <c r="Q4035" s="19"/>
      <c r="R4035" s="20">
        <f t="shared" ca="1" si="439"/>
        <v>1</v>
      </c>
      <c r="S4035" s="21">
        <f t="shared" ca="1" si="440"/>
        <v>1</v>
      </c>
    </row>
    <row r="4036" spans="9:19" ht="15" x14ac:dyDescent="0.25">
      <c r="I4036" s="14">
        <v>4032</v>
      </c>
      <c r="J4036" s="15">
        <f t="shared" ca="1" si="435"/>
        <v>0.13189189101467869</v>
      </c>
      <c r="K4036" s="16">
        <f t="shared" ca="1" si="437"/>
        <v>-1.9196134886498957</v>
      </c>
      <c r="L4036" s="16"/>
      <c r="M4036" s="17">
        <f t="shared" ca="1" si="436"/>
        <v>0.28800040478653965</v>
      </c>
      <c r="N4036" s="18">
        <f t="shared" ca="1" si="438"/>
        <v>-0.89890231921826835</v>
      </c>
      <c r="O4036" s="18"/>
      <c r="P4036" s="30">
        <f t="shared" ca="1" si="434"/>
        <v>1.1792888305683729</v>
      </c>
      <c r="Q4036" s="19"/>
      <c r="R4036" s="20">
        <f t="shared" ca="1" si="439"/>
        <v>1</v>
      </c>
      <c r="S4036" s="21">
        <f t="shared" ca="1" si="440"/>
        <v>0</v>
      </c>
    </row>
    <row r="4037" spans="9:19" ht="15" x14ac:dyDescent="0.25">
      <c r="I4037" s="14">
        <v>4033</v>
      </c>
      <c r="J4037" s="15">
        <f t="shared" ca="1" si="435"/>
        <v>9.6074012442675327E-2</v>
      </c>
      <c r="K4037" s="16">
        <f t="shared" ca="1" si="437"/>
        <v>-3.4821465496827457</v>
      </c>
      <c r="L4037" s="16"/>
      <c r="M4037" s="17">
        <f t="shared" ca="1" si="436"/>
        <v>0.92063900286220768</v>
      </c>
      <c r="N4037" s="18">
        <f t="shared" ca="1" si="438"/>
        <v>15.571742873974658</v>
      </c>
      <c r="O4037" s="18"/>
      <c r="P4037" s="30">
        <f t="shared" ref="P4037:P4100" ca="1" si="441">K4037-N4037+homefield_adv_simulation</f>
        <v>-16.853889423657403</v>
      </c>
      <c r="Q4037" s="19"/>
      <c r="R4037" s="20">
        <f t="shared" ca="1" si="439"/>
        <v>0</v>
      </c>
      <c r="S4037" s="21">
        <f t="shared" ca="1" si="440"/>
        <v>0</v>
      </c>
    </row>
    <row r="4038" spans="9:19" ht="15" x14ac:dyDescent="0.25">
      <c r="I4038" s="14">
        <v>4034</v>
      </c>
      <c r="J4038" s="15">
        <f t="shared" ca="1" si="435"/>
        <v>6.3150487076740092E-2</v>
      </c>
      <c r="K4038" s="16">
        <f t="shared" ca="1" si="437"/>
        <v>-5.3612990749880804</v>
      </c>
      <c r="L4038" s="16"/>
      <c r="M4038" s="17">
        <f t="shared" ca="1" si="436"/>
        <v>0.17989744419260578</v>
      </c>
      <c r="N4038" s="18">
        <f t="shared" ca="1" si="438"/>
        <v>-3.8817643544095626</v>
      </c>
      <c r="O4038" s="18"/>
      <c r="P4038" s="30">
        <f t="shared" ca="1" si="441"/>
        <v>0.72046527942148231</v>
      </c>
      <c r="Q4038" s="19"/>
      <c r="R4038" s="20">
        <f t="shared" ca="1" si="439"/>
        <v>1</v>
      </c>
      <c r="S4038" s="21">
        <f t="shared" ca="1" si="440"/>
        <v>0</v>
      </c>
    </row>
    <row r="4039" spans="9:19" ht="15" x14ac:dyDescent="0.25">
      <c r="I4039" s="14">
        <v>4035</v>
      </c>
      <c r="J4039" s="15">
        <f t="shared" ca="1" si="435"/>
        <v>0.37218748613974861</v>
      </c>
      <c r="K4039" s="16">
        <f t="shared" ca="1" si="437"/>
        <v>4.7019422196763285</v>
      </c>
      <c r="L4039" s="16"/>
      <c r="M4039" s="17">
        <f t="shared" ca="1" si="436"/>
        <v>0.54313684717558164</v>
      </c>
      <c r="N4039" s="18">
        <f t="shared" ca="1" si="438"/>
        <v>4.6864341847424189</v>
      </c>
      <c r="O4039" s="18"/>
      <c r="P4039" s="30">
        <f t="shared" ca="1" si="441"/>
        <v>2.2155080349339098</v>
      </c>
      <c r="Q4039" s="19"/>
      <c r="R4039" s="20">
        <f t="shared" ca="1" si="439"/>
        <v>1</v>
      </c>
      <c r="S4039" s="21">
        <f t="shared" ca="1" si="440"/>
        <v>0</v>
      </c>
    </row>
    <row r="4040" spans="9:19" ht="15" x14ac:dyDescent="0.25">
      <c r="I4040" s="14">
        <v>4036</v>
      </c>
      <c r="J4040" s="15">
        <f t="shared" ca="1" si="435"/>
        <v>1.0014629696884048E-2</v>
      </c>
      <c r="K4040" s="16">
        <f t="shared" ca="1" si="437"/>
        <v>-12.02903313737373</v>
      </c>
      <c r="L4040" s="16"/>
      <c r="M4040" s="17">
        <f t="shared" ca="1" si="436"/>
        <v>0.68441003611735884</v>
      </c>
      <c r="N4040" s="18">
        <f t="shared" ca="1" si="438"/>
        <v>7.7965266265831348</v>
      </c>
      <c r="O4040" s="18"/>
      <c r="P4040" s="30">
        <f t="shared" ca="1" si="441"/>
        <v>-17.625559763956865</v>
      </c>
      <c r="Q4040" s="19"/>
      <c r="R4040" s="20">
        <f t="shared" ca="1" si="439"/>
        <v>0</v>
      </c>
      <c r="S4040" s="21">
        <f t="shared" ca="1" si="440"/>
        <v>0</v>
      </c>
    </row>
    <row r="4041" spans="9:19" ht="15" x14ac:dyDescent="0.25">
      <c r="I4041" s="14">
        <v>4037</v>
      </c>
      <c r="J4041" s="15">
        <f t="shared" ca="1" si="435"/>
        <v>0.43446073655447048</v>
      </c>
      <c r="K4041" s="16">
        <f t="shared" ca="1" si="437"/>
        <v>6.049271692417058</v>
      </c>
      <c r="L4041" s="16"/>
      <c r="M4041" s="17">
        <f t="shared" ca="1" si="436"/>
        <v>0.40063513579823962</v>
      </c>
      <c r="N4041" s="18">
        <f t="shared" ca="1" si="438"/>
        <v>1.6740976478798735</v>
      </c>
      <c r="O4041" s="18"/>
      <c r="P4041" s="30">
        <f t="shared" ca="1" si="441"/>
        <v>6.5751740445371842</v>
      </c>
      <c r="Q4041" s="19"/>
      <c r="R4041" s="20">
        <f t="shared" ca="1" si="439"/>
        <v>1</v>
      </c>
      <c r="S4041" s="21">
        <f t="shared" ca="1" si="440"/>
        <v>0</v>
      </c>
    </row>
    <row r="4042" spans="9:19" ht="15" x14ac:dyDescent="0.25">
      <c r="I4042" s="14">
        <v>4038</v>
      </c>
      <c r="J4042" s="15">
        <f t="shared" ref="J4042:J4105" ca="1" si="442">RAND()</f>
        <v>0.72395683189837079</v>
      </c>
      <c r="K4042" s="16">
        <f t="shared" ca="1" si="437"/>
        <v>12.405087652585376</v>
      </c>
      <c r="L4042" s="16"/>
      <c r="M4042" s="17">
        <f t="shared" ref="M4042:M4105" ca="1" si="443">RAND()</f>
        <v>0.5979669687450192</v>
      </c>
      <c r="N4042" s="18">
        <f t="shared" ca="1" si="438"/>
        <v>5.8556559116701274</v>
      </c>
      <c r="O4042" s="18"/>
      <c r="P4042" s="30">
        <f t="shared" ca="1" si="441"/>
        <v>8.7494317409152487</v>
      </c>
      <c r="Q4042" s="19"/>
      <c r="R4042" s="20">
        <f t="shared" ca="1" si="439"/>
        <v>1</v>
      </c>
      <c r="S4042" s="21">
        <f t="shared" ca="1" si="440"/>
        <v>1</v>
      </c>
    </row>
    <row r="4043" spans="9:19" ht="15" x14ac:dyDescent="0.25">
      <c r="I4043" s="14">
        <v>4039</v>
      </c>
      <c r="J4043" s="15">
        <f t="shared" ca="1" si="442"/>
        <v>0.3614351652335912</v>
      </c>
      <c r="K4043" s="16">
        <f t="shared" ref="K4043:K4106" ca="1" si="444">NORMINV(J4043,mean_HomeTeam_Sim,sd_HomeTeam_Sim)</f>
        <v>4.4629919897575672</v>
      </c>
      <c r="L4043" s="16"/>
      <c r="M4043" s="17">
        <f t="shared" ca="1" si="443"/>
        <v>0.74080904617046361</v>
      </c>
      <c r="N4043" s="18">
        <f t="shared" ref="N4043:N4106" ca="1" si="445">NORMINV(M4043,mean_AwayTeam_Sim,sd_AwayTeam_Sim)</f>
        <v>9.1834989694837272</v>
      </c>
      <c r="O4043" s="18"/>
      <c r="P4043" s="30">
        <f t="shared" ca="1" si="441"/>
        <v>-2.5205069797261599</v>
      </c>
      <c r="Q4043" s="19"/>
      <c r="R4043" s="20">
        <f t="shared" ref="R4043:R4106" ca="1" si="446">IF(P4043&gt;0,1,0)</f>
        <v>0</v>
      </c>
      <c r="S4043" s="21">
        <f t="shared" ref="S4043:S4106" ca="1" si="447">IF(P4043&gt;game_spread,1,0)</f>
        <v>0</v>
      </c>
    </row>
    <row r="4044" spans="9:19" ht="15" x14ac:dyDescent="0.25">
      <c r="I4044" s="14">
        <v>4040</v>
      </c>
      <c r="J4044" s="15">
        <f t="shared" ca="1" si="442"/>
        <v>0.98397017110866769</v>
      </c>
      <c r="K4044" s="16">
        <f t="shared" ca="1" si="444"/>
        <v>25.365196581830897</v>
      </c>
      <c r="L4044" s="16"/>
      <c r="M4044" s="17">
        <f t="shared" ca="1" si="443"/>
        <v>4.6520666204130201E-2</v>
      </c>
      <c r="N4044" s="18">
        <f t="shared" ca="1" si="445"/>
        <v>-10.272276897850734</v>
      </c>
      <c r="O4044" s="18"/>
      <c r="P4044" s="30">
        <f t="shared" ca="1" si="441"/>
        <v>37.837473479681634</v>
      </c>
      <c r="Q4044" s="19"/>
      <c r="R4044" s="20">
        <f t="shared" ca="1" si="446"/>
        <v>1</v>
      </c>
      <c r="S4044" s="21">
        <f t="shared" ca="1" si="447"/>
        <v>1</v>
      </c>
    </row>
    <row r="4045" spans="9:19" ht="15" x14ac:dyDescent="0.25">
      <c r="I4045" s="14">
        <v>4041</v>
      </c>
      <c r="J4045" s="15">
        <f t="shared" ca="1" si="442"/>
        <v>0.50651635955288943</v>
      </c>
      <c r="K4045" s="16">
        <f t="shared" ca="1" si="444"/>
        <v>7.5666668884318451</v>
      </c>
      <c r="L4045" s="16"/>
      <c r="M4045" s="17">
        <f t="shared" ca="1" si="443"/>
        <v>0.57790095519858331</v>
      </c>
      <c r="N4045" s="18">
        <f t="shared" ca="1" si="445"/>
        <v>5.4242587041304207</v>
      </c>
      <c r="O4045" s="18"/>
      <c r="P4045" s="30">
        <f t="shared" ca="1" si="441"/>
        <v>4.3424081843014246</v>
      </c>
      <c r="Q4045" s="19"/>
      <c r="R4045" s="20">
        <f t="shared" ca="1" si="446"/>
        <v>1</v>
      </c>
      <c r="S4045" s="21">
        <f t="shared" ca="1" si="447"/>
        <v>0</v>
      </c>
    </row>
    <row r="4046" spans="9:19" ht="15" x14ac:dyDescent="0.25">
      <c r="I4046" s="14">
        <v>4042</v>
      </c>
      <c r="J4046" s="15">
        <f t="shared" ca="1" si="442"/>
        <v>0.73993065478467734</v>
      </c>
      <c r="K4046" s="16">
        <f t="shared" ca="1" si="444"/>
        <v>12.810825288235584</v>
      </c>
      <c r="L4046" s="16"/>
      <c r="M4046" s="17">
        <f t="shared" ca="1" si="443"/>
        <v>0.5073043327701805</v>
      </c>
      <c r="N4046" s="18">
        <f t="shared" ca="1" si="445"/>
        <v>3.9331947109510828</v>
      </c>
      <c r="O4046" s="18"/>
      <c r="P4046" s="30">
        <f t="shared" ca="1" si="441"/>
        <v>11.077630577284502</v>
      </c>
      <c r="Q4046" s="19"/>
      <c r="R4046" s="20">
        <f t="shared" ca="1" si="446"/>
        <v>1</v>
      </c>
      <c r="S4046" s="21">
        <f t="shared" ca="1" si="447"/>
        <v>1</v>
      </c>
    </row>
    <row r="4047" spans="9:19" ht="15" x14ac:dyDescent="0.25">
      <c r="I4047" s="14">
        <v>4043</v>
      </c>
      <c r="J4047" s="15">
        <f t="shared" ca="1" si="442"/>
        <v>6.8984919853567139E-2</v>
      </c>
      <c r="K4047" s="16">
        <f t="shared" ca="1" si="444"/>
        <v>-4.9809621420410402</v>
      </c>
      <c r="L4047" s="16"/>
      <c r="M4047" s="17">
        <f t="shared" ca="1" si="443"/>
        <v>0.29512865146275535</v>
      </c>
      <c r="N4047" s="18">
        <f t="shared" ca="1" si="445"/>
        <v>-0.7251063711736192</v>
      </c>
      <c r="O4047" s="18"/>
      <c r="P4047" s="30">
        <f t="shared" ca="1" si="441"/>
        <v>-2.0558557708674208</v>
      </c>
      <c r="Q4047" s="19"/>
      <c r="R4047" s="20">
        <f t="shared" ca="1" si="446"/>
        <v>0</v>
      </c>
      <c r="S4047" s="21">
        <f t="shared" ca="1" si="447"/>
        <v>0</v>
      </c>
    </row>
    <row r="4048" spans="9:19" ht="15" x14ac:dyDescent="0.25">
      <c r="I4048" s="14">
        <v>4044</v>
      </c>
      <c r="J4048" s="15">
        <f t="shared" ca="1" si="442"/>
        <v>0.79623727067992944</v>
      </c>
      <c r="K4048" s="16">
        <f t="shared" ca="1" si="444"/>
        <v>14.359688005224575</v>
      </c>
      <c r="L4048" s="16"/>
      <c r="M4048" s="17">
        <f t="shared" ca="1" si="443"/>
        <v>0.74807194405750299</v>
      </c>
      <c r="N4048" s="18">
        <f t="shared" ca="1" si="445"/>
        <v>9.3725264603077054</v>
      </c>
      <c r="O4048" s="18"/>
      <c r="P4048" s="30">
        <f t="shared" ca="1" si="441"/>
        <v>7.1871615449168695</v>
      </c>
      <c r="Q4048" s="19"/>
      <c r="R4048" s="20">
        <f t="shared" ca="1" si="446"/>
        <v>1</v>
      </c>
      <c r="S4048" s="21">
        <f t="shared" ca="1" si="447"/>
        <v>1</v>
      </c>
    </row>
    <row r="4049" spans="9:19" ht="15" x14ac:dyDescent="0.25">
      <c r="I4049" s="14">
        <v>4045</v>
      </c>
      <c r="J4049" s="15">
        <f t="shared" ca="1" si="442"/>
        <v>0.2315639443729578</v>
      </c>
      <c r="K4049" s="16">
        <f t="shared" ca="1" si="444"/>
        <v>1.2913744697126353</v>
      </c>
      <c r="L4049" s="16"/>
      <c r="M4049" s="17">
        <f t="shared" ca="1" si="443"/>
        <v>0.11154003531470558</v>
      </c>
      <c r="N4049" s="18">
        <f t="shared" ca="1" si="445"/>
        <v>-6.4136881029450148</v>
      </c>
      <c r="O4049" s="18"/>
      <c r="P4049" s="30">
        <f t="shared" ca="1" si="441"/>
        <v>9.9050625726576502</v>
      </c>
      <c r="Q4049" s="19"/>
      <c r="R4049" s="20">
        <f t="shared" ca="1" si="446"/>
        <v>1</v>
      </c>
      <c r="S4049" s="21">
        <f t="shared" ca="1" si="447"/>
        <v>1</v>
      </c>
    </row>
    <row r="4050" spans="9:19" ht="15" x14ac:dyDescent="0.25">
      <c r="I4050" s="14">
        <v>4046</v>
      </c>
      <c r="J4050" s="15">
        <f t="shared" ca="1" si="442"/>
        <v>0.5739657349687769</v>
      </c>
      <c r="K4050" s="16">
        <f t="shared" ca="1" si="444"/>
        <v>8.9902018184510037</v>
      </c>
      <c r="L4050" s="16"/>
      <c r="M4050" s="17">
        <f t="shared" ca="1" si="443"/>
        <v>0.7155906215372787</v>
      </c>
      <c r="N4050" s="18">
        <f t="shared" ca="1" si="445"/>
        <v>8.5472222097491795</v>
      </c>
      <c r="O4050" s="18"/>
      <c r="P4050" s="30">
        <f t="shared" ca="1" si="441"/>
        <v>2.6429796087018245</v>
      </c>
      <c r="Q4050" s="19"/>
      <c r="R4050" s="20">
        <f t="shared" ca="1" si="446"/>
        <v>1</v>
      </c>
      <c r="S4050" s="21">
        <f t="shared" ca="1" si="447"/>
        <v>0</v>
      </c>
    </row>
    <row r="4051" spans="9:19" ht="15" x14ac:dyDescent="0.25">
      <c r="I4051" s="14">
        <v>4047</v>
      </c>
      <c r="J4051" s="15">
        <f t="shared" ca="1" si="442"/>
        <v>0.78381852070574132</v>
      </c>
      <c r="K4051" s="16">
        <f t="shared" ca="1" si="444"/>
        <v>13.999074281239512</v>
      </c>
      <c r="L4051" s="16"/>
      <c r="M4051" s="17">
        <f t="shared" ca="1" si="443"/>
        <v>0.69675291549078566</v>
      </c>
      <c r="N4051" s="18">
        <f t="shared" ca="1" si="445"/>
        <v>8.0895037729249637</v>
      </c>
      <c r="O4051" s="18"/>
      <c r="P4051" s="30">
        <f t="shared" ca="1" si="441"/>
        <v>8.1095705083145475</v>
      </c>
      <c r="Q4051" s="19"/>
      <c r="R4051" s="20">
        <f t="shared" ca="1" si="446"/>
        <v>1</v>
      </c>
      <c r="S4051" s="21">
        <f t="shared" ca="1" si="447"/>
        <v>1</v>
      </c>
    </row>
    <row r="4052" spans="9:19" ht="15" x14ac:dyDescent="0.25">
      <c r="I4052" s="14">
        <v>4048</v>
      </c>
      <c r="J4052" s="15">
        <f t="shared" ca="1" si="442"/>
        <v>7.0628958507990225E-2</v>
      </c>
      <c r="K4052" s="16">
        <f t="shared" ca="1" si="444"/>
        <v>-4.8782961938008231</v>
      </c>
      <c r="L4052" s="16"/>
      <c r="M4052" s="17">
        <f t="shared" ca="1" si="443"/>
        <v>0.86656318286313705</v>
      </c>
      <c r="N4052" s="18">
        <f t="shared" ca="1" si="445"/>
        <v>13.069361282334901</v>
      </c>
      <c r="O4052" s="18"/>
      <c r="P4052" s="30">
        <f t="shared" ca="1" si="441"/>
        <v>-15.747657476135725</v>
      </c>
      <c r="Q4052" s="19"/>
      <c r="R4052" s="20">
        <f t="shared" ca="1" si="446"/>
        <v>0</v>
      </c>
      <c r="S4052" s="21">
        <f t="shared" ca="1" si="447"/>
        <v>0</v>
      </c>
    </row>
    <row r="4053" spans="9:19" ht="15" x14ac:dyDescent="0.25">
      <c r="I4053" s="14">
        <v>4049</v>
      </c>
      <c r="J4053" s="15">
        <f t="shared" ca="1" si="442"/>
        <v>0.21984949739819148</v>
      </c>
      <c r="K4053" s="16">
        <f t="shared" ca="1" si="444"/>
        <v>0.96511452128895048</v>
      </c>
      <c r="L4053" s="16"/>
      <c r="M4053" s="17">
        <f t="shared" ca="1" si="443"/>
        <v>0.15529795452342754</v>
      </c>
      <c r="N4053" s="18">
        <f t="shared" ca="1" si="445"/>
        <v>-4.7035019828925311</v>
      </c>
      <c r="O4053" s="18"/>
      <c r="P4053" s="30">
        <f t="shared" ca="1" si="441"/>
        <v>7.8686165041814817</v>
      </c>
      <c r="Q4053" s="19"/>
      <c r="R4053" s="20">
        <f t="shared" ca="1" si="446"/>
        <v>1</v>
      </c>
      <c r="S4053" s="21">
        <f t="shared" ca="1" si="447"/>
        <v>1</v>
      </c>
    </row>
    <row r="4054" spans="9:19" ht="15" x14ac:dyDescent="0.25">
      <c r="I4054" s="14">
        <v>4050</v>
      </c>
      <c r="J4054" s="15">
        <f t="shared" ca="1" si="442"/>
        <v>0.80657422837367432</v>
      </c>
      <c r="K4054" s="16">
        <f t="shared" ca="1" si="444"/>
        <v>14.669963923223673</v>
      </c>
      <c r="L4054" s="16"/>
      <c r="M4054" s="17">
        <f t="shared" ca="1" si="443"/>
        <v>0.90110384705574553</v>
      </c>
      <c r="N4054" s="18">
        <f t="shared" ca="1" si="445"/>
        <v>14.555067390437081</v>
      </c>
      <c r="O4054" s="18"/>
      <c r="P4054" s="30">
        <f t="shared" ca="1" si="441"/>
        <v>2.3148965327865918</v>
      </c>
      <c r="Q4054" s="19"/>
      <c r="R4054" s="20">
        <f t="shared" ca="1" si="446"/>
        <v>1</v>
      </c>
      <c r="S4054" s="21">
        <f t="shared" ca="1" si="447"/>
        <v>0</v>
      </c>
    </row>
    <row r="4055" spans="9:19" ht="15" x14ac:dyDescent="0.25">
      <c r="I4055" s="14">
        <v>4051</v>
      </c>
      <c r="J4055" s="15">
        <f t="shared" ca="1" si="442"/>
        <v>0.78354189802604601</v>
      </c>
      <c r="K4055" s="16">
        <f t="shared" ca="1" si="444"/>
        <v>13.991181497420675</v>
      </c>
      <c r="L4055" s="16"/>
      <c r="M4055" s="17">
        <f t="shared" ca="1" si="443"/>
        <v>0.99479916637116894</v>
      </c>
      <c r="N4055" s="18">
        <f t="shared" ca="1" si="445"/>
        <v>25.216756000117549</v>
      </c>
      <c r="O4055" s="18"/>
      <c r="P4055" s="30">
        <f t="shared" ca="1" si="441"/>
        <v>-9.0255745026968732</v>
      </c>
      <c r="Q4055" s="19"/>
      <c r="R4055" s="20">
        <f t="shared" ca="1" si="446"/>
        <v>0</v>
      </c>
      <c r="S4055" s="21">
        <f t="shared" ca="1" si="447"/>
        <v>0</v>
      </c>
    </row>
    <row r="4056" spans="9:19" ht="15" x14ac:dyDescent="0.25">
      <c r="I4056" s="14">
        <v>4052</v>
      </c>
      <c r="J4056" s="15">
        <f t="shared" ca="1" si="442"/>
        <v>0.9929355063835722</v>
      </c>
      <c r="K4056" s="16">
        <f t="shared" ca="1" si="444"/>
        <v>27.961362540238337</v>
      </c>
      <c r="L4056" s="16"/>
      <c r="M4056" s="17">
        <f t="shared" ca="1" si="443"/>
        <v>0.16611181719855117</v>
      </c>
      <c r="N4056" s="18">
        <f t="shared" ca="1" si="445"/>
        <v>-4.3326294267438534</v>
      </c>
      <c r="O4056" s="18"/>
      <c r="P4056" s="30">
        <f t="shared" ca="1" si="441"/>
        <v>34.493991966982193</v>
      </c>
      <c r="Q4056" s="19"/>
      <c r="R4056" s="20">
        <f t="shared" ca="1" si="446"/>
        <v>1</v>
      </c>
      <c r="S4056" s="21">
        <f t="shared" ca="1" si="447"/>
        <v>1</v>
      </c>
    </row>
    <row r="4057" spans="9:19" ht="15" x14ac:dyDescent="0.25">
      <c r="I4057" s="14">
        <v>4053</v>
      </c>
      <c r="J4057" s="15">
        <f t="shared" ca="1" si="442"/>
        <v>0.34074353203756014</v>
      </c>
      <c r="K4057" s="16">
        <f t="shared" ca="1" si="444"/>
        <v>3.996056565982371</v>
      </c>
      <c r="L4057" s="16"/>
      <c r="M4057" s="17">
        <f t="shared" ca="1" si="443"/>
        <v>0.63404378629929448</v>
      </c>
      <c r="N4057" s="18">
        <f t="shared" ca="1" si="445"/>
        <v>6.6462524123814948</v>
      </c>
      <c r="O4057" s="18"/>
      <c r="P4057" s="30">
        <f t="shared" ca="1" si="441"/>
        <v>-0.45019584639912358</v>
      </c>
      <c r="Q4057" s="19"/>
      <c r="R4057" s="20">
        <f t="shared" ca="1" si="446"/>
        <v>0</v>
      </c>
      <c r="S4057" s="21">
        <f t="shared" ca="1" si="447"/>
        <v>0</v>
      </c>
    </row>
    <row r="4058" spans="9:19" ht="15" x14ac:dyDescent="0.25">
      <c r="I4058" s="14">
        <v>4054</v>
      </c>
      <c r="J4058" s="15">
        <f t="shared" ca="1" si="442"/>
        <v>0.10224451131037926</v>
      </c>
      <c r="K4058" s="16">
        <f t="shared" ca="1" si="444"/>
        <v>-3.1860908118051618</v>
      </c>
      <c r="L4058" s="16"/>
      <c r="M4058" s="17">
        <f t="shared" ca="1" si="443"/>
        <v>0.77998541415559741</v>
      </c>
      <c r="N4058" s="18">
        <f t="shared" ca="1" si="445"/>
        <v>10.240219812079284</v>
      </c>
      <c r="O4058" s="18"/>
      <c r="P4058" s="30">
        <f t="shared" ca="1" si="441"/>
        <v>-11.226310623884444</v>
      </c>
      <c r="Q4058" s="19"/>
      <c r="R4058" s="20">
        <f t="shared" ca="1" si="446"/>
        <v>0</v>
      </c>
      <c r="S4058" s="21">
        <f t="shared" ca="1" si="447"/>
        <v>0</v>
      </c>
    </row>
    <row r="4059" spans="9:19" ht="15" x14ac:dyDescent="0.25">
      <c r="I4059" s="14">
        <v>4055</v>
      </c>
      <c r="J4059" s="15">
        <f t="shared" ca="1" si="442"/>
        <v>0.32151471624073824</v>
      </c>
      <c r="K4059" s="16">
        <f t="shared" ca="1" si="444"/>
        <v>3.5523541772591254</v>
      </c>
      <c r="L4059" s="16"/>
      <c r="M4059" s="17">
        <f t="shared" ca="1" si="443"/>
        <v>0.73053049224485189</v>
      </c>
      <c r="N4059" s="18">
        <f t="shared" ca="1" si="445"/>
        <v>8.9205914315379573</v>
      </c>
      <c r="O4059" s="18"/>
      <c r="P4059" s="30">
        <f t="shared" ca="1" si="441"/>
        <v>-3.1682372542788313</v>
      </c>
      <c r="Q4059" s="19"/>
      <c r="R4059" s="20">
        <f t="shared" ca="1" si="446"/>
        <v>0</v>
      </c>
      <c r="S4059" s="21">
        <f t="shared" ca="1" si="447"/>
        <v>0</v>
      </c>
    </row>
    <row r="4060" spans="9:19" ht="15" x14ac:dyDescent="0.25">
      <c r="I4060" s="14">
        <v>4056</v>
      </c>
      <c r="J4060" s="15">
        <f t="shared" ca="1" si="442"/>
        <v>0.24793414658362045</v>
      </c>
      <c r="K4060" s="16">
        <f t="shared" ca="1" si="444"/>
        <v>1.7323029434214599</v>
      </c>
      <c r="L4060" s="16"/>
      <c r="M4060" s="17">
        <f t="shared" ca="1" si="443"/>
        <v>0.70602595763482867</v>
      </c>
      <c r="N4060" s="18">
        <f t="shared" ca="1" si="445"/>
        <v>8.3131236835541689</v>
      </c>
      <c r="O4060" s="18"/>
      <c r="P4060" s="30">
        <f t="shared" ca="1" si="441"/>
        <v>-4.3808207401327088</v>
      </c>
      <c r="Q4060" s="19"/>
      <c r="R4060" s="20">
        <f t="shared" ca="1" si="446"/>
        <v>0</v>
      </c>
      <c r="S4060" s="21">
        <f t="shared" ca="1" si="447"/>
        <v>0</v>
      </c>
    </row>
    <row r="4061" spans="9:19" ht="15" x14ac:dyDescent="0.25">
      <c r="I4061" s="14">
        <v>4057</v>
      </c>
      <c r="J4061" s="15">
        <f t="shared" ca="1" si="442"/>
        <v>8.091832808207744E-2</v>
      </c>
      <c r="K4061" s="16">
        <f t="shared" ca="1" si="444"/>
        <v>-4.2742133197749581</v>
      </c>
      <c r="L4061" s="16"/>
      <c r="M4061" s="17">
        <f t="shared" ca="1" si="443"/>
        <v>0.74661335750818558</v>
      </c>
      <c r="N4061" s="18">
        <f t="shared" ca="1" si="445"/>
        <v>9.3343379724180924</v>
      </c>
      <c r="O4061" s="18"/>
      <c r="P4061" s="30">
        <f t="shared" ca="1" si="441"/>
        <v>-11.408551292193049</v>
      </c>
      <c r="Q4061" s="19"/>
      <c r="R4061" s="20">
        <f t="shared" ca="1" si="446"/>
        <v>0</v>
      </c>
      <c r="S4061" s="21">
        <f t="shared" ca="1" si="447"/>
        <v>0</v>
      </c>
    </row>
    <row r="4062" spans="9:19" ht="15" x14ac:dyDescent="0.25">
      <c r="I4062" s="14">
        <v>4058</v>
      </c>
      <c r="J4062" s="15">
        <f t="shared" ca="1" si="442"/>
        <v>0.35403835830214458</v>
      </c>
      <c r="K4062" s="16">
        <f t="shared" ca="1" si="444"/>
        <v>4.2972071433352239</v>
      </c>
      <c r="L4062" s="16"/>
      <c r="M4062" s="17">
        <f t="shared" ca="1" si="443"/>
        <v>0.29310468599839956</v>
      </c>
      <c r="N4062" s="18">
        <f t="shared" ca="1" si="445"/>
        <v>-0.77425274073094119</v>
      </c>
      <c r="O4062" s="18"/>
      <c r="P4062" s="30">
        <f t="shared" ca="1" si="441"/>
        <v>7.2714598840661653</v>
      </c>
      <c r="Q4062" s="19"/>
      <c r="R4062" s="20">
        <f t="shared" ca="1" si="446"/>
        <v>1</v>
      </c>
      <c r="S4062" s="21">
        <f t="shared" ca="1" si="447"/>
        <v>1</v>
      </c>
    </row>
    <row r="4063" spans="9:19" ht="15" x14ac:dyDescent="0.25">
      <c r="I4063" s="14">
        <v>4059</v>
      </c>
      <c r="J4063" s="15">
        <f t="shared" ca="1" si="442"/>
        <v>0.49941140967485231</v>
      </c>
      <c r="K4063" s="16">
        <f t="shared" ca="1" si="444"/>
        <v>7.4176561046571416</v>
      </c>
      <c r="L4063" s="16"/>
      <c r="M4063" s="17">
        <f t="shared" ca="1" si="443"/>
        <v>0.48593777613678157</v>
      </c>
      <c r="N4063" s="18">
        <f t="shared" ca="1" si="445"/>
        <v>3.4850265519953814</v>
      </c>
      <c r="O4063" s="18"/>
      <c r="P4063" s="30">
        <f t="shared" ca="1" si="441"/>
        <v>6.1326295526617605</v>
      </c>
      <c r="Q4063" s="19"/>
      <c r="R4063" s="20">
        <f t="shared" ca="1" si="446"/>
        <v>1</v>
      </c>
      <c r="S4063" s="21">
        <f t="shared" ca="1" si="447"/>
        <v>0</v>
      </c>
    </row>
    <row r="4064" spans="9:19" ht="15" x14ac:dyDescent="0.25">
      <c r="I4064" s="14">
        <v>4060</v>
      </c>
      <c r="J4064" s="15">
        <f t="shared" ca="1" si="442"/>
        <v>0.70152489290310516</v>
      </c>
      <c r="K4064" s="16">
        <f t="shared" ca="1" si="444"/>
        <v>11.854185665154116</v>
      </c>
      <c r="L4064" s="16"/>
      <c r="M4064" s="17">
        <f t="shared" ca="1" si="443"/>
        <v>0.51942744886975389</v>
      </c>
      <c r="N4064" s="18">
        <f t="shared" ca="1" si="445"/>
        <v>4.1875927849899721</v>
      </c>
      <c r="O4064" s="18"/>
      <c r="P4064" s="30">
        <f t="shared" ca="1" si="441"/>
        <v>9.8665928801641449</v>
      </c>
      <c r="Q4064" s="19"/>
      <c r="R4064" s="20">
        <f t="shared" ca="1" si="446"/>
        <v>1</v>
      </c>
      <c r="S4064" s="21">
        <f t="shared" ca="1" si="447"/>
        <v>1</v>
      </c>
    </row>
    <row r="4065" spans="9:19" ht="15" x14ac:dyDescent="0.25">
      <c r="I4065" s="14">
        <v>4061</v>
      </c>
      <c r="J4065" s="15">
        <f t="shared" ca="1" si="442"/>
        <v>0.37094008271467849</v>
      </c>
      <c r="K4065" s="16">
        <f t="shared" ca="1" si="444"/>
        <v>4.6743385362899055</v>
      </c>
      <c r="L4065" s="16"/>
      <c r="M4065" s="17">
        <f t="shared" ca="1" si="443"/>
        <v>0.92830981895685727</v>
      </c>
      <c r="N4065" s="18">
        <f t="shared" ca="1" si="445"/>
        <v>16.022997456459841</v>
      </c>
      <c r="O4065" s="18"/>
      <c r="P4065" s="30">
        <f t="shared" ca="1" si="441"/>
        <v>-9.148658920169936</v>
      </c>
      <c r="Q4065" s="19"/>
      <c r="R4065" s="20">
        <f t="shared" ca="1" si="446"/>
        <v>0</v>
      </c>
      <c r="S4065" s="21">
        <f t="shared" ca="1" si="447"/>
        <v>0</v>
      </c>
    </row>
    <row r="4066" spans="9:19" ht="15" x14ac:dyDescent="0.25">
      <c r="I4066" s="14">
        <v>4062</v>
      </c>
      <c r="J4066" s="15">
        <f t="shared" ca="1" si="442"/>
        <v>0.32372519802243827</v>
      </c>
      <c r="K4066" s="16">
        <f t="shared" ca="1" si="444"/>
        <v>3.6038950976523934</v>
      </c>
      <c r="L4066" s="16"/>
      <c r="M4066" s="17">
        <f t="shared" ca="1" si="443"/>
        <v>0.54886382093076269</v>
      </c>
      <c r="N4066" s="18">
        <f t="shared" ca="1" si="445"/>
        <v>4.8073457821104411</v>
      </c>
      <c r="O4066" s="18"/>
      <c r="P4066" s="30">
        <f t="shared" ca="1" si="441"/>
        <v>0.99654931554195247</v>
      </c>
      <c r="Q4066" s="19"/>
      <c r="R4066" s="20">
        <f t="shared" ca="1" si="446"/>
        <v>1</v>
      </c>
      <c r="S4066" s="21">
        <f t="shared" ca="1" si="447"/>
        <v>0</v>
      </c>
    </row>
    <row r="4067" spans="9:19" ht="15" x14ac:dyDescent="0.25">
      <c r="I4067" s="14">
        <v>4063</v>
      </c>
      <c r="J4067" s="15">
        <f t="shared" ca="1" si="442"/>
        <v>0.8979485608572092</v>
      </c>
      <c r="K4067" s="16">
        <f t="shared" ca="1" si="444"/>
        <v>18.055153738998769</v>
      </c>
      <c r="L4067" s="16"/>
      <c r="M4067" s="17">
        <f t="shared" ca="1" si="443"/>
        <v>0.18719362967281505</v>
      </c>
      <c r="N4067" s="18">
        <f t="shared" ca="1" si="445"/>
        <v>-3.6519287358212607</v>
      </c>
      <c r="O4067" s="18"/>
      <c r="P4067" s="30">
        <f t="shared" ca="1" si="441"/>
        <v>23.907082474820029</v>
      </c>
      <c r="Q4067" s="19"/>
      <c r="R4067" s="20">
        <f t="shared" ca="1" si="446"/>
        <v>1</v>
      </c>
      <c r="S4067" s="21">
        <f t="shared" ca="1" si="447"/>
        <v>1</v>
      </c>
    </row>
    <row r="4068" spans="9:19" ht="15" x14ac:dyDescent="0.25">
      <c r="I4068" s="14">
        <v>4064</v>
      </c>
      <c r="J4068" s="15">
        <f t="shared" ca="1" si="442"/>
        <v>0.75788413944500266</v>
      </c>
      <c r="K4068" s="16">
        <f t="shared" ca="1" si="444"/>
        <v>13.282542577833855</v>
      </c>
      <c r="L4068" s="16"/>
      <c r="M4068" s="17">
        <f t="shared" ca="1" si="443"/>
        <v>9.9375097042253446E-2</v>
      </c>
      <c r="N4068" s="18">
        <f t="shared" ca="1" si="445"/>
        <v>-6.9720891538073992</v>
      </c>
      <c r="O4068" s="18"/>
      <c r="P4068" s="30">
        <f t="shared" ca="1" si="441"/>
        <v>22.454631731641253</v>
      </c>
      <c r="Q4068" s="19"/>
      <c r="R4068" s="20">
        <f t="shared" ca="1" si="446"/>
        <v>1</v>
      </c>
      <c r="S4068" s="21">
        <f t="shared" ca="1" si="447"/>
        <v>1</v>
      </c>
    </row>
    <row r="4069" spans="9:19" ht="15" x14ac:dyDescent="0.25">
      <c r="I4069" s="14">
        <v>4065</v>
      </c>
      <c r="J4069" s="15">
        <f t="shared" ca="1" si="442"/>
        <v>0.60455813298654615</v>
      </c>
      <c r="K4069" s="16">
        <f t="shared" ca="1" si="444"/>
        <v>9.6485145925999802</v>
      </c>
      <c r="L4069" s="16"/>
      <c r="M4069" s="17">
        <f t="shared" ca="1" si="443"/>
        <v>0.10335188541400164</v>
      </c>
      <c r="N4069" s="18">
        <f t="shared" ca="1" si="445"/>
        <v>-6.7843489140639193</v>
      </c>
      <c r="O4069" s="18"/>
      <c r="P4069" s="30">
        <f t="shared" ca="1" si="441"/>
        <v>18.632863506663899</v>
      </c>
      <c r="Q4069" s="19"/>
      <c r="R4069" s="20">
        <f t="shared" ca="1" si="446"/>
        <v>1</v>
      </c>
      <c r="S4069" s="21">
        <f t="shared" ca="1" si="447"/>
        <v>1</v>
      </c>
    </row>
    <row r="4070" spans="9:19" ht="15" x14ac:dyDescent="0.25">
      <c r="I4070" s="14">
        <v>4066</v>
      </c>
      <c r="J4070" s="15">
        <f t="shared" ca="1" si="442"/>
        <v>0.82602731803615137</v>
      </c>
      <c r="K4070" s="16">
        <f t="shared" ca="1" si="444"/>
        <v>15.282740965112339</v>
      </c>
      <c r="L4070" s="16"/>
      <c r="M4070" s="17">
        <f t="shared" ca="1" si="443"/>
        <v>0.66605810274257704</v>
      </c>
      <c r="N4070" s="18">
        <f t="shared" ca="1" si="445"/>
        <v>7.369724835734961</v>
      </c>
      <c r="O4070" s="18"/>
      <c r="P4070" s="30">
        <f t="shared" ca="1" si="441"/>
        <v>10.113016129377378</v>
      </c>
      <c r="Q4070" s="19"/>
      <c r="R4070" s="20">
        <f t="shared" ca="1" si="446"/>
        <v>1</v>
      </c>
      <c r="S4070" s="21">
        <f t="shared" ca="1" si="447"/>
        <v>1</v>
      </c>
    </row>
    <row r="4071" spans="9:19" ht="15" x14ac:dyDescent="0.25">
      <c r="I4071" s="14">
        <v>4067</v>
      </c>
      <c r="J4071" s="15">
        <f t="shared" ca="1" si="442"/>
        <v>0.16340969184131515</v>
      </c>
      <c r="K4071" s="16">
        <f t="shared" ca="1" si="444"/>
        <v>-0.7737904850605748</v>
      </c>
      <c r="L4071" s="16"/>
      <c r="M4071" s="17">
        <f t="shared" ca="1" si="443"/>
        <v>0.7301161704836987</v>
      </c>
      <c r="N4071" s="18">
        <f t="shared" ca="1" si="445"/>
        <v>8.9101012087628408</v>
      </c>
      <c r="O4071" s="18"/>
      <c r="P4071" s="30">
        <f t="shared" ca="1" si="441"/>
        <v>-7.4838916938234155</v>
      </c>
      <c r="Q4071" s="19"/>
      <c r="R4071" s="20">
        <f t="shared" ca="1" si="446"/>
        <v>0</v>
      </c>
      <c r="S4071" s="21">
        <f t="shared" ca="1" si="447"/>
        <v>0</v>
      </c>
    </row>
    <row r="4072" spans="9:19" ht="15" x14ac:dyDescent="0.25">
      <c r="I4072" s="14">
        <v>4068</v>
      </c>
      <c r="J4072" s="15">
        <f t="shared" ca="1" si="442"/>
        <v>0.63916240938001001</v>
      </c>
      <c r="K4072" s="16">
        <f t="shared" ca="1" si="444"/>
        <v>10.410357429708935</v>
      </c>
      <c r="L4072" s="16"/>
      <c r="M4072" s="17">
        <f t="shared" ca="1" si="443"/>
        <v>0.25034901929280107</v>
      </c>
      <c r="N4072" s="18">
        <f t="shared" ca="1" si="445"/>
        <v>-1.8540003469552655</v>
      </c>
      <c r="O4072" s="18"/>
      <c r="P4072" s="30">
        <f t="shared" ca="1" si="441"/>
        <v>14.464357776664201</v>
      </c>
      <c r="Q4072" s="19"/>
      <c r="R4072" s="20">
        <f t="shared" ca="1" si="446"/>
        <v>1</v>
      </c>
      <c r="S4072" s="21">
        <f t="shared" ca="1" si="447"/>
        <v>1</v>
      </c>
    </row>
    <row r="4073" spans="9:19" ht="15" x14ac:dyDescent="0.25">
      <c r="I4073" s="14">
        <v>4069</v>
      </c>
      <c r="J4073" s="15">
        <f t="shared" ca="1" si="442"/>
        <v>0.26673472983903201</v>
      </c>
      <c r="K4073" s="16">
        <f t="shared" ca="1" si="444"/>
        <v>2.2199624214833946</v>
      </c>
      <c r="L4073" s="16"/>
      <c r="M4073" s="17">
        <f t="shared" ca="1" si="443"/>
        <v>0.79215405575937026</v>
      </c>
      <c r="N4073" s="18">
        <f t="shared" ca="1" si="445"/>
        <v>10.589727134900205</v>
      </c>
      <c r="O4073" s="18"/>
      <c r="P4073" s="30">
        <f t="shared" ca="1" si="441"/>
        <v>-6.1697647134168099</v>
      </c>
      <c r="Q4073" s="19"/>
      <c r="R4073" s="20">
        <f t="shared" ca="1" si="446"/>
        <v>0</v>
      </c>
      <c r="S4073" s="21">
        <f t="shared" ca="1" si="447"/>
        <v>0</v>
      </c>
    </row>
    <row r="4074" spans="9:19" ht="15" x14ac:dyDescent="0.25">
      <c r="I4074" s="14">
        <v>4070</v>
      </c>
      <c r="J4074" s="15">
        <f t="shared" ca="1" si="442"/>
        <v>0.34862916824318602</v>
      </c>
      <c r="K4074" s="16">
        <f t="shared" ca="1" si="444"/>
        <v>4.1751910634256184</v>
      </c>
      <c r="L4074" s="16"/>
      <c r="M4074" s="17">
        <f t="shared" ca="1" si="443"/>
        <v>6.9534487447275972E-2</v>
      </c>
      <c r="N4074" s="18">
        <f t="shared" ca="1" si="445"/>
        <v>-8.5964354885210827</v>
      </c>
      <c r="O4074" s="18"/>
      <c r="P4074" s="30">
        <f t="shared" ca="1" si="441"/>
        <v>14.971626551946702</v>
      </c>
      <c r="Q4074" s="19"/>
      <c r="R4074" s="20">
        <f t="shared" ca="1" si="446"/>
        <v>1</v>
      </c>
      <c r="S4074" s="21">
        <f t="shared" ca="1" si="447"/>
        <v>1</v>
      </c>
    </row>
    <row r="4075" spans="9:19" ht="15" x14ac:dyDescent="0.25">
      <c r="I4075" s="14">
        <v>4071</v>
      </c>
      <c r="J4075" s="15">
        <f t="shared" ca="1" si="442"/>
        <v>0.96707714670511025</v>
      </c>
      <c r="K4075" s="16">
        <f t="shared" ca="1" si="444"/>
        <v>22.820131818703416</v>
      </c>
      <c r="L4075" s="16"/>
      <c r="M4075" s="17">
        <f t="shared" ca="1" si="443"/>
        <v>0.68960282966556707</v>
      </c>
      <c r="N4075" s="18">
        <f t="shared" ca="1" si="445"/>
        <v>7.919165264480541</v>
      </c>
      <c r="O4075" s="18"/>
      <c r="P4075" s="30">
        <f t="shared" ca="1" si="441"/>
        <v>17.100966554222875</v>
      </c>
      <c r="Q4075" s="19"/>
      <c r="R4075" s="20">
        <f t="shared" ca="1" si="446"/>
        <v>1</v>
      </c>
      <c r="S4075" s="21">
        <f t="shared" ca="1" si="447"/>
        <v>1</v>
      </c>
    </row>
    <row r="4076" spans="9:19" ht="15" x14ac:dyDescent="0.25">
      <c r="I4076" s="14">
        <v>4072</v>
      </c>
      <c r="J4076" s="15">
        <f t="shared" ca="1" si="442"/>
        <v>0.78747279140674986</v>
      </c>
      <c r="K4076" s="16">
        <f t="shared" ca="1" si="444"/>
        <v>14.103895583091536</v>
      </c>
      <c r="L4076" s="16"/>
      <c r="M4076" s="17">
        <f t="shared" ca="1" si="443"/>
        <v>0.61186243021553399</v>
      </c>
      <c r="N4076" s="18">
        <f t="shared" ca="1" si="445"/>
        <v>6.1575910067399322</v>
      </c>
      <c r="O4076" s="18"/>
      <c r="P4076" s="30">
        <f t="shared" ca="1" si="441"/>
        <v>10.146304576351604</v>
      </c>
      <c r="Q4076" s="19"/>
      <c r="R4076" s="20">
        <f t="shared" ca="1" si="446"/>
        <v>1</v>
      </c>
      <c r="S4076" s="21">
        <f t="shared" ca="1" si="447"/>
        <v>1</v>
      </c>
    </row>
    <row r="4077" spans="9:19" ht="15" x14ac:dyDescent="0.25">
      <c r="I4077" s="14">
        <v>4073</v>
      </c>
      <c r="J4077" s="15">
        <f t="shared" ca="1" si="442"/>
        <v>0.1268139715088995</v>
      </c>
      <c r="K4077" s="16">
        <f t="shared" ca="1" si="444"/>
        <v>-2.1211575783103402</v>
      </c>
      <c r="L4077" s="16"/>
      <c r="M4077" s="17">
        <f t="shared" ca="1" si="443"/>
        <v>0.11608963242170445</v>
      </c>
      <c r="N4077" s="18">
        <f t="shared" ca="1" si="445"/>
        <v>-6.2161124682009543</v>
      </c>
      <c r="O4077" s="18"/>
      <c r="P4077" s="30">
        <f t="shared" ca="1" si="441"/>
        <v>6.2949548898906142</v>
      </c>
      <c r="Q4077" s="19"/>
      <c r="R4077" s="20">
        <f t="shared" ca="1" si="446"/>
        <v>1</v>
      </c>
      <c r="S4077" s="21">
        <f t="shared" ca="1" si="447"/>
        <v>0</v>
      </c>
    </row>
    <row r="4078" spans="9:19" ht="15" x14ac:dyDescent="0.25">
      <c r="I4078" s="14">
        <v>4074</v>
      </c>
      <c r="J4078" s="15">
        <f t="shared" ca="1" si="442"/>
        <v>0.75423991559863657</v>
      </c>
      <c r="K4078" s="16">
        <f t="shared" ca="1" si="444"/>
        <v>13.185325705940759</v>
      </c>
      <c r="L4078" s="16"/>
      <c r="M4078" s="17">
        <f t="shared" ca="1" si="443"/>
        <v>0.65649997374453162</v>
      </c>
      <c r="N4078" s="18">
        <f t="shared" ca="1" si="445"/>
        <v>7.1511504744375829</v>
      </c>
      <c r="O4078" s="18"/>
      <c r="P4078" s="30">
        <f t="shared" ca="1" si="441"/>
        <v>8.2341752315031762</v>
      </c>
      <c r="Q4078" s="19"/>
      <c r="R4078" s="20">
        <f t="shared" ca="1" si="446"/>
        <v>1</v>
      </c>
      <c r="S4078" s="21">
        <f t="shared" ca="1" si="447"/>
        <v>1</v>
      </c>
    </row>
    <row r="4079" spans="9:19" ht="15" x14ac:dyDescent="0.25">
      <c r="I4079" s="14">
        <v>4075</v>
      </c>
      <c r="J4079" s="15">
        <f t="shared" ca="1" si="442"/>
        <v>0.14251490993194205</v>
      </c>
      <c r="K4079" s="16">
        <f t="shared" ca="1" si="444"/>
        <v>-1.5146356300088293</v>
      </c>
      <c r="L4079" s="16"/>
      <c r="M4079" s="17">
        <f t="shared" ca="1" si="443"/>
        <v>0.62313248127270326</v>
      </c>
      <c r="N4079" s="18">
        <f t="shared" ca="1" si="445"/>
        <v>6.4047552057894501</v>
      </c>
      <c r="O4079" s="18"/>
      <c r="P4079" s="30">
        <f t="shared" ca="1" si="441"/>
        <v>-5.7193908357982792</v>
      </c>
      <c r="Q4079" s="19"/>
      <c r="R4079" s="20">
        <f t="shared" ca="1" si="446"/>
        <v>0</v>
      </c>
      <c r="S4079" s="21">
        <f t="shared" ca="1" si="447"/>
        <v>0</v>
      </c>
    </row>
    <row r="4080" spans="9:19" ht="15" x14ac:dyDescent="0.25">
      <c r="I4080" s="14">
        <v>4076</v>
      </c>
      <c r="J4080" s="15">
        <f t="shared" ca="1" si="442"/>
        <v>0.49614678378154398</v>
      </c>
      <c r="K4080" s="16">
        <f t="shared" ca="1" si="444"/>
        <v>7.3491892595037847</v>
      </c>
      <c r="L4080" s="16"/>
      <c r="M4080" s="17">
        <f t="shared" ca="1" si="443"/>
        <v>0.87714501585427285</v>
      </c>
      <c r="N4080" s="18">
        <f t="shared" ca="1" si="445"/>
        <v>13.492222635817376</v>
      </c>
      <c r="O4080" s="18"/>
      <c r="P4080" s="30">
        <f t="shared" ca="1" si="441"/>
        <v>-3.9430333763135907</v>
      </c>
      <c r="Q4080" s="19"/>
      <c r="R4080" s="20">
        <f t="shared" ca="1" si="446"/>
        <v>0</v>
      </c>
      <c r="S4080" s="21">
        <f t="shared" ca="1" si="447"/>
        <v>0</v>
      </c>
    </row>
    <row r="4081" spans="9:19" ht="15" x14ac:dyDescent="0.25">
      <c r="I4081" s="14">
        <v>4077</v>
      </c>
      <c r="J4081" s="15">
        <f t="shared" ca="1" si="442"/>
        <v>0.22570250104056</v>
      </c>
      <c r="K4081" s="16">
        <f t="shared" ca="1" si="444"/>
        <v>1.1293246728412907</v>
      </c>
      <c r="L4081" s="16"/>
      <c r="M4081" s="17">
        <f t="shared" ca="1" si="443"/>
        <v>0.32121898232845869</v>
      </c>
      <c r="N4081" s="18">
        <f t="shared" ca="1" si="445"/>
        <v>-0.10455246340377</v>
      </c>
      <c r="O4081" s="18"/>
      <c r="P4081" s="30">
        <f t="shared" ca="1" si="441"/>
        <v>3.4338771362450609</v>
      </c>
      <c r="Q4081" s="19"/>
      <c r="R4081" s="20">
        <f t="shared" ca="1" si="446"/>
        <v>1</v>
      </c>
      <c r="S4081" s="21">
        <f t="shared" ca="1" si="447"/>
        <v>0</v>
      </c>
    </row>
    <row r="4082" spans="9:19" ht="15" x14ac:dyDescent="0.25">
      <c r="I4082" s="14">
        <v>4078</v>
      </c>
      <c r="J4082" s="15">
        <f t="shared" ca="1" si="442"/>
        <v>0.32429739004136593</v>
      </c>
      <c r="K4082" s="16">
        <f t="shared" ca="1" si="444"/>
        <v>3.6172129682553038</v>
      </c>
      <c r="L4082" s="16"/>
      <c r="M4082" s="17">
        <f t="shared" ca="1" si="443"/>
        <v>0.80221694236098162</v>
      </c>
      <c r="N4082" s="18">
        <f t="shared" ca="1" si="445"/>
        <v>10.887983729520474</v>
      </c>
      <c r="O4082" s="18"/>
      <c r="P4082" s="30">
        <f t="shared" ca="1" si="441"/>
        <v>-5.0707707612651705</v>
      </c>
      <c r="Q4082" s="19"/>
      <c r="R4082" s="20">
        <f t="shared" ca="1" si="446"/>
        <v>0</v>
      </c>
      <c r="S4082" s="21">
        <f t="shared" ca="1" si="447"/>
        <v>0</v>
      </c>
    </row>
    <row r="4083" spans="9:19" ht="15" x14ac:dyDescent="0.25">
      <c r="I4083" s="14">
        <v>4079</v>
      </c>
      <c r="J4083" s="15">
        <f t="shared" ca="1" si="442"/>
        <v>0.2074621478205021</v>
      </c>
      <c r="K4083" s="16">
        <f t="shared" ca="1" si="444"/>
        <v>0.60905710166984406</v>
      </c>
      <c r="L4083" s="16"/>
      <c r="M4083" s="17">
        <f t="shared" ca="1" si="443"/>
        <v>0.58540648486381464</v>
      </c>
      <c r="N4083" s="18">
        <f t="shared" ca="1" si="445"/>
        <v>5.5850467212213744</v>
      </c>
      <c r="O4083" s="18"/>
      <c r="P4083" s="30">
        <f t="shared" ca="1" si="441"/>
        <v>-2.7759896195515301</v>
      </c>
      <c r="Q4083" s="19"/>
      <c r="R4083" s="20">
        <f t="shared" ca="1" si="446"/>
        <v>0</v>
      </c>
      <c r="S4083" s="21">
        <f t="shared" ca="1" si="447"/>
        <v>0</v>
      </c>
    </row>
    <row r="4084" spans="9:19" ht="15" x14ac:dyDescent="0.25">
      <c r="I4084" s="14">
        <v>4080</v>
      </c>
      <c r="J4084" s="15">
        <f t="shared" ca="1" si="442"/>
        <v>0.78220685339395424</v>
      </c>
      <c r="K4084" s="16">
        <f t="shared" ca="1" si="444"/>
        <v>13.953170862315893</v>
      </c>
      <c r="L4084" s="16"/>
      <c r="M4084" s="17">
        <f t="shared" ca="1" si="443"/>
        <v>0.48972913059846734</v>
      </c>
      <c r="N4084" s="18">
        <f t="shared" ca="1" si="445"/>
        <v>3.5645759700269486</v>
      </c>
      <c r="O4084" s="18"/>
      <c r="P4084" s="30">
        <f t="shared" ca="1" si="441"/>
        <v>12.588594892288945</v>
      </c>
      <c r="Q4084" s="19"/>
      <c r="R4084" s="20">
        <f t="shared" ca="1" si="446"/>
        <v>1</v>
      </c>
      <c r="S4084" s="21">
        <f t="shared" ca="1" si="447"/>
        <v>1</v>
      </c>
    </row>
    <row r="4085" spans="9:19" ht="15" x14ac:dyDescent="0.25">
      <c r="I4085" s="14">
        <v>4081</v>
      </c>
      <c r="J4085" s="15">
        <f t="shared" ca="1" si="442"/>
        <v>0.44996007470611388</v>
      </c>
      <c r="K4085" s="16">
        <f t="shared" ca="1" si="444"/>
        <v>6.3777977881055978</v>
      </c>
      <c r="L4085" s="16"/>
      <c r="M4085" s="17">
        <f t="shared" ca="1" si="443"/>
        <v>0.84846694551050972</v>
      </c>
      <c r="N4085" s="18">
        <f t="shared" ca="1" si="445"/>
        <v>12.396598404684463</v>
      </c>
      <c r="O4085" s="18"/>
      <c r="P4085" s="30">
        <f t="shared" ca="1" si="441"/>
        <v>-3.8188006165788648</v>
      </c>
      <c r="Q4085" s="19"/>
      <c r="R4085" s="20">
        <f t="shared" ca="1" si="446"/>
        <v>0</v>
      </c>
      <c r="S4085" s="21">
        <f t="shared" ca="1" si="447"/>
        <v>0</v>
      </c>
    </row>
    <row r="4086" spans="9:19" ht="15" x14ac:dyDescent="0.25">
      <c r="I4086" s="14">
        <v>4082</v>
      </c>
      <c r="J4086" s="15">
        <f t="shared" ca="1" si="442"/>
        <v>2.0957616151287217E-2</v>
      </c>
      <c r="K4086" s="16">
        <f t="shared" ca="1" si="444"/>
        <v>-9.5906835136280755</v>
      </c>
      <c r="L4086" s="16"/>
      <c r="M4086" s="17">
        <f t="shared" ca="1" si="443"/>
        <v>0.81110418995134681</v>
      </c>
      <c r="N4086" s="18">
        <f t="shared" ca="1" si="445"/>
        <v>11.15911225982607</v>
      </c>
      <c r="O4086" s="18"/>
      <c r="P4086" s="30">
        <f t="shared" ca="1" si="441"/>
        <v>-18.549795773454147</v>
      </c>
      <c r="Q4086" s="19"/>
      <c r="R4086" s="20">
        <f t="shared" ca="1" si="446"/>
        <v>0</v>
      </c>
      <c r="S4086" s="21">
        <f t="shared" ca="1" si="447"/>
        <v>0</v>
      </c>
    </row>
    <row r="4087" spans="9:19" ht="15" x14ac:dyDescent="0.25">
      <c r="I4087" s="14">
        <v>4083</v>
      </c>
      <c r="J4087" s="15">
        <f t="shared" ca="1" si="442"/>
        <v>0.28908588550219061</v>
      </c>
      <c r="K4087" s="16">
        <f t="shared" ca="1" si="444"/>
        <v>2.7776919084846252</v>
      </c>
      <c r="L4087" s="16"/>
      <c r="M4087" s="17">
        <f t="shared" ca="1" si="443"/>
        <v>9.9345743977685919E-2</v>
      </c>
      <c r="N4087" s="18">
        <f t="shared" ca="1" si="445"/>
        <v>-6.9734950895699477</v>
      </c>
      <c r="O4087" s="18"/>
      <c r="P4087" s="30">
        <f t="shared" ca="1" si="441"/>
        <v>11.951186998054574</v>
      </c>
      <c r="Q4087" s="19"/>
      <c r="R4087" s="20">
        <f t="shared" ca="1" si="446"/>
        <v>1</v>
      </c>
      <c r="S4087" s="21">
        <f t="shared" ca="1" si="447"/>
        <v>1</v>
      </c>
    </row>
    <row r="4088" spans="9:19" ht="15" x14ac:dyDescent="0.25">
      <c r="I4088" s="14">
        <v>4084</v>
      </c>
      <c r="J4088" s="15">
        <f t="shared" ca="1" si="442"/>
        <v>0.30058911407514166</v>
      </c>
      <c r="K4088" s="16">
        <f t="shared" ca="1" si="444"/>
        <v>3.0567202194071781</v>
      </c>
      <c r="L4088" s="16"/>
      <c r="M4088" s="17">
        <f t="shared" ca="1" si="443"/>
        <v>2.6037409569571013E-2</v>
      </c>
      <c r="N4088" s="18">
        <f t="shared" ca="1" si="445"/>
        <v>-12.472244210524796</v>
      </c>
      <c r="O4088" s="18"/>
      <c r="P4088" s="30">
        <f t="shared" ca="1" si="441"/>
        <v>17.728964429931974</v>
      </c>
      <c r="Q4088" s="19"/>
      <c r="R4088" s="20">
        <f t="shared" ca="1" si="446"/>
        <v>1</v>
      </c>
      <c r="S4088" s="21">
        <f t="shared" ca="1" si="447"/>
        <v>1</v>
      </c>
    </row>
    <row r="4089" spans="9:19" ht="15" x14ac:dyDescent="0.25">
      <c r="I4089" s="14">
        <v>4085</v>
      </c>
      <c r="J4089" s="15">
        <f t="shared" ca="1" si="442"/>
        <v>0.67261644975331147</v>
      </c>
      <c r="K4089" s="16">
        <f t="shared" ca="1" si="444"/>
        <v>11.171121360670611</v>
      </c>
      <c r="L4089" s="16"/>
      <c r="M4089" s="17">
        <f t="shared" ca="1" si="443"/>
        <v>0.10549870315659127</v>
      </c>
      <c r="N4089" s="18">
        <f t="shared" ca="1" si="445"/>
        <v>-6.6851739937972265</v>
      </c>
      <c r="O4089" s="18"/>
      <c r="P4089" s="30">
        <f t="shared" ca="1" si="441"/>
        <v>20.056295354467839</v>
      </c>
      <c r="Q4089" s="19"/>
      <c r="R4089" s="20">
        <f t="shared" ca="1" si="446"/>
        <v>1</v>
      </c>
      <c r="S4089" s="21">
        <f t="shared" ca="1" si="447"/>
        <v>1</v>
      </c>
    </row>
    <row r="4090" spans="9:19" ht="15" x14ac:dyDescent="0.25">
      <c r="I4090" s="14">
        <v>4086</v>
      </c>
      <c r="J4090" s="15">
        <f t="shared" ca="1" si="442"/>
        <v>0.40742690455411124</v>
      </c>
      <c r="K4090" s="16">
        <f t="shared" ca="1" si="444"/>
        <v>5.4708018917910284</v>
      </c>
      <c r="L4090" s="16"/>
      <c r="M4090" s="17">
        <f t="shared" ca="1" si="443"/>
        <v>0.51320023208402832</v>
      </c>
      <c r="N4090" s="18">
        <f t="shared" ca="1" si="445"/>
        <v>4.056885230278227</v>
      </c>
      <c r="O4090" s="18"/>
      <c r="P4090" s="30">
        <f t="shared" ca="1" si="441"/>
        <v>3.6139166615128016</v>
      </c>
      <c r="Q4090" s="19"/>
      <c r="R4090" s="20">
        <f t="shared" ca="1" si="446"/>
        <v>1</v>
      </c>
      <c r="S4090" s="21">
        <f t="shared" ca="1" si="447"/>
        <v>0</v>
      </c>
    </row>
    <row r="4091" spans="9:19" ht="15" x14ac:dyDescent="0.25">
      <c r="I4091" s="14">
        <v>4087</v>
      </c>
      <c r="J4091" s="15">
        <f t="shared" ca="1" si="442"/>
        <v>0.74618517311500787</v>
      </c>
      <c r="K4091" s="16">
        <f t="shared" ca="1" si="444"/>
        <v>12.973149286283927</v>
      </c>
      <c r="L4091" s="16"/>
      <c r="M4091" s="17">
        <f t="shared" ca="1" si="443"/>
        <v>0.65688631702049394</v>
      </c>
      <c r="N4091" s="18">
        <f t="shared" ca="1" si="445"/>
        <v>7.1599398625557491</v>
      </c>
      <c r="O4091" s="18"/>
      <c r="P4091" s="30">
        <f t="shared" ca="1" si="441"/>
        <v>8.0132094237281777</v>
      </c>
      <c r="Q4091" s="19"/>
      <c r="R4091" s="20">
        <f t="shared" ca="1" si="446"/>
        <v>1</v>
      </c>
      <c r="S4091" s="21">
        <f t="shared" ca="1" si="447"/>
        <v>1</v>
      </c>
    </row>
    <row r="4092" spans="9:19" ht="15" x14ac:dyDescent="0.25">
      <c r="I4092" s="14">
        <v>4088</v>
      </c>
      <c r="J4092" s="15">
        <f t="shared" ca="1" si="442"/>
        <v>0.50159413952511134</v>
      </c>
      <c r="K4092" s="16">
        <f t="shared" ca="1" si="444"/>
        <v>7.4634323142052068</v>
      </c>
      <c r="L4092" s="16"/>
      <c r="M4092" s="17">
        <f t="shared" ca="1" si="443"/>
        <v>0.86789436821337662</v>
      </c>
      <c r="N4092" s="18">
        <f t="shared" ca="1" si="445"/>
        <v>13.121248699716345</v>
      </c>
      <c r="O4092" s="18"/>
      <c r="P4092" s="30">
        <f t="shared" ca="1" si="441"/>
        <v>-3.4578163855111379</v>
      </c>
      <c r="Q4092" s="19"/>
      <c r="R4092" s="20">
        <f t="shared" ca="1" si="446"/>
        <v>0</v>
      </c>
      <c r="S4092" s="21">
        <f t="shared" ca="1" si="447"/>
        <v>0</v>
      </c>
    </row>
    <row r="4093" spans="9:19" ht="15" x14ac:dyDescent="0.25">
      <c r="I4093" s="14">
        <v>4089</v>
      </c>
      <c r="J4093" s="15">
        <f t="shared" ca="1" si="442"/>
        <v>0.74105535378761034</v>
      </c>
      <c r="K4093" s="16">
        <f t="shared" ca="1" si="444"/>
        <v>12.839863965339285</v>
      </c>
      <c r="L4093" s="16"/>
      <c r="M4093" s="17">
        <f t="shared" ca="1" si="443"/>
        <v>0.8835005672048406</v>
      </c>
      <c r="N4093" s="18">
        <f t="shared" ca="1" si="445"/>
        <v>13.758588304450754</v>
      </c>
      <c r="O4093" s="18"/>
      <c r="P4093" s="30">
        <f t="shared" ca="1" si="441"/>
        <v>1.2812756608885314</v>
      </c>
      <c r="Q4093" s="19"/>
      <c r="R4093" s="20">
        <f t="shared" ca="1" si="446"/>
        <v>1</v>
      </c>
      <c r="S4093" s="21">
        <f t="shared" ca="1" si="447"/>
        <v>0</v>
      </c>
    </row>
    <row r="4094" spans="9:19" ht="15" x14ac:dyDescent="0.25">
      <c r="I4094" s="14">
        <v>4090</v>
      </c>
      <c r="J4094" s="15">
        <f t="shared" ca="1" si="442"/>
        <v>0.73417241724115256</v>
      </c>
      <c r="K4094" s="16">
        <f t="shared" ca="1" si="444"/>
        <v>12.663152678092889</v>
      </c>
      <c r="L4094" s="16"/>
      <c r="M4094" s="17">
        <f t="shared" ca="1" si="443"/>
        <v>0.9939499639026188</v>
      </c>
      <c r="N4094" s="18">
        <f t="shared" ca="1" si="445"/>
        <v>24.773576672950981</v>
      </c>
      <c r="O4094" s="18"/>
      <c r="P4094" s="30">
        <f t="shared" ca="1" si="441"/>
        <v>-9.9104239948580926</v>
      </c>
      <c r="Q4094" s="19"/>
      <c r="R4094" s="20">
        <f t="shared" ca="1" si="446"/>
        <v>0</v>
      </c>
      <c r="S4094" s="21">
        <f t="shared" ca="1" si="447"/>
        <v>0</v>
      </c>
    </row>
    <row r="4095" spans="9:19" ht="15" x14ac:dyDescent="0.25">
      <c r="I4095" s="14">
        <v>4091</v>
      </c>
      <c r="J4095" s="15">
        <f t="shared" ca="1" si="442"/>
        <v>8.9758079253765E-2</v>
      </c>
      <c r="K4095" s="16">
        <f t="shared" ca="1" si="444"/>
        <v>-3.8000379967760818</v>
      </c>
      <c r="L4095" s="16"/>
      <c r="M4095" s="17">
        <f t="shared" ca="1" si="443"/>
        <v>0.53381250403512281</v>
      </c>
      <c r="N4095" s="18">
        <f t="shared" ca="1" si="445"/>
        <v>4.4899654988180151</v>
      </c>
      <c r="O4095" s="18"/>
      <c r="P4095" s="30">
        <f t="shared" ca="1" si="441"/>
        <v>-6.0900034955940958</v>
      </c>
      <c r="Q4095" s="19"/>
      <c r="R4095" s="20">
        <f t="shared" ca="1" si="446"/>
        <v>0</v>
      </c>
      <c r="S4095" s="21">
        <f t="shared" ca="1" si="447"/>
        <v>0</v>
      </c>
    </row>
    <row r="4096" spans="9:19" ht="15" x14ac:dyDescent="0.25">
      <c r="I4096" s="14">
        <v>4092</v>
      </c>
      <c r="J4096" s="15">
        <f t="shared" ca="1" si="442"/>
        <v>0.91434182909853678</v>
      </c>
      <c r="K4096" s="16">
        <f t="shared" ca="1" si="444"/>
        <v>18.875395146066033</v>
      </c>
      <c r="L4096" s="16"/>
      <c r="M4096" s="17">
        <f t="shared" ca="1" si="443"/>
        <v>0.31607903520605707</v>
      </c>
      <c r="N4096" s="18">
        <f t="shared" ca="1" si="445"/>
        <v>-0.22502093931058376</v>
      </c>
      <c r="O4096" s="18"/>
      <c r="P4096" s="30">
        <f t="shared" ca="1" si="441"/>
        <v>21.300416085376614</v>
      </c>
      <c r="Q4096" s="19"/>
      <c r="R4096" s="20">
        <f t="shared" ca="1" si="446"/>
        <v>1</v>
      </c>
      <c r="S4096" s="21">
        <f t="shared" ca="1" si="447"/>
        <v>1</v>
      </c>
    </row>
    <row r="4097" spans="9:19" ht="15" x14ac:dyDescent="0.25">
      <c r="I4097" s="14">
        <v>4093</v>
      </c>
      <c r="J4097" s="15">
        <f t="shared" ca="1" si="442"/>
        <v>6.5915674641930933E-2</v>
      </c>
      <c r="K4097" s="16">
        <f t="shared" ca="1" si="444"/>
        <v>-5.1777912345650439</v>
      </c>
      <c r="L4097" s="16"/>
      <c r="M4097" s="17">
        <f t="shared" ca="1" si="443"/>
        <v>0.79922641277416728</v>
      </c>
      <c r="N4097" s="18">
        <f t="shared" ca="1" si="445"/>
        <v>10.798416763217466</v>
      </c>
      <c r="O4097" s="18"/>
      <c r="P4097" s="30">
        <f t="shared" ca="1" si="441"/>
        <v>-13.77620799778251</v>
      </c>
      <c r="Q4097" s="19"/>
      <c r="R4097" s="20">
        <f t="shared" ca="1" si="446"/>
        <v>0</v>
      </c>
      <c r="S4097" s="21">
        <f t="shared" ca="1" si="447"/>
        <v>0</v>
      </c>
    </row>
    <row r="4098" spans="9:19" ht="15" x14ac:dyDescent="0.25">
      <c r="I4098" s="14">
        <v>4094</v>
      </c>
      <c r="J4098" s="15">
        <f t="shared" ca="1" si="442"/>
        <v>0.65531225964749951</v>
      </c>
      <c r="K4098" s="16">
        <f t="shared" ca="1" si="444"/>
        <v>10.774152971627487</v>
      </c>
      <c r="L4098" s="16"/>
      <c r="M4098" s="17">
        <f t="shared" ca="1" si="443"/>
        <v>0.67185291557973148</v>
      </c>
      <c r="N4098" s="18">
        <f t="shared" ca="1" si="445"/>
        <v>7.5034333304629826</v>
      </c>
      <c r="O4098" s="18"/>
      <c r="P4098" s="30">
        <f t="shared" ca="1" si="441"/>
        <v>5.4707196411645045</v>
      </c>
      <c r="Q4098" s="19"/>
      <c r="R4098" s="20">
        <f t="shared" ca="1" si="446"/>
        <v>1</v>
      </c>
      <c r="S4098" s="21">
        <f t="shared" ca="1" si="447"/>
        <v>0</v>
      </c>
    </row>
    <row r="4099" spans="9:19" ht="15" x14ac:dyDescent="0.25">
      <c r="I4099" s="14">
        <v>4095</v>
      </c>
      <c r="J4099" s="15">
        <f t="shared" ca="1" si="442"/>
        <v>0.79725334700665418</v>
      </c>
      <c r="K4099" s="16">
        <f t="shared" ca="1" si="444"/>
        <v>14.389761044623441</v>
      </c>
      <c r="L4099" s="16"/>
      <c r="M4099" s="17">
        <f t="shared" ca="1" si="443"/>
        <v>2.6332524569170568E-2</v>
      </c>
      <c r="N4099" s="18">
        <f t="shared" ca="1" si="445"/>
        <v>-12.431603913344706</v>
      </c>
      <c r="O4099" s="18"/>
      <c r="P4099" s="30">
        <f t="shared" ca="1" si="441"/>
        <v>29.021364957968146</v>
      </c>
      <c r="Q4099" s="19"/>
      <c r="R4099" s="20">
        <f t="shared" ca="1" si="446"/>
        <v>1</v>
      </c>
      <c r="S4099" s="21">
        <f t="shared" ca="1" si="447"/>
        <v>1</v>
      </c>
    </row>
    <row r="4100" spans="9:19" ht="15" x14ac:dyDescent="0.25">
      <c r="I4100" s="14">
        <v>4096</v>
      </c>
      <c r="J4100" s="15">
        <f t="shared" ca="1" si="442"/>
        <v>0.68044268942570307</v>
      </c>
      <c r="K4100" s="16">
        <f t="shared" ca="1" si="444"/>
        <v>11.353408979493484</v>
      </c>
      <c r="L4100" s="16"/>
      <c r="M4100" s="17">
        <f t="shared" ca="1" si="443"/>
        <v>0.7323443829133004</v>
      </c>
      <c r="N4100" s="18">
        <f t="shared" ca="1" si="445"/>
        <v>8.9666129692060821</v>
      </c>
      <c r="O4100" s="18"/>
      <c r="P4100" s="30">
        <f t="shared" ca="1" si="441"/>
        <v>4.5867960102874017</v>
      </c>
      <c r="Q4100" s="19"/>
      <c r="R4100" s="20">
        <f t="shared" ca="1" si="446"/>
        <v>1</v>
      </c>
      <c r="S4100" s="21">
        <f t="shared" ca="1" si="447"/>
        <v>0</v>
      </c>
    </row>
    <row r="4101" spans="9:19" ht="15" x14ac:dyDescent="0.25">
      <c r="I4101" s="14">
        <v>4097</v>
      </c>
      <c r="J4101" s="15">
        <f t="shared" ca="1" si="442"/>
        <v>1.585308324134771E-2</v>
      </c>
      <c r="K4101" s="16">
        <f t="shared" ca="1" si="444"/>
        <v>-10.542256713297363</v>
      </c>
      <c r="L4101" s="16"/>
      <c r="M4101" s="17">
        <f t="shared" ca="1" si="443"/>
        <v>0.54116714531865928</v>
      </c>
      <c r="N4101" s="18">
        <f t="shared" ca="1" si="445"/>
        <v>4.6448935449532227</v>
      </c>
      <c r="O4101" s="18"/>
      <c r="P4101" s="30">
        <f t="shared" ref="P4101:P4164" ca="1" si="448">K4101-N4101+homefield_adv_simulation</f>
        <v>-12.987150258250587</v>
      </c>
      <c r="Q4101" s="19"/>
      <c r="R4101" s="20">
        <f t="shared" ca="1" si="446"/>
        <v>0</v>
      </c>
      <c r="S4101" s="21">
        <f t="shared" ca="1" si="447"/>
        <v>0</v>
      </c>
    </row>
    <row r="4102" spans="9:19" ht="15" x14ac:dyDescent="0.25">
      <c r="I4102" s="14">
        <v>4098</v>
      </c>
      <c r="J4102" s="15">
        <f t="shared" ca="1" si="442"/>
        <v>0.83397921237928785</v>
      </c>
      <c r="K4102" s="16">
        <f t="shared" ca="1" si="444"/>
        <v>15.545684787976667</v>
      </c>
      <c r="L4102" s="16"/>
      <c r="M4102" s="17">
        <f t="shared" ca="1" si="443"/>
        <v>0.41275541624666634</v>
      </c>
      <c r="N4102" s="18">
        <f t="shared" ca="1" si="445"/>
        <v>1.9354768626055172</v>
      </c>
      <c r="O4102" s="18"/>
      <c r="P4102" s="30">
        <f t="shared" ca="1" si="448"/>
        <v>15.810207925371149</v>
      </c>
      <c r="Q4102" s="19"/>
      <c r="R4102" s="20">
        <f t="shared" ca="1" si="446"/>
        <v>1</v>
      </c>
      <c r="S4102" s="21">
        <f t="shared" ca="1" si="447"/>
        <v>1</v>
      </c>
    </row>
    <row r="4103" spans="9:19" ht="15" x14ac:dyDescent="0.25">
      <c r="I4103" s="14">
        <v>4099</v>
      </c>
      <c r="J4103" s="15">
        <f t="shared" ca="1" si="442"/>
        <v>0.21528630908674418</v>
      </c>
      <c r="K4103" s="16">
        <f t="shared" ca="1" si="444"/>
        <v>0.83534394205165796</v>
      </c>
      <c r="L4103" s="16"/>
      <c r="M4103" s="17">
        <f t="shared" ca="1" si="443"/>
        <v>0.46054790174566729</v>
      </c>
      <c r="N4103" s="18">
        <f t="shared" ca="1" si="445"/>
        <v>2.9512590809834722</v>
      </c>
      <c r="O4103" s="18"/>
      <c r="P4103" s="30">
        <f t="shared" ca="1" si="448"/>
        <v>8.4084861068185912E-2</v>
      </c>
      <c r="Q4103" s="19"/>
      <c r="R4103" s="20">
        <f t="shared" ca="1" si="446"/>
        <v>1</v>
      </c>
      <c r="S4103" s="21">
        <f t="shared" ca="1" si="447"/>
        <v>0</v>
      </c>
    </row>
    <row r="4104" spans="9:19" ht="15" x14ac:dyDescent="0.25">
      <c r="I4104" s="14">
        <v>4100</v>
      </c>
      <c r="J4104" s="15">
        <f t="shared" ca="1" si="442"/>
        <v>0.97154415314427245</v>
      </c>
      <c r="K4104" s="16">
        <f t="shared" ca="1" si="444"/>
        <v>23.359909932125454</v>
      </c>
      <c r="L4104" s="16"/>
      <c r="M4104" s="17">
        <f t="shared" ca="1" si="443"/>
        <v>0.22112268107106225</v>
      </c>
      <c r="N4104" s="18">
        <f t="shared" ca="1" si="445"/>
        <v>-2.6489550667677877</v>
      </c>
      <c r="O4104" s="18"/>
      <c r="P4104" s="30">
        <f t="shared" ca="1" si="448"/>
        <v>28.20886499889324</v>
      </c>
      <c r="Q4104" s="19"/>
      <c r="R4104" s="20">
        <f t="shared" ca="1" si="446"/>
        <v>1</v>
      </c>
      <c r="S4104" s="21">
        <f t="shared" ca="1" si="447"/>
        <v>1</v>
      </c>
    </row>
    <row r="4105" spans="9:19" ht="15" x14ac:dyDescent="0.25">
      <c r="I4105" s="14">
        <v>4101</v>
      </c>
      <c r="J4105" s="15">
        <f t="shared" ca="1" si="442"/>
        <v>0.81387016065072537</v>
      </c>
      <c r="K4105" s="16">
        <f t="shared" ca="1" si="444"/>
        <v>14.895087672783644</v>
      </c>
      <c r="L4105" s="16"/>
      <c r="M4105" s="17">
        <f t="shared" ca="1" si="443"/>
        <v>0.25013088934426153</v>
      </c>
      <c r="N4105" s="18">
        <f t="shared" ca="1" si="445"/>
        <v>-1.8597404732254059</v>
      </c>
      <c r="O4105" s="18"/>
      <c r="P4105" s="30">
        <f t="shared" ca="1" si="448"/>
        <v>18.954828146009049</v>
      </c>
      <c r="Q4105" s="19"/>
      <c r="R4105" s="20">
        <f t="shared" ca="1" si="446"/>
        <v>1</v>
      </c>
      <c r="S4105" s="21">
        <f t="shared" ca="1" si="447"/>
        <v>1</v>
      </c>
    </row>
    <row r="4106" spans="9:19" ht="15" x14ac:dyDescent="0.25">
      <c r="I4106" s="14">
        <v>4102</v>
      </c>
      <c r="J4106" s="15">
        <f t="shared" ref="J4106:J4169" ca="1" si="449">RAND()</f>
        <v>0.83821221571188309</v>
      </c>
      <c r="K4106" s="16">
        <f t="shared" ca="1" si="444"/>
        <v>15.688979196576556</v>
      </c>
      <c r="L4106" s="16"/>
      <c r="M4106" s="17">
        <f t="shared" ref="M4106:M4169" ca="1" si="450">RAND()</f>
        <v>0.85008913831378519</v>
      </c>
      <c r="N4106" s="18">
        <f t="shared" ca="1" si="445"/>
        <v>12.454623118281411</v>
      </c>
      <c r="O4106" s="18"/>
      <c r="P4106" s="30">
        <f t="shared" ca="1" si="448"/>
        <v>5.4343560782951448</v>
      </c>
      <c r="Q4106" s="19"/>
      <c r="R4106" s="20">
        <f t="shared" ca="1" si="446"/>
        <v>1</v>
      </c>
      <c r="S4106" s="21">
        <f t="shared" ca="1" si="447"/>
        <v>0</v>
      </c>
    </row>
    <row r="4107" spans="9:19" ht="15" x14ac:dyDescent="0.25">
      <c r="I4107" s="14">
        <v>4103</v>
      </c>
      <c r="J4107" s="15">
        <f t="shared" ca="1" si="449"/>
        <v>0.72048026181045255</v>
      </c>
      <c r="K4107" s="16">
        <f t="shared" ref="K4107:K4170" ca="1" si="451">NORMINV(J4107,mean_HomeTeam_Sim,sd_HomeTeam_Sim)</f>
        <v>12.318343539631309</v>
      </c>
      <c r="L4107" s="16"/>
      <c r="M4107" s="17">
        <f t="shared" ca="1" si="450"/>
        <v>0.76069970761250938</v>
      </c>
      <c r="N4107" s="18">
        <f t="shared" ref="N4107:N4170" ca="1" si="452">NORMINV(M4107,mean_AwayTeam_Sim,sd_AwayTeam_Sim)</f>
        <v>9.7081975984911324</v>
      </c>
      <c r="O4107" s="18"/>
      <c r="P4107" s="30">
        <f t="shared" ca="1" si="448"/>
        <v>4.8101459411401768</v>
      </c>
      <c r="Q4107" s="19"/>
      <c r="R4107" s="20">
        <f t="shared" ref="R4107:R4170" ca="1" si="453">IF(P4107&gt;0,1,0)</f>
        <v>1</v>
      </c>
      <c r="S4107" s="21">
        <f t="shared" ref="S4107:S4170" ca="1" si="454">IF(P4107&gt;game_spread,1,0)</f>
        <v>0</v>
      </c>
    </row>
    <row r="4108" spans="9:19" ht="15" x14ac:dyDescent="0.25">
      <c r="I4108" s="14">
        <v>4104</v>
      </c>
      <c r="J4108" s="15">
        <f t="shared" ca="1" si="449"/>
        <v>7.0669174895037545E-2</v>
      </c>
      <c r="K4108" s="16">
        <f t="shared" ca="1" si="451"/>
        <v>-4.875807923573273</v>
      </c>
      <c r="L4108" s="16"/>
      <c r="M4108" s="17">
        <f t="shared" ca="1" si="450"/>
        <v>0.69439053101950787</v>
      </c>
      <c r="N4108" s="18">
        <f t="shared" ca="1" si="452"/>
        <v>8.0330296681598607</v>
      </c>
      <c r="O4108" s="18"/>
      <c r="P4108" s="30">
        <f t="shared" ca="1" si="448"/>
        <v>-10.708837591733133</v>
      </c>
      <c r="Q4108" s="19"/>
      <c r="R4108" s="20">
        <f t="shared" ca="1" si="453"/>
        <v>0</v>
      </c>
      <c r="S4108" s="21">
        <f t="shared" ca="1" si="454"/>
        <v>0</v>
      </c>
    </row>
    <row r="4109" spans="9:19" ht="15" x14ac:dyDescent="0.25">
      <c r="I4109" s="14">
        <v>4105</v>
      </c>
      <c r="J4109" s="15">
        <f t="shared" ca="1" si="449"/>
        <v>0.3467188329998877</v>
      </c>
      <c r="K4109" s="16">
        <f t="shared" ca="1" si="451"/>
        <v>4.1319346849051346</v>
      </c>
      <c r="L4109" s="16"/>
      <c r="M4109" s="17">
        <f t="shared" ca="1" si="450"/>
        <v>0.97527401906526878</v>
      </c>
      <c r="N4109" s="18">
        <f t="shared" ca="1" si="452"/>
        <v>20.217643396466581</v>
      </c>
      <c r="O4109" s="18"/>
      <c r="P4109" s="30">
        <f t="shared" ca="1" si="448"/>
        <v>-13.885708711561445</v>
      </c>
      <c r="Q4109" s="19"/>
      <c r="R4109" s="20">
        <f t="shared" ca="1" si="453"/>
        <v>0</v>
      </c>
      <c r="S4109" s="21">
        <f t="shared" ca="1" si="454"/>
        <v>0</v>
      </c>
    </row>
    <row r="4110" spans="9:19" ht="15" x14ac:dyDescent="0.25">
      <c r="I4110" s="14">
        <v>4106</v>
      </c>
      <c r="J4110" s="15">
        <f t="shared" ca="1" si="449"/>
        <v>0.47446041608937484</v>
      </c>
      <c r="K4110" s="16">
        <f t="shared" ca="1" si="451"/>
        <v>6.8940185691072307</v>
      </c>
      <c r="L4110" s="16"/>
      <c r="M4110" s="17">
        <f t="shared" ca="1" si="450"/>
        <v>6.5064280517854178E-2</v>
      </c>
      <c r="N4110" s="18">
        <f t="shared" ca="1" si="452"/>
        <v>-8.8836452851040857</v>
      </c>
      <c r="O4110" s="18"/>
      <c r="P4110" s="30">
        <f t="shared" ca="1" si="448"/>
        <v>17.977663854211315</v>
      </c>
      <c r="Q4110" s="19"/>
      <c r="R4110" s="20">
        <f t="shared" ca="1" si="453"/>
        <v>1</v>
      </c>
      <c r="S4110" s="21">
        <f t="shared" ca="1" si="454"/>
        <v>1</v>
      </c>
    </row>
    <row r="4111" spans="9:19" ht="15" x14ac:dyDescent="0.25">
      <c r="I4111" s="14">
        <v>4107</v>
      </c>
      <c r="J4111" s="15">
        <f t="shared" ca="1" si="449"/>
        <v>0.27112648419094298</v>
      </c>
      <c r="K4111" s="16">
        <f t="shared" ca="1" si="451"/>
        <v>2.3313133793216094</v>
      </c>
      <c r="L4111" s="16"/>
      <c r="M4111" s="17">
        <f t="shared" ca="1" si="450"/>
        <v>0.28767272256867493</v>
      </c>
      <c r="N4111" s="18">
        <f t="shared" ca="1" si="452"/>
        <v>-0.90693980452531253</v>
      </c>
      <c r="O4111" s="18"/>
      <c r="P4111" s="30">
        <f t="shared" ca="1" si="448"/>
        <v>5.4382531838469221</v>
      </c>
      <c r="Q4111" s="19"/>
      <c r="R4111" s="20">
        <f t="shared" ca="1" si="453"/>
        <v>1</v>
      </c>
      <c r="S4111" s="21">
        <f t="shared" ca="1" si="454"/>
        <v>0</v>
      </c>
    </row>
    <row r="4112" spans="9:19" ht="15" x14ac:dyDescent="0.25">
      <c r="I4112" s="14">
        <v>4108</v>
      </c>
      <c r="J4112" s="15">
        <f t="shared" ca="1" si="449"/>
        <v>0.32612130904143821</v>
      </c>
      <c r="K4112" s="16">
        <f t="shared" ca="1" si="451"/>
        <v>3.6596008059800584</v>
      </c>
      <c r="L4112" s="16"/>
      <c r="M4112" s="17">
        <f t="shared" ca="1" si="450"/>
        <v>0.81541295288442928</v>
      </c>
      <c r="N4112" s="18">
        <f t="shared" ca="1" si="452"/>
        <v>11.293386811701129</v>
      </c>
      <c r="O4112" s="18"/>
      <c r="P4112" s="30">
        <f t="shared" ca="1" si="448"/>
        <v>-5.4337860057210703</v>
      </c>
      <c r="Q4112" s="19"/>
      <c r="R4112" s="20">
        <f t="shared" ca="1" si="453"/>
        <v>0</v>
      </c>
      <c r="S4112" s="21">
        <f t="shared" ca="1" si="454"/>
        <v>0</v>
      </c>
    </row>
    <row r="4113" spans="9:19" ht="15" x14ac:dyDescent="0.25">
      <c r="I4113" s="14">
        <v>4109</v>
      </c>
      <c r="J4113" s="15">
        <f t="shared" ca="1" si="449"/>
        <v>0.75412138360812253</v>
      </c>
      <c r="K4113" s="16">
        <f t="shared" ca="1" si="451"/>
        <v>13.182176712955517</v>
      </c>
      <c r="L4113" s="16"/>
      <c r="M4113" s="17">
        <f t="shared" ca="1" si="450"/>
        <v>0.9422793247372665</v>
      </c>
      <c r="N4113" s="18">
        <f t="shared" ca="1" si="452"/>
        <v>16.950697389400375</v>
      </c>
      <c r="O4113" s="18"/>
      <c r="P4113" s="30">
        <f t="shared" ca="1" si="448"/>
        <v>-1.5685206764448578</v>
      </c>
      <c r="Q4113" s="19"/>
      <c r="R4113" s="20">
        <f t="shared" ca="1" si="453"/>
        <v>0</v>
      </c>
      <c r="S4113" s="21">
        <f t="shared" ca="1" si="454"/>
        <v>0</v>
      </c>
    </row>
    <row r="4114" spans="9:19" ht="15" x14ac:dyDescent="0.25">
      <c r="I4114" s="14">
        <v>4110</v>
      </c>
      <c r="J4114" s="15">
        <f t="shared" ca="1" si="449"/>
        <v>0.74917909584801501</v>
      </c>
      <c r="K4114" s="16">
        <f t="shared" ca="1" si="451"/>
        <v>13.051591680469251</v>
      </c>
      <c r="L4114" s="16"/>
      <c r="M4114" s="17">
        <f t="shared" ca="1" si="450"/>
        <v>0.16831399032112837</v>
      </c>
      <c r="N4114" s="18">
        <f t="shared" ca="1" si="452"/>
        <v>-4.259041433855387</v>
      </c>
      <c r="O4114" s="18"/>
      <c r="P4114" s="30">
        <f t="shared" ca="1" si="448"/>
        <v>19.510633114324637</v>
      </c>
      <c r="Q4114" s="19"/>
      <c r="R4114" s="20">
        <f t="shared" ca="1" si="453"/>
        <v>1</v>
      </c>
      <c r="S4114" s="21">
        <f t="shared" ca="1" si="454"/>
        <v>1</v>
      </c>
    </row>
    <row r="4115" spans="9:19" ht="15" x14ac:dyDescent="0.25">
      <c r="I4115" s="14">
        <v>4111</v>
      </c>
      <c r="J4115" s="15">
        <f t="shared" ca="1" si="449"/>
        <v>0.85089192504515054</v>
      </c>
      <c r="K4115" s="16">
        <f t="shared" ca="1" si="451"/>
        <v>16.13349313922572</v>
      </c>
      <c r="L4115" s="16"/>
      <c r="M4115" s="17">
        <f t="shared" ca="1" si="450"/>
        <v>0.94311934271404219</v>
      </c>
      <c r="N4115" s="18">
        <f t="shared" ca="1" si="452"/>
        <v>17.011867834783569</v>
      </c>
      <c r="O4115" s="18"/>
      <c r="P4115" s="30">
        <f t="shared" ca="1" si="448"/>
        <v>1.3216253044421515</v>
      </c>
      <c r="Q4115" s="19"/>
      <c r="R4115" s="20">
        <f t="shared" ca="1" si="453"/>
        <v>1</v>
      </c>
      <c r="S4115" s="21">
        <f t="shared" ca="1" si="454"/>
        <v>0</v>
      </c>
    </row>
    <row r="4116" spans="9:19" ht="15" x14ac:dyDescent="0.25">
      <c r="I4116" s="14">
        <v>4112</v>
      </c>
      <c r="J4116" s="15">
        <f t="shared" ca="1" si="449"/>
        <v>0.55803047474431156</v>
      </c>
      <c r="K4116" s="16">
        <f t="shared" ca="1" si="451"/>
        <v>8.6513364503495112</v>
      </c>
      <c r="L4116" s="16"/>
      <c r="M4116" s="17">
        <f t="shared" ca="1" si="450"/>
        <v>0.3083846394759866</v>
      </c>
      <c r="N4116" s="18">
        <f t="shared" ca="1" si="452"/>
        <v>-0.40693407717005403</v>
      </c>
      <c r="O4116" s="18"/>
      <c r="P4116" s="30">
        <f t="shared" ca="1" si="448"/>
        <v>11.258270527519564</v>
      </c>
      <c r="Q4116" s="19"/>
      <c r="R4116" s="20">
        <f t="shared" ca="1" si="453"/>
        <v>1</v>
      </c>
      <c r="S4116" s="21">
        <f t="shared" ca="1" si="454"/>
        <v>1</v>
      </c>
    </row>
    <row r="4117" spans="9:19" ht="15" x14ac:dyDescent="0.25">
      <c r="I4117" s="14">
        <v>4113</v>
      </c>
      <c r="J4117" s="15">
        <f t="shared" ca="1" si="449"/>
        <v>0.14469997036697824</v>
      </c>
      <c r="K4117" s="16">
        <f t="shared" ca="1" si="451"/>
        <v>-1.4339017989261436</v>
      </c>
      <c r="L4117" s="16"/>
      <c r="M4117" s="17">
        <f t="shared" ca="1" si="450"/>
        <v>0.44224984042764837</v>
      </c>
      <c r="N4117" s="18">
        <f t="shared" ca="1" si="452"/>
        <v>2.5646049713311756</v>
      </c>
      <c r="O4117" s="18"/>
      <c r="P4117" s="30">
        <f t="shared" ca="1" si="448"/>
        <v>-1.798506770257319</v>
      </c>
      <c r="Q4117" s="19"/>
      <c r="R4117" s="20">
        <f t="shared" ca="1" si="453"/>
        <v>0</v>
      </c>
      <c r="S4117" s="21">
        <f t="shared" ca="1" si="454"/>
        <v>0</v>
      </c>
    </row>
    <row r="4118" spans="9:19" ht="15" x14ac:dyDescent="0.25">
      <c r="I4118" s="14">
        <v>4114</v>
      </c>
      <c r="J4118" s="15">
        <f t="shared" ca="1" si="449"/>
        <v>0.1288536428636361</v>
      </c>
      <c r="K4118" s="16">
        <f t="shared" ca="1" si="451"/>
        <v>-2.0395418561376406</v>
      </c>
      <c r="L4118" s="16"/>
      <c r="M4118" s="17">
        <f t="shared" ca="1" si="450"/>
        <v>0.4807873049776662</v>
      </c>
      <c r="N4118" s="18">
        <f t="shared" ca="1" si="452"/>
        <v>3.3769163120866668</v>
      </c>
      <c r="O4118" s="18"/>
      <c r="P4118" s="30">
        <f t="shared" ca="1" si="448"/>
        <v>-3.2164581682243076</v>
      </c>
      <c r="Q4118" s="19"/>
      <c r="R4118" s="20">
        <f t="shared" ca="1" si="453"/>
        <v>0</v>
      </c>
      <c r="S4118" s="21">
        <f t="shared" ca="1" si="454"/>
        <v>0</v>
      </c>
    </row>
    <row r="4119" spans="9:19" ht="15" x14ac:dyDescent="0.25">
      <c r="I4119" s="14">
        <v>4115</v>
      </c>
      <c r="J4119" s="15">
        <f t="shared" ca="1" si="449"/>
        <v>0.52020946585661143</v>
      </c>
      <c r="K4119" s="16">
        <f t="shared" ca="1" si="451"/>
        <v>7.8540134802039638</v>
      </c>
      <c r="L4119" s="16"/>
      <c r="M4119" s="17">
        <f t="shared" ca="1" si="450"/>
        <v>0.36829736405526292</v>
      </c>
      <c r="N4119" s="18">
        <f t="shared" ca="1" si="452"/>
        <v>0.96575839038618705</v>
      </c>
      <c r="O4119" s="18"/>
      <c r="P4119" s="30">
        <f t="shared" ca="1" si="448"/>
        <v>9.0882550898177783</v>
      </c>
      <c r="Q4119" s="19"/>
      <c r="R4119" s="20">
        <f t="shared" ca="1" si="453"/>
        <v>1</v>
      </c>
      <c r="S4119" s="21">
        <f t="shared" ca="1" si="454"/>
        <v>1</v>
      </c>
    </row>
    <row r="4120" spans="9:19" ht="15" x14ac:dyDescent="0.25">
      <c r="I4120" s="14">
        <v>4116</v>
      </c>
      <c r="J4120" s="15">
        <f t="shared" ca="1" si="449"/>
        <v>0.77207219118284909</v>
      </c>
      <c r="K4120" s="16">
        <f t="shared" ca="1" si="451"/>
        <v>13.66887746420414</v>
      </c>
      <c r="L4120" s="16"/>
      <c r="M4120" s="17">
        <f t="shared" ca="1" si="450"/>
        <v>0.59169022572218233</v>
      </c>
      <c r="N4120" s="18">
        <f t="shared" ca="1" si="452"/>
        <v>5.7201729791841229</v>
      </c>
      <c r="O4120" s="18"/>
      <c r="P4120" s="30">
        <f t="shared" ca="1" si="448"/>
        <v>10.148704485020017</v>
      </c>
      <c r="Q4120" s="19"/>
      <c r="R4120" s="20">
        <f t="shared" ca="1" si="453"/>
        <v>1</v>
      </c>
      <c r="S4120" s="21">
        <f t="shared" ca="1" si="454"/>
        <v>1</v>
      </c>
    </row>
    <row r="4121" spans="9:19" ht="15" x14ac:dyDescent="0.25">
      <c r="I4121" s="14">
        <v>4117</v>
      </c>
      <c r="J4121" s="15">
        <f t="shared" ca="1" si="449"/>
        <v>0.97770413051634153</v>
      </c>
      <c r="K4121" s="16">
        <f t="shared" ca="1" si="451"/>
        <v>24.234194245033112</v>
      </c>
      <c r="L4121" s="16"/>
      <c r="M4121" s="17">
        <f t="shared" ca="1" si="450"/>
        <v>0.47164201894285684</v>
      </c>
      <c r="N4121" s="18">
        <f t="shared" ca="1" si="452"/>
        <v>3.1847759253908818</v>
      </c>
      <c r="O4121" s="18"/>
      <c r="P4121" s="30">
        <f t="shared" ca="1" si="448"/>
        <v>23.249418319642231</v>
      </c>
      <c r="Q4121" s="19"/>
      <c r="R4121" s="20">
        <f t="shared" ca="1" si="453"/>
        <v>1</v>
      </c>
      <c r="S4121" s="21">
        <f t="shared" ca="1" si="454"/>
        <v>1</v>
      </c>
    </row>
    <row r="4122" spans="9:19" ht="15" x14ac:dyDescent="0.25">
      <c r="I4122" s="14">
        <v>4118</v>
      </c>
      <c r="J4122" s="15">
        <f t="shared" ca="1" si="449"/>
        <v>0.67285882513989259</v>
      </c>
      <c r="K4122" s="16">
        <f t="shared" ca="1" si="451"/>
        <v>11.176739722550399</v>
      </c>
      <c r="L4122" s="16"/>
      <c r="M4122" s="17">
        <f t="shared" ca="1" si="450"/>
        <v>0.7162795854734606</v>
      </c>
      <c r="N4122" s="18">
        <f t="shared" ca="1" si="452"/>
        <v>8.5642276103974471</v>
      </c>
      <c r="O4122" s="18"/>
      <c r="P4122" s="30">
        <f t="shared" ca="1" si="448"/>
        <v>4.8125121121529526</v>
      </c>
      <c r="Q4122" s="19"/>
      <c r="R4122" s="20">
        <f t="shared" ca="1" si="453"/>
        <v>1</v>
      </c>
      <c r="S4122" s="21">
        <f t="shared" ca="1" si="454"/>
        <v>0</v>
      </c>
    </row>
    <row r="4123" spans="9:19" ht="15" x14ac:dyDescent="0.25">
      <c r="I4123" s="14">
        <v>4119</v>
      </c>
      <c r="J4123" s="15">
        <f t="shared" ca="1" si="449"/>
        <v>0.11618060326568747</v>
      </c>
      <c r="K4123" s="16">
        <f t="shared" ca="1" si="451"/>
        <v>-2.5622185247384373</v>
      </c>
      <c r="L4123" s="16"/>
      <c r="M4123" s="17">
        <f t="shared" ca="1" si="450"/>
        <v>0.86477463647750286</v>
      </c>
      <c r="N4123" s="18">
        <f t="shared" ca="1" si="452"/>
        <v>13.000204121340216</v>
      </c>
      <c r="O4123" s="18"/>
      <c r="P4123" s="30">
        <f t="shared" ca="1" si="448"/>
        <v>-13.362422646078652</v>
      </c>
      <c r="Q4123" s="19"/>
      <c r="R4123" s="20">
        <f t="shared" ca="1" si="453"/>
        <v>0</v>
      </c>
      <c r="S4123" s="21">
        <f t="shared" ca="1" si="454"/>
        <v>0</v>
      </c>
    </row>
    <row r="4124" spans="9:19" ht="15" x14ac:dyDescent="0.25">
      <c r="I4124" s="14">
        <v>4120</v>
      </c>
      <c r="J4124" s="15">
        <f t="shared" ca="1" si="449"/>
        <v>0.95502377645419756</v>
      </c>
      <c r="K4124" s="16">
        <f t="shared" ca="1" si="451"/>
        <v>21.616814069039687</v>
      </c>
      <c r="L4124" s="16"/>
      <c r="M4124" s="17">
        <f t="shared" ca="1" si="450"/>
        <v>0.85255379684379162</v>
      </c>
      <c r="N4124" s="18">
        <f t="shared" ca="1" si="452"/>
        <v>12.543589550139489</v>
      </c>
      <c r="O4124" s="18"/>
      <c r="P4124" s="30">
        <f t="shared" ca="1" si="448"/>
        <v>11.2732245189002</v>
      </c>
      <c r="Q4124" s="19"/>
      <c r="R4124" s="20">
        <f t="shared" ca="1" si="453"/>
        <v>1</v>
      </c>
      <c r="S4124" s="21">
        <f t="shared" ca="1" si="454"/>
        <v>1</v>
      </c>
    </row>
    <row r="4125" spans="9:19" ht="15" x14ac:dyDescent="0.25">
      <c r="I4125" s="14">
        <v>4121</v>
      </c>
      <c r="J4125" s="15">
        <f t="shared" ca="1" si="449"/>
        <v>0.35035708320917736</v>
      </c>
      <c r="K4125" s="16">
        <f t="shared" ca="1" si="451"/>
        <v>4.2142420091266022</v>
      </c>
      <c r="L4125" s="16"/>
      <c r="M4125" s="17">
        <f t="shared" ca="1" si="450"/>
        <v>0.74986573948367707</v>
      </c>
      <c r="N4125" s="18">
        <f t="shared" ca="1" si="452"/>
        <v>9.4196517400733022</v>
      </c>
      <c r="O4125" s="18"/>
      <c r="P4125" s="30">
        <f t="shared" ca="1" si="448"/>
        <v>-3.0054097309466998</v>
      </c>
      <c r="Q4125" s="19"/>
      <c r="R4125" s="20">
        <f t="shared" ca="1" si="453"/>
        <v>0</v>
      </c>
      <c r="S4125" s="21">
        <f t="shared" ca="1" si="454"/>
        <v>0</v>
      </c>
    </row>
    <row r="4126" spans="9:19" ht="15" x14ac:dyDescent="0.25">
      <c r="I4126" s="14">
        <v>4122</v>
      </c>
      <c r="J4126" s="15">
        <f t="shared" ca="1" si="449"/>
        <v>0.72674664491108265</v>
      </c>
      <c r="K4126" s="16">
        <f t="shared" ca="1" si="451"/>
        <v>12.47508484967473</v>
      </c>
      <c r="L4126" s="16"/>
      <c r="M4126" s="17">
        <f t="shared" ca="1" si="450"/>
        <v>4.2115426977198167E-2</v>
      </c>
      <c r="N4126" s="18">
        <f t="shared" ca="1" si="452"/>
        <v>-10.66617575071731</v>
      </c>
      <c r="O4126" s="18"/>
      <c r="P4126" s="30">
        <f t="shared" ca="1" si="448"/>
        <v>25.341260600392037</v>
      </c>
      <c r="Q4126" s="19"/>
      <c r="R4126" s="20">
        <f t="shared" ca="1" si="453"/>
        <v>1</v>
      </c>
      <c r="S4126" s="21">
        <f t="shared" ca="1" si="454"/>
        <v>1</v>
      </c>
    </row>
    <row r="4127" spans="9:19" ht="15" x14ac:dyDescent="0.25">
      <c r="I4127" s="14">
        <v>4123</v>
      </c>
      <c r="J4127" s="15">
        <f t="shared" ca="1" si="449"/>
        <v>0.29135863563254216</v>
      </c>
      <c r="K4127" s="16">
        <f t="shared" ca="1" si="451"/>
        <v>2.8332227185504077</v>
      </c>
      <c r="L4127" s="16"/>
      <c r="M4127" s="17">
        <f t="shared" ca="1" si="450"/>
        <v>0.30535357081295067</v>
      </c>
      <c r="N4127" s="18">
        <f t="shared" ca="1" si="452"/>
        <v>-0.47913765944657083</v>
      </c>
      <c r="O4127" s="18"/>
      <c r="P4127" s="30">
        <f t="shared" ca="1" si="448"/>
        <v>5.5123603779969788</v>
      </c>
      <c r="Q4127" s="19"/>
      <c r="R4127" s="20">
        <f t="shared" ca="1" si="453"/>
        <v>1</v>
      </c>
      <c r="S4127" s="21">
        <f t="shared" ca="1" si="454"/>
        <v>0</v>
      </c>
    </row>
    <row r="4128" spans="9:19" ht="15" x14ac:dyDescent="0.25">
      <c r="I4128" s="14">
        <v>4124</v>
      </c>
      <c r="J4128" s="15">
        <f t="shared" ca="1" si="449"/>
        <v>0.32736120468449237</v>
      </c>
      <c r="K4128" s="16">
        <f t="shared" ca="1" si="451"/>
        <v>3.6883607305699386</v>
      </c>
      <c r="L4128" s="16"/>
      <c r="M4128" s="17">
        <f t="shared" ca="1" si="450"/>
        <v>0.54532564752132873</v>
      </c>
      <c r="N4128" s="18">
        <f t="shared" ca="1" si="452"/>
        <v>4.732621841970956</v>
      </c>
      <c r="O4128" s="18"/>
      <c r="P4128" s="30">
        <f t="shared" ca="1" si="448"/>
        <v>1.1557388885989828</v>
      </c>
      <c r="Q4128" s="19"/>
      <c r="R4128" s="20">
        <f t="shared" ca="1" si="453"/>
        <v>1</v>
      </c>
      <c r="S4128" s="21">
        <f t="shared" ca="1" si="454"/>
        <v>0</v>
      </c>
    </row>
    <row r="4129" spans="9:19" ht="15" x14ac:dyDescent="0.25">
      <c r="I4129" s="14">
        <v>4125</v>
      </c>
      <c r="J4129" s="15">
        <f t="shared" ca="1" si="449"/>
        <v>0.46786361377971897</v>
      </c>
      <c r="K4129" s="16">
        <f t="shared" ca="1" si="451"/>
        <v>6.7553065523788423</v>
      </c>
      <c r="L4129" s="16"/>
      <c r="M4129" s="17">
        <f t="shared" ca="1" si="450"/>
        <v>0.23968689909878671</v>
      </c>
      <c r="N4129" s="18">
        <f t="shared" ca="1" si="452"/>
        <v>-2.1377807647593317</v>
      </c>
      <c r="O4129" s="18"/>
      <c r="P4129" s="30">
        <f t="shared" ca="1" si="448"/>
        <v>11.093087317138174</v>
      </c>
      <c r="Q4129" s="19"/>
      <c r="R4129" s="20">
        <f t="shared" ca="1" si="453"/>
        <v>1</v>
      </c>
      <c r="S4129" s="21">
        <f t="shared" ca="1" si="454"/>
        <v>1</v>
      </c>
    </row>
    <row r="4130" spans="9:19" ht="15" x14ac:dyDescent="0.25">
      <c r="I4130" s="14">
        <v>4126</v>
      </c>
      <c r="J4130" s="15">
        <f t="shared" ca="1" si="449"/>
        <v>0.41084432595803866</v>
      </c>
      <c r="K4130" s="16">
        <f t="shared" ca="1" si="451"/>
        <v>5.5443892258114111</v>
      </c>
      <c r="L4130" s="16"/>
      <c r="M4130" s="17">
        <f t="shared" ca="1" si="450"/>
        <v>0.99266641011525092</v>
      </c>
      <c r="N4130" s="18">
        <f t="shared" ca="1" si="452"/>
        <v>24.19863977249252</v>
      </c>
      <c r="O4130" s="18"/>
      <c r="P4130" s="30">
        <f t="shared" ca="1" si="448"/>
        <v>-16.454250546681109</v>
      </c>
      <c r="Q4130" s="19"/>
      <c r="R4130" s="20">
        <f t="shared" ca="1" si="453"/>
        <v>0</v>
      </c>
      <c r="S4130" s="21">
        <f t="shared" ca="1" si="454"/>
        <v>0</v>
      </c>
    </row>
    <row r="4131" spans="9:19" ht="15" x14ac:dyDescent="0.25">
      <c r="I4131" s="14">
        <v>4127</v>
      </c>
      <c r="J4131" s="15">
        <f t="shared" ca="1" si="449"/>
        <v>0.30357308601356525</v>
      </c>
      <c r="K4131" s="16">
        <f t="shared" ca="1" si="451"/>
        <v>3.1283011028091474</v>
      </c>
      <c r="L4131" s="16"/>
      <c r="M4131" s="17">
        <f t="shared" ca="1" si="450"/>
        <v>0.50944800713856431</v>
      </c>
      <c r="N4131" s="18">
        <f t="shared" ca="1" si="452"/>
        <v>3.9781617230901869</v>
      </c>
      <c r="O4131" s="18"/>
      <c r="P4131" s="30">
        <f t="shared" ca="1" si="448"/>
        <v>1.3501393797189607</v>
      </c>
      <c r="Q4131" s="19"/>
      <c r="R4131" s="20">
        <f t="shared" ca="1" si="453"/>
        <v>1</v>
      </c>
      <c r="S4131" s="21">
        <f t="shared" ca="1" si="454"/>
        <v>0</v>
      </c>
    </row>
    <row r="4132" spans="9:19" ht="15" x14ac:dyDescent="0.25">
      <c r="I4132" s="14">
        <v>4128</v>
      </c>
      <c r="J4132" s="15">
        <f t="shared" ca="1" si="449"/>
        <v>0.89558206620726832</v>
      </c>
      <c r="K4132" s="16">
        <f t="shared" ca="1" si="451"/>
        <v>17.944916806808109</v>
      </c>
      <c r="L4132" s="16"/>
      <c r="M4132" s="17">
        <f t="shared" ca="1" si="450"/>
        <v>0.24771508671585718</v>
      </c>
      <c r="N4132" s="18">
        <f t="shared" ca="1" si="452"/>
        <v>-1.9234914787987005</v>
      </c>
      <c r="O4132" s="18"/>
      <c r="P4132" s="30">
        <f t="shared" ca="1" si="448"/>
        <v>22.068408285606811</v>
      </c>
      <c r="Q4132" s="19"/>
      <c r="R4132" s="20">
        <f t="shared" ca="1" si="453"/>
        <v>1</v>
      </c>
      <c r="S4132" s="21">
        <f t="shared" ca="1" si="454"/>
        <v>1</v>
      </c>
    </row>
    <row r="4133" spans="9:19" ht="15" x14ac:dyDescent="0.25">
      <c r="I4133" s="14">
        <v>4129</v>
      </c>
      <c r="J4133" s="15">
        <f t="shared" ca="1" si="449"/>
        <v>0.180601757418826</v>
      </c>
      <c r="K4133" s="16">
        <f t="shared" ca="1" si="451"/>
        <v>-0.20932690091139339</v>
      </c>
      <c r="L4133" s="16"/>
      <c r="M4133" s="17">
        <f t="shared" ca="1" si="450"/>
        <v>0.92235361137946414</v>
      </c>
      <c r="N4133" s="18">
        <f t="shared" ca="1" si="452"/>
        <v>15.669629210677087</v>
      </c>
      <c r="O4133" s="18"/>
      <c r="P4133" s="30">
        <f t="shared" ca="1" si="448"/>
        <v>-13.67895611158848</v>
      </c>
      <c r="Q4133" s="19"/>
      <c r="R4133" s="20">
        <f t="shared" ca="1" si="453"/>
        <v>0</v>
      </c>
      <c r="S4133" s="21">
        <f t="shared" ca="1" si="454"/>
        <v>0</v>
      </c>
    </row>
    <row r="4134" spans="9:19" ht="15" x14ac:dyDescent="0.25">
      <c r="I4134" s="14">
        <v>4130</v>
      </c>
      <c r="J4134" s="15">
        <f t="shared" ca="1" si="449"/>
        <v>0.3538750081334946</v>
      </c>
      <c r="K4134" s="16">
        <f t="shared" ca="1" si="451"/>
        <v>4.2935322941174299</v>
      </c>
      <c r="L4134" s="16"/>
      <c r="M4134" s="17">
        <f t="shared" ca="1" si="450"/>
        <v>0.51509735167534965</v>
      </c>
      <c r="N4134" s="18">
        <f t="shared" ca="1" si="452"/>
        <v>4.0966966184085374</v>
      </c>
      <c r="O4134" s="18"/>
      <c r="P4134" s="30">
        <f t="shared" ca="1" si="448"/>
        <v>2.3968356757088927</v>
      </c>
      <c r="Q4134" s="19"/>
      <c r="R4134" s="20">
        <f t="shared" ca="1" si="453"/>
        <v>1</v>
      </c>
      <c r="S4134" s="21">
        <f t="shared" ca="1" si="454"/>
        <v>0</v>
      </c>
    </row>
    <row r="4135" spans="9:19" ht="15" x14ac:dyDescent="0.25">
      <c r="I4135" s="14">
        <v>4131</v>
      </c>
      <c r="J4135" s="15">
        <f t="shared" ca="1" si="449"/>
        <v>0.5450050924194082</v>
      </c>
      <c r="K4135" s="16">
        <f t="shared" ca="1" si="451"/>
        <v>8.3758557667296536</v>
      </c>
      <c r="L4135" s="16"/>
      <c r="M4135" s="17">
        <f t="shared" ca="1" si="450"/>
        <v>0.95281781352291894</v>
      </c>
      <c r="N4135" s="18">
        <f t="shared" ca="1" si="452"/>
        <v>17.775746724138003</v>
      </c>
      <c r="O4135" s="18"/>
      <c r="P4135" s="30">
        <f t="shared" ca="1" si="448"/>
        <v>-7.1998909574083489</v>
      </c>
      <c r="Q4135" s="19"/>
      <c r="R4135" s="20">
        <f t="shared" ca="1" si="453"/>
        <v>0</v>
      </c>
      <c r="S4135" s="21">
        <f t="shared" ca="1" si="454"/>
        <v>0</v>
      </c>
    </row>
    <row r="4136" spans="9:19" ht="15" x14ac:dyDescent="0.25">
      <c r="I4136" s="14">
        <v>4132</v>
      </c>
      <c r="J4136" s="15">
        <f t="shared" ca="1" si="449"/>
        <v>0.12516724142346292</v>
      </c>
      <c r="K4136" s="16">
        <f t="shared" ca="1" si="451"/>
        <v>-2.1877193341038481</v>
      </c>
      <c r="L4136" s="16"/>
      <c r="M4136" s="17">
        <f t="shared" ca="1" si="450"/>
        <v>0.57330983355086274</v>
      </c>
      <c r="N4136" s="18">
        <f t="shared" ca="1" si="452"/>
        <v>5.3262071947786662</v>
      </c>
      <c r="O4136" s="18"/>
      <c r="P4136" s="30">
        <f t="shared" ca="1" si="448"/>
        <v>-5.3139265288825142</v>
      </c>
      <c r="Q4136" s="19"/>
      <c r="R4136" s="20">
        <f t="shared" ca="1" si="453"/>
        <v>0</v>
      </c>
      <c r="S4136" s="21">
        <f t="shared" ca="1" si="454"/>
        <v>0</v>
      </c>
    </row>
    <row r="4137" spans="9:19" ht="15" x14ac:dyDescent="0.25">
      <c r="I4137" s="14">
        <v>4133</v>
      </c>
      <c r="J4137" s="15">
        <f t="shared" ca="1" si="449"/>
        <v>0.9268202979405088</v>
      </c>
      <c r="K4137" s="16">
        <f t="shared" ca="1" si="451"/>
        <v>19.582583998476267</v>
      </c>
      <c r="L4137" s="16"/>
      <c r="M4137" s="17">
        <f t="shared" ca="1" si="450"/>
        <v>0.5986518268481511</v>
      </c>
      <c r="N4137" s="18">
        <f t="shared" ca="1" si="452"/>
        <v>5.8704708588597541</v>
      </c>
      <c r="O4137" s="18"/>
      <c r="P4137" s="30">
        <f t="shared" ca="1" si="448"/>
        <v>15.912113139616512</v>
      </c>
      <c r="Q4137" s="19"/>
      <c r="R4137" s="20">
        <f t="shared" ca="1" si="453"/>
        <v>1</v>
      </c>
      <c r="S4137" s="21">
        <f t="shared" ca="1" si="454"/>
        <v>1</v>
      </c>
    </row>
    <row r="4138" spans="9:19" ht="15" x14ac:dyDescent="0.25">
      <c r="I4138" s="14">
        <v>4134</v>
      </c>
      <c r="J4138" s="15">
        <f t="shared" ca="1" si="449"/>
        <v>0.2417086134258386</v>
      </c>
      <c r="K4138" s="16">
        <f t="shared" ca="1" si="451"/>
        <v>1.5665442938752596</v>
      </c>
      <c r="L4138" s="16"/>
      <c r="M4138" s="17">
        <f t="shared" ca="1" si="450"/>
        <v>0.10831322565621448</v>
      </c>
      <c r="N4138" s="18">
        <f t="shared" ca="1" si="452"/>
        <v>-6.5573401059782821</v>
      </c>
      <c r="O4138" s="18"/>
      <c r="P4138" s="30">
        <f t="shared" ca="1" si="448"/>
        <v>10.32388439985354</v>
      </c>
      <c r="Q4138" s="19"/>
      <c r="R4138" s="20">
        <f t="shared" ca="1" si="453"/>
        <v>1</v>
      </c>
      <c r="S4138" s="21">
        <f t="shared" ca="1" si="454"/>
        <v>1</v>
      </c>
    </row>
    <row r="4139" spans="9:19" ht="15" x14ac:dyDescent="0.25">
      <c r="I4139" s="14">
        <v>4135</v>
      </c>
      <c r="J4139" s="15">
        <f t="shared" ca="1" si="449"/>
        <v>0.17471945291642754</v>
      </c>
      <c r="K4139" s="16">
        <f t="shared" ca="1" si="451"/>
        <v>-0.39844535040648754</v>
      </c>
      <c r="L4139" s="16"/>
      <c r="M4139" s="17">
        <f t="shared" ca="1" si="450"/>
        <v>0.62786588096744689</v>
      </c>
      <c r="N4139" s="18">
        <f t="shared" ca="1" si="452"/>
        <v>6.5092381264764674</v>
      </c>
      <c r="O4139" s="18"/>
      <c r="P4139" s="30">
        <f t="shared" ca="1" si="448"/>
        <v>-4.7076834768829547</v>
      </c>
      <c r="Q4139" s="19"/>
      <c r="R4139" s="20">
        <f t="shared" ca="1" si="453"/>
        <v>0</v>
      </c>
      <c r="S4139" s="21">
        <f t="shared" ca="1" si="454"/>
        <v>0</v>
      </c>
    </row>
    <row r="4140" spans="9:19" ht="15" x14ac:dyDescent="0.25">
      <c r="I4140" s="14">
        <v>4136</v>
      </c>
      <c r="J4140" s="15">
        <f t="shared" ca="1" si="449"/>
        <v>0.43088882009307305</v>
      </c>
      <c r="K4140" s="16">
        <f t="shared" ca="1" si="451"/>
        <v>5.9732765980427383</v>
      </c>
      <c r="L4140" s="16"/>
      <c r="M4140" s="17">
        <f t="shared" ca="1" si="450"/>
        <v>0.23290580939450212</v>
      </c>
      <c r="N4140" s="18">
        <f t="shared" ca="1" si="452"/>
        <v>-2.3218512295359819</v>
      </c>
      <c r="O4140" s="18"/>
      <c r="P4140" s="30">
        <f t="shared" ca="1" si="448"/>
        <v>10.49512782757872</v>
      </c>
      <c r="Q4140" s="19"/>
      <c r="R4140" s="20">
        <f t="shared" ca="1" si="453"/>
        <v>1</v>
      </c>
      <c r="S4140" s="21">
        <f t="shared" ca="1" si="454"/>
        <v>1</v>
      </c>
    </row>
    <row r="4141" spans="9:19" ht="15" x14ac:dyDescent="0.25">
      <c r="I4141" s="14">
        <v>4137</v>
      </c>
      <c r="J4141" s="15">
        <f t="shared" ca="1" si="449"/>
        <v>0.80161074467257165</v>
      </c>
      <c r="K4141" s="16">
        <f t="shared" ca="1" si="451"/>
        <v>14.519762375303301</v>
      </c>
      <c r="L4141" s="16"/>
      <c r="M4141" s="17">
        <f t="shared" ca="1" si="450"/>
        <v>0.91798758601661534</v>
      </c>
      <c r="N4141" s="18">
        <f t="shared" ca="1" si="452"/>
        <v>15.423478182340183</v>
      </c>
      <c r="O4141" s="18"/>
      <c r="P4141" s="30">
        <f t="shared" ca="1" si="448"/>
        <v>1.2962841929631184</v>
      </c>
      <c r="Q4141" s="19"/>
      <c r="R4141" s="20">
        <f t="shared" ca="1" si="453"/>
        <v>1</v>
      </c>
      <c r="S4141" s="21">
        <f t="shared" ca="1" si="454"/>
        <v>0</v>
      </c>
    </row>
    <row r="4142" spans="9:19" ht="15" x14ac:dyDescent="0.25">
      <c r="I4142" s="14">
        <v>4138</v>
      </c>
      <c r="J4142" s="15">
        <f t="shared" ca="1" si="449"/>
        <v>0.60456879937700325</v>
      </c>
      <c r="K4142" s="16">
        <f t="shared" ca="1" si="451"/>
        <v>9.6487462925717082</v>
      </c>
      <c r="L4142" s="16"/>
      <c r="M4142" s="17">
        <f t="shared" ca="1" si="450"/>
        <v>0.25564283074860683</v>
      </c>
      <c r="N4142" s="18">
        <f t="shared" ca="1" si="452"/>
        <v>-1.715493516496692</v>
      </c>
      <c r="O4142" s="18"/>
      <c r="P4142" s="30">
        <f t="shared" ca="1" si="448"/>
        <v>13.5642398090684</v>
      </c>
      <c r="Q4142" s="19"/>
      <c r="R4142" s="20">
        <f t="shared" ca="1" si="453"/>
        <v>1</v>
      </c>
      <c r="S4142" s="21">
        <f t="shared" ca="1" si="454"/>
        <v>1</v>
      </c>
    </row>
    <row r="4143" spans="9:19" ht="15" x14ac:dyDescent="0.25">
      <c r="I4143" s="14">
        <v>4139</v>
      </c>
      <c r="J4143" s="15">
        <f t="shared" ca="1" si="449"/>
        <v>0.22768280103575589</v>
      </c>
      <c r="K4143" s="16">
        <f t="shared" ca="1" si="451"/>
        <v>1.1843352640118008</v>
      </c>
      <c r="L4143" s="16"/>
      <c r="M4143" s="17">
        <f t="shared" ca="1" si="450"/>
        <v>0.61383491480948571</v>
      </c>
      <c r="N4143" s="18">
        <f t="shared" ca="1" si="452"/>
        <v>6.2006940927869403</v>
      </c>
      <c r="O4143" s="18"/>
      <c r="P4143" s="30">
        <f t="shared" ca="1" si="448"/>
        <v>-2.8163588287751393</v>
      </c>
      <c r="Q4143" s="19"/>
      <c r="R4143" s="20">
        <f t="shared" ca="1" si="453"/>
        <v>0</v>
      </c>
      <c r="S4143" s="21">
        <f t="shared" ca="1" si="454"/>
        <v>0</v>
      </c>
    </row>
    <row r="4144" spans="9:19" ht="15" x14ac:dyDescent="0.25">
      <c r="I4144" s="14">
        <v>4140</v>
      </c>
      <c r="J4144" s="15">
        <f t="shared" ca="1" si="449"/>
        <v>0.62409291458004867</v>
      </c>
      <c r="K4144" s="16">
        <f t="shared" ca="1" si="451"/>
        <v>10.075921771903619</v>
      </c>
      <c r="L4144" s="16"/>
      <c r="M4144" s="17">
        <f t="shared" ca="1" si="450"/>
        <v>9.5036838938086676E-2</v>
      </c>
      <c r="N4144" s="18">
        <f t="shared" ca="1" si="452"/>
        <v>-7.1832682399233452</v>
      </c>
      <c r="O4144" s="18"/>
      <c r="P4144" s="30">
        <f t="shared" ca="1" si="448"/>
        <v>19.459190011826966</v>
      </c>
      <c r="Q4144" s="19"/>
      <c r="R4144" s="20">
        <f t="shared" ca="1" si="453"/>
        <v>1</v>
      </c>
      <c r="S4144" s="21">
        <f t="shared" ca="1" si="454"/>
        <v>1</v>
      </c>
    </row>
    <row r="4145" spans="9:19" ht="15" x14ac:dyDescent="0.25">
      <c r="I4145" s="14">
        <v>4141</v>
      </c>
      <c r="J4145" s="15">
        <f t="shared" ca="1" si="449"/>
        <v>0.33733525076377036</v>
      </c>
      <c r="K4145" s="16">
        <f t="shared" ca="1" si="451"/>
        <v>3.9181471016788789</v>
      </c>
      <c r="L4145" s="16"/>
      <c r="M4145" s="17">
        <f t="shared" ca="1" si="450"/>
        <v>0.38631884739105782</v>
      </c>
      <c r="N4145" s="18">
        <f t="shared" ca="1" si="452"/>
        <v>1.3626682414597298</v>
      </c>
      <c r="O4145" s="18"/>
      <c r="P4145" s="30">
        <f t="shared" ca="1" si="448"/>
        <v>4.7554788602191493</v>
      </c>
      <c r="Q4145" s="19"/>
      <c r="R4145" s="20">
        <f t="shared" ca="1" si="453"/>
        <v>1</v>
      </c>
      <c r="S4145" s="21">
        <f t="shared" ca="1" si="454"/>
        <v>0</v>
      </c>
    </row>
    <row r="4146" spans="9:19" ht="15" x14ac:dyDescent="0.25">
      <c r="I4146" s="14">
        <v>4142</v>
      </c>
      <c r="J4146" s="15">
        <f t="shared" ca="1" si="449"/>
        <v>0.63986275390958258</v>
      </c>
      <c r="K4146" s="16">
        <f t="shared" ca="1" si="451"/>
        <v>10.426012326321148</v>
      </c>
      <c r="L4146" s="16"/>
      <c r="M4146" s="17">
        <f t="shared" ca="1" si="450"/>
        <v>0.61807069739386822</v>
      </c>
      <c r="N4146" s="18">
        <f t="shared" ca="1" si="452"/>
        <v>6.2934743587610651</v>
      </c>
      <c r="O4146" s="18"/>
      <c r="P4146" s="30">
        <f t="shared" ca="1" si="448"/>
        <v>6.332537967560083</v>
      </c>
      <c r="Q4146" s="19"/>
      <c r="R4146" s="20">
        <f t="shared" ca="1" si="453"/>
        <v>1</v>
      </c>
      <c r="S4146" s="21">
        <f t="shared" ca="1" si="454"/>
        <v>0</v>
      </c>
    </row>
    <row r="4147" spans="9:19" ht="15" x14ac:dyDescent="0.25">
      <c r="I4147" s="14">
        <v>4143</v>
      </c>
      <c r="J4147" s="15">
        <f t="shared" ca="1" si="449"/>
        <v>0.39301897614754377</v>
      </c>
      <c r="K4147" s="16">
        <f t="shared" ca="1" si="451"/>
        <v>5.1588102195978767</v>
      </c>
      <c r="L4147" s="16"/>
      <c r="M4147" s="17">
        <f t="shared" ca="1" si="450"/>
        <v>0.79681953791727522</v>
      </c>
      <c r="N4147" s="18">
        <f t="shared" ca="1" si="452"/>
        <v>10.726910520620702</v>
      </c>
      <c r="O4147" s="18"/>
      <c r="P4147" s="30">
        <f t="shared" ca="1" si="448"/>
        <v>-3.3681003010228254</v>
      </c>
      <c r="Q4147" s="19"/>
      <c r="R4147" s="20">
        <f t="shared" ca="1" si="453"/>
        <v>0</v>
      </c>
      <c r="S4147" s="21">
        <f t="shared" ca="1" si="454"/>
        <v>0</v>
      </c>
    </row>
    <row r="4148" spans="9:19" ht="15" x14ac:dyDescent="0.25">
      <c r="I4148" s="14">
        <v>4144</v>
      </c>
      <c r="J4148" s="15">
        <f t="shared" ca="1" si="449"/>
        <v>0.29434885583739434</v>
      </c>
      <c r="K4148" s="16">
        <f t="shared" ca="1" si="451"/>
        <v>2.9059769583757067</v>
      </c>
      <c r="L4148" s="16"/>
      <c r="M4148" s="17">
        <f t="shared" ca="1" si="450"/>
        <v>0.92778396439371802</v>
      </c>
      <c r="N4148" s="18">
        <f t="shared" ca="1" si="452"/>
        <v>15.990915267524983</v>
      </c>
      <c r="O4148" s="18"/>
      <c r="P4148" s="30">
        <f t="shared" ca="1" si="448"/>
        <v>-10.884938309149277</v>
      </c>
      <c r="Q4148" s="19"/>
      <c r="R4148" s="20">
        <f t="shared" ca="1" si="453"/>
        <v>0</v>
      </c>
      <c r="S4148" s="21">
        <f t="shared" ca="1" si="454"/>
        <v>0</v>
      </c>
    </row>
    <row r="4149" spans="9:19" ht="15" x14ac:dyDescent="0.25">
      <c r="I4149" s="14">
        <v>4145</v>
      </c>
      <c r="J4149" s="15">
        <f t="shared" ca="1" si="449"/>
        <v>0.26897900302740241</v>
      </c>
      <c r="K4149" s="16">
        <f t="shared" ca="1" si="451"/>
        <v>2.2769790100391196</v>
      </c>
      <c r="L4149" s="16"/>
      <c r="M4149" s="17">
        <f t="shared" ca="1" si="450"/>
        <v>0.83642759315254345</v>
      </c>
      <c r="N4149" s="18">
        <f t="shared" ca="1" si="452"/>
        <v>11.978273465783875</v>
      </c>
      <c r="O4149" s="18"/>
      <c r="P4149" s="30">
        <f t="shared" ca="1" si="448"/>
        <v>-7.5012944557447545</v>
      </c>
      <c r="Q4149" s="19"/>
      <c r="R4149" s="20">
        <f t="shared" ca="1" si="453"/>
        <v>0</v>
      </c>
      <c r="S4149" s="21">
        <f t="shared" ca="1" si="454"/>
        <v>0</v>
      </c>
    </row>
    <row r="4150" spans="9:19" ht="15" x14ac:dyDescent="0.25">
      <c r="I4150" s="14">
        <v>4146</v>
      </c>
      <c r="J4150" s="15">
        <f t="shared" ca="1" si="449"/>
        <v>0.74318940925619204</v>
      </c>
      <c r="K4150" s="16">
        <f t="shared" ca="1" si="451"/>
        <v>12.895143361208108</v>
      </c>
      <c r="L4150" s="16"/>
      <c r="M4150" s="17">
        <f t="shared" ca="1" si="450"/>
        <v>0.74674268402294508</v>
      </c>
      <c r="N4150" s="18">
        <f t="shared" ca="1" si="452"/>
        <v>9.3377192962836553</v>
      </c>
      <c r="O4150" s="18"/>
      <c r="P4150" s="30">
        <f t="shared" ca="1" si="448"/>
        <v>5.7574240649244528</v>
      </c>
      <c r="Q4150" s="19"/>
      <c r="R4150" s="20">
        <f t="shared" ca="1" si="453"/>
        <v>1</v>
      </c>
      <c r="S4150" s="21">
        <f t="shared" ca="1" si="454"/>
        <v>0</v>
      </c>
    </row>
    <row r="4151" spans="9:19" ht="15" x14ac:dyDescent="0.25">
      <c r="I4151" s="14">
        <v>4147</v>
      </c>
      <c r="J4151" s="15">
        <f t="shared" ca="1" si="449"/>
        <v>0.87498256110642436</v>
      </c>
      <c r="K4151" s="16">
        <f t="shared" ca="1" si="451"/>
        <v>17.053804688601495</v>
      </c>
      <c r="L4151" s="16"/>
      <c r="M4151" s="17">
        <f t="shared" ca="1" si="450"/>
        <v>0.2623981029367829</v>
      </c>
      <c r="N4151" s="18">
        <f t="shared" ca="1" si="452"/>
        <v>-1.5409038173513352</v>
      </c>
      <c r="O4151" s="18"/>
      <c r="P4151" s="30">
        <f t="shared" ca="1" si="448"/>
        <v>20.79470850595283</v>
      </c>
      <c r="Q4151" s="19"/>
      <c r="R4151" s="20">
        <f t="shared" ca="1" si="453"/>
        <v>1</v>
      </c>
      <c r="S4151" s="21">
        <f t="shared" ca="1" si="454"/>
        <v>1</v>
      </c>
    </row>
    <row r="4152" spans="9:19" ht="15" x14ac:dyDescent="0.25">
      <c r="I4152" s="14">
        <v>4148</v>
      </c>
      <c r="J4152" s="15">
        <f t="shared" ca="1" si="449"/>
        <v>0.46389458453899579</v>
      </c>
      <c r="K4152" s="16">
        <f t="shared" ca="1" si="451"/>
        <v>6.6717621368880495</v>
      </c>
      <c r="L4152" s="16"/>
      <c r="M4152" s="17">
        <f t="shared" ca="1" si="450"/>
        <v>0.2880740165868535</v>
      </c>
      <c r="N4152" s="18">
        <f t="shared" ca="1" si="452"/>
        <v>-0.89709734151842735</v>
      </c>
      <c r="O4152" s="18"/>
      <c r="P4152" s="30">
        <f t="shared" ca="1" si="448"/>
        <v>9.7688594784064762</v>
      </c>
      <c r="Q4152" s="19"/>
      <c r="R4152" s="20">
        <f t="shared" ca="1" si="453"/>
        <v>1</v>
      </c>
      <c r="S4152" s="21">
        <f t="shared" ca="1" si="454"/>
        <v>1</v>
      </c>
    </row>
    <row r="4153" spans="9:19" ht="15" x14ac:dyDescent="0.25">
      <c r="I4153" s="14">
        <v>4149</v>
      </c>
      <c r="J4153" s="15">
        <f t="shared" ca="1" si="449"/>
        <v>0.76981309992853375</v>
      </c>
      <c r="K4153" s="16">
        <f t="shared" ca="1" si="451"/>
        <v>13.606487643447167</v>
      </c>
      <c r="L4153" s="16"/>
      <c r="M4153" s="17">
        <f t="shared" ca="1" si="450"/>
        <v>0.71016815741549966</v>
      </c>
      <c r="N4153" s="18">
        <f t="shared" ca="1" si="452"/>
        <v>8.4140594060678744</v>
      </c>
      <c r="O4153" s="18"/>
      <c r="P4153" s="30">
        <f t="shared" ca="1" si="448"/>
        <v>7.3924282373792929</v>
      </c>
      <c r="Q4153" s="19"/>
      <c r="R4153" s="20">
        <f t="shared" ca="1" si="453"/>
        <v>1</v>
      </c>
      <c r="S4153" s="21">
        <f t="shared" ca="1" si="454"/>
        <v>1</v>
      </c>
    </row>
    <row r="4154" spans="9:19" ht="15" x14ac:dyDescent="0.25">
      <c r="I4154" s="14">
        <v>4150</v>
      </c>
      <c r="J4154" s="15">
        <f t="shared" ca="1" si="449"/>
        <v>5.4804301551847456E-2</v>
      </c>
      <c r="K4154" s="16">
        <f t="shared" ca="1" si="451"/>
        <v>-5.9561825521898477</v>
      </c>
      <c r="L4154" s="16"/>
      <c r="M4154" s="17">
        <f t="shared" ca="1" si="450"/>
        <v>0.57807795348836388</v>
      </c>
      <c r="N4154" s="18">
        <f t="shared" ca="1" si="452"/>
        <v>5.4280432532664467</v>
      </c>
      <c r="O4154" s="18"/>
      <c r="P4154" s="30">
        <f t="shared" ca="1" si="448"/>
        <v>-9.1842258054562933</v>
      </c>
      <c r="Q4154" s="19"/>
      <c r="R4154" s="20">
        <f t="shared" ca="1" si="453"/>
        <v>0</v>
      </c>
      <c r="S4154" s="21">
        <f t="shared" ca="1" si="454"/>
        <v>0</v>
      </c>
    </row>
    <row r="4155" spans="9:19" ht="15" x14ac:dyDescent="0.25">
      <c r="I4155" s="14">
        <v>4151</v>
      </c>
      <c r="J4155" s="15">
        <f t="shared" ca="1" si="449"/>
        <v>0.25719841182811809</v>
      </c>
      <c r="K4155" s="16">
        <f t="shared" ca="1" si="451"/>
        <v>1.9749202264038406</v>
      </c>
      <c r="L4155" s="16"/>
      <c r="M4155" s="17">
        <f t="shared" ca="1" si="450"/>
        <v>0.39859183438057566</v>
      </c>
      <c r="N4155" s="18">
        <f t="shared" ca="1" si="452"/>
        <v>1.6298367915058036</v>
      </c>
      <c r="O4155" s="18"/>
      <c r="P4155" s="30">
        <f t="shared" ca="1" si="448"/>
        <v>2.5450834348980371</v>
      </c>
      <c r="Q4155" s="19"/>
      <c r="R4155" s="20">
        <f t="shared" ca="1" si="453"/>
        <v>1</v>
      </c>
      <c r="S4155" s="21">
        <f t="shared" ca="1" si="454"/>
        <v>0</v>
      </c>
    </row>
    <row r="4156" spans="9:19" ht="15" x14ac:dyDescent="0.25">
      <c r="I4156" s="14">
        <v>4152</v>
      </c>
      <c r="J4156" s="15">
        <f t="shared" ca="1" si="449"/>
        <v>0.55188812363645745</v>
      </c>
      <c r="K4156" s="16">
        <f t="shared" ca="1" si="451"/>
        <v>8.5212819002045315</v>
      </c>
      <c r="L4156" s="16"/>
      <c r="M4156" s="17">
        <f t="shared" ca="1" si="450"/>
        <v>0.97850602628800398</v>
      </c>
      <c r="N4156" s="18">
        <f t="shared" ca="1" si="452"/>
        <v>20.712552139877943</v>
      </c>
      <c r="O4156" s="18"/>
      <c r="P4156" s="30">
        <f t="shared" ca="1" si="448"/>
        <v>-9.9912702396734119</v>
      </c>
      <c r="Q4156" s="19"/>
      <c r="R4156" s="20">
        <f t="shared" ca="1" si="453"/>
        <v>0</v>
      </c>
      <c r="S4156" s="21">
        <f t="shared" ca="1" si="454"/>
        <v>0</v>
      </c>
    </row>
    <row r="4157" spans="9:19" ht="15" x14ac:dyDescent="0.25">
      <c r="I4157" s="14">
        <v>4153</v>
      </c>
      <c r="J4157" s="15">
        <f t="shared" ca="1" si="449"/>
        <v>0.22762772119500518</v>
      </c>
      <c r="K4157" s="16">
        <f t="shared" ca="1" si="451"/>
        <v>1.1828088614918988</v>
      </c>
      <c r="L4157" s="16"/>
      <c r="M4157" s="17">
        <f t="shared" ca="1" si="450"/>
        <v>0.5921563417522413</v>
      </c>
      <c r="N4157" s="18">
        <f t="shared" ca="1" si="452"/>
        <v>5.7302161465600108</v>
      </c>
      <c r="O4157" s="18"/>
      <c r="P4157" s="30">
        <f t="shared" ca="1" si="448"/>
        <v>-2.3474072850681118</v>
      </c>
      <c r="Q4157" s="19"/>
      <c r="R4157" s="20">
        <f t="shared" ca="1" si="453"/>
        <v>0</v>
      </c>
      <c r="S4157" s="21">
        <f t="shared" ca="1" si="454"/>
        <v>0</v>
      </c>
    </row>
    <row r="4158" spans="9:19" ht="15" x14ac:dyDescent="0.25">
      <c r="I4158" s="14">
        <v>4154</v>
      </c>
      <c r="J4158" s="15">
        <f t="shared" ca="1" si="449"/>
        <v>0.43750505208659063</v>
      </c>
      <c r="K4158" s="16">
        <f t="shared" ca="1" si="451"/>
        <v>6.1139516555576101</v>
      </c>
      <c r="L4158" s="16"/>
      <c r="M4158" s="17">
        <f t="shared" ca="1" si="450"/>
        <v>0.75754435918576757</v>
      </c>
      <c r="N4158" s="18">
        <f t="shared" ca="1" si="452"/>
        <v>9.6234449945239522</v>
      </c>
      <c r="O4158" s="18"/>
      <c r="P4158" s="30">
        <f t="shared" ca="1" si="448"/>
        <v>-1.3094933389663419</v>
      </c>
      <c r="Q4158" s="19"/>
      <c r="R4158" s="20">
        <f t="shared" ca="1" si="453"/>
        <v>0</v>
      </c>
      <c r="S4158" s="21">
        <f t="shared" ca="1" si="454"/>
        <v>0</v>
      </c>
    </row>
    <row r="4159" spans="9:19" ht="15" x14ac:dyDescent="0.25">
      <c r="I4159" s="14">
        <v>4155</v>
      </c>
      <c r="J4159" s="15">
        <f t="shared" ca="1" si="449"/>
        <v>0.68097272723507063</v>
      </c>
      <c r="K4159" s="16">
        <f t="shared" ca="1" si="451"/>
        <v>11.365821161291672</v>
      </c>
      <c r="L4159" s="16"/>
      <c r="M4159" s="17">
        <f t="shared" ca="1" si="450"/>
        <v>0.62820845312566587</v>
      </c>
      <c r="N4159" s="18">
        <f t="shared" ca="1" si="452"/>
        <v>6.516816255572861</v>
      </c>
      <c r="O4159" s="18"/>
      <c r="P4159" s="30">
        <f t="shared" ca="1" si="448"/>
        <v>7.0490049057188111</v>
      </c>
      <c r="Q4159" s="19"/>
      <c r="R4159" s="20">
        <f t="shared" ca="1" si="453"/>
        <v>1</v>
      </c>
      <c r="S4159" s="21">
        <f t="shared" ca="1" si="454"/>
        <v>1</v>
      </c>
    </row>
    <row r="4160" spans="9:19" ht="15" x14ac:dyDescent="0.25">
      <c r="I4160" s="14">
        <v>4156</v>
      </c>
      <c r="J4160" s="15">
        <f t="shared" ca="1" si="449"/>
        <v>4.2694825102069678E-2</v>
      </c>
      <c r="K4160" s="16">
        <f t="shared" ca="1" si="451"/>
        <v>-6.9625224352946393</v>
      </c>
      <c r="L4160" s="16"/>
      <c r="M4160" s="17">
        <f t="shared" ca="1" si="450"/>
        <v>0.88930244604353104</v>
      </c>
      <c r="N4160" s="18">
        <f t="shared" ca="1" si="452"/>
        <v>14.010903315009148</v>
      </c>
      <c r="O4160" s="18"/>
      <c r="P4160" s="30">
        <f t="shared" ca="1" si="448"/>
        <v>-18.77342575030379</v>
      </c>
      <c r="Q4160" s="19"/>
      <c r="R4160" s="20">
        <f t="shared" ca="1" si="453"/>
        <v>0</v>
      </c>
      <c r="S4160" s="21">
        <f t="shared" ca="1" si="454"/>
        <v>0</v>
      </c>
    </row>
    <row r="4161" spans="9:19" ht="15" x14ac:dyDescent="0.25">
      <c r="I4161" s="14">
        <v>4157</v>
      </c>
      <c r="J4161" s="15">
        <f t="shared" ca="1" si="449"/>
        <v>0.73049617185266447</v>
      </c>
      <c r="K4161" s="16">
        <f t="shared" ca="1" si="451"/>
        <v>12.56972216586715</v>
      </c>
      <c r="L4161" s="16"/>
      <c r="M4161" s="17">
        <f t="shared" ca="1" si="450"/>
        <v>0.48853377191504999</v>
      </c>
      <c r="N4161" s="18">
        <f t="shared" ca="1" si="452"/>
        <v>3.5394976427873313</v>
      </c>
      <c r="O4161" s="18"/>
      <c r="P4161" s="30">
        <f t="shared" ca="1" si="448"/>
        <v>11.230224523079819</v>
      </c>
      <c r="Q4161" s="19"/>
      <c r="R4161" s="20">
        <f t="shared" ca="1" si="453"/>
        <v>1</v>
      </c>
      <c r="S4161" s="21">
        <f t="shared" ca="1" si="454"/>
        <v>1</v>
      </c>
    </row>
    <row r="4162" spans="9:19" ht="15" x14ac:dyDescent="0.25">
      <c r="I4162" s="14">
        <v>4158</v>
      </c>
      <c r="J4162" s="15">
        <f t="shared" ca="1" si="449"/>
        <v>0.7501630076331498</v>
      </c>
      <c r="K4162" s="16">
        <f t="shared" ca="1" si="451"/>
        <v>13.077478622379981</v>
      </c>
      <c r="L4162" s="16"/>
      <c r="M4162" s="17">
        <f t="shared" ca="1" si="450"/>
        <v>0.87453238446521087</v>
      </c>
      <c r="N4162" s="18">
        <f t="shared" ca="1" si="452"/>
        <v>13.385532689022753</v>
      </c>
      <c r="O4162" s="18"/>
      <c r="P4162" s="30">
        <f t="shared" ca="1" si="448"/>
        <v>1.8919459333572286</v>
      </c>
      <c r="Q4162" s="19"/>
      <c r="R4162" s="20">
        <f t="shared" ca="1" si="453"/>
        <v>1</v>
      </c>
      <c r="S4162" s="21">
        <f t="shared" ca="1" si="454"/>
        <v>0</v>
      </c>
    </row>
    <row r="4163" spans="9:19" ht="15" x14ac:dyDescent="0.25">
      <c r="I4163" s="14">
        <v>4159</v>
      </c>
      <c r="J4163" s="15">
        <f t="shared" ca="1" si="449"/>
        <v>6.8101951452707032E-2</v>
      </c>
      <c r="K4163" s="16">
        <f t="shared" ca="1" si="451"/>
        <v>-5.0368814256735757</v>
      </c>
      <c r="L4163" s="16"/>
      <c r="M4163" s="17">
        <f t="shared" ca="1" si="450"/>
        <v>0.40688135430482242</v>
      </c>
      <c r="N4163" s="18">
        <f t="shared" ca="1" si="452"/>
        <v>1.8090406649701019</v>
      </c>
      <c r="O4163" s="18"/>
      <c r="P4163" s="30">
        <f t="shared" ca="1" si="448"/>
        <v>-4.6459220906436771</v>
      </c>
      <c r="Q4163" s="19"/>
      <c r="R4163" s="20">
        <f t="shared" ca="1" si="453"/>
        <v>0</v>
      </c>
      <c r="S4163" s="21">
        <f t="shared" ca="1" si="454"/>
        <v>0</v>
      </c>
    </row>
    <row r="4164" spans="9:19" ht="15" x14ac:dyDescent="0.25">
      <c r="I4164" s="14">
        <v>4160</v>
      </c>
      <c r="J4164" s="15">
        <f t="shared" ca="1" si="449"/>
        <v>0.17234191130136733</v>
      </c>
      <c r="K4164" s="16">
        <f t="shared" ca="1" si="451"/>
        <v>-0.47602843481763202</v>
      </c>
      <c r="L4164" s="16"/>
      <c r="M4164" s="17">
        <f t="shared" ca="1" si="450"/>
        <v>0.25605844951694601</v>
      </c>
      <c r="N4164" s="18">
        <f t="shared" ca="1" si="452"/>
        <v>-1.7046832888037668</v>
      </c>
      <c r="O4164" s="18"/>
      <c r="P4164" s="30">
        <f t="shared" ca="1" si="448"/>
        <v>3.428654853986135</v>
      </c>
      <c r="Q4164" s="19"/>
      <c r="R4164" s="20">
        <f t="shared" ca="1" si="453"/>
        <v>1</v>
      </c>
      <c r="S4164" s="21">
        <f t="shared" ca="1" si="454"/>
        <v>0</v>
      </c>
    </row>
    <row r="4165" spans="9:19" ht="15" x14ac:dyDescent="0.25">
      <c r="I4165" s="14">
        <v>4161</v>
      </c>
      <c r="J4165" s="15">
        <f t="shared" ca="1" si="449"/>
        <v>0.56178636030049822</v>
      </c>
      <c r="K4165" s="16">
        <f t="shared" ca="1" si="451"/>
        <v>8.731005009707749</v>
      </c>
      <c r="L4165" s="16"/>
      <c r="M4165" s="17">
        <f t="shared" ca="1" si="450"/>
        <v>0.86300878375256473</v>
      </c>
      <c r="N4165" s="18">
        <f t="shared" ca="1" si="452"/>
        <v>12.932536976690628</v>
      </c>
      <c r="O4165" s="18"/>
      <c r="P4165" s="30">
        <f t="shared" ref="P4165:P4228" ca="1" si="455">K4165-N4165+homefield_adv_simulation</f>
        <v>-2.0015319669828786</v>
      </c>
      <c r="Q4165" s="19"/>
      <c r="R4165" s="20">
        <f t="shared" ca="1" si="453"/>
        <v>0</v>
      </c>
      <c r="S4165" s="21">
        <f t="shared" ca="1" si="454"/>
        <v>0</v>
      </c>
    </row>
    <row r="4166" spans="9:19" ht="15" x14ac:dyDescent="0.25">
      <c r="I4166" s="14">
        <v>4162</v>
      </c>
      <c r="J4166" s="15">
        <f t="shared" ca="1" si="449"/>
        <v>0.95106295855075762</v>
      </c>
      <c r="K4166" s="16">
        <f t="shared" ca="1" si="451"/>
        <v>21.278803278870129</v>
      </c>
      <c r="L4166" s="16"/>
      <c r="M4166" s="17">
        <f t="shared" ca="1" si="450"/>
        <v>0.15956344680225876</v>
      </c>
      <c r="N4166" s="18">
        <f t="shared" ca="1" si="452"/>
        <v>-4.5552564725393463</v>
      </c>
      <c r="O4166" s="18"/>
      <c r="P4166" s="30">
        <f t="shared" ca="1" si="455"/>
        <v>28.034059751409476</v>
      </c>
      <c r="Q4166" s="19"/>
      <c r="R4166" s="20">
        <f t="shared" ca="1" si="453"/>
        <v>1</v>
      </c>
      <c r="S4166" s="21">
        <f t="shared" ca="1" si="454"/>
        <v>1</v>
      </c>
    </row>
    <row r="4167" spans="9:19" ht="15" x14ac:dyDescent="0.25">
      <c r="I4167" s="14">
        <v>4163</v>
      </c>
      <c r="J4167" s="15">
        <f t="shared" ca="1" si="449"/>
        <v>0.84105406405313299</v>
      </c>
      <c r="K4167" s="16">
        <f t="shared" ca="1" si="451"/>
        <v>15.786555408969155</v>
      </c>
      <c r="L4167" s="16"/>
      <c r="M4167" s="17">
        <f t="shared" ca="1" si="450"/>
        <v>0.10890419630551951</v>
      </c>
      <c r="N4167" s="18">
        <f t="shared" ca="1" si="452"/>
        <v>-6.5308034014976268</v>
      </c>
      <c r="O4167" s="18"/>
      <c r="P4167" s="30">
        <f t="shared" ca="1" si="455"/>
        <v>24.517358810466781</v>
      </c>
      <c r="Q4167" s="19"/>
      <c r="R4167" s="20">
        <f t="shared" ca="1" si="453"/>
        <v>1</v>
      </c>
      <c r="S4167" s="21">
        <f t="shared" ca="1" si="454"/>
        <v>1</v>
      </c>
    </row>
    <row r="4168" spans="9:19" ht="15" x14ac:dyDescent="0.25">
      <c r="I4168" s="14">
        <v>4164</v>
      </c>
      <c r="J4168" s="15">
        <f t="shared" ca="1" si="449"/>
        <v>0.34255025299513608</v>
      </c>
      <c r="K4168" s="16">
        <f t="shared" ca="1" si="451"/>
        <v>4.0372352976231554</v>
      </c>
      <c r="L4168" s="16"/>
      <c r="M4168" s="17">
        <f t="shared" ca="1" si="450"/>
        <v>0.41895975733268853</v>
      </c>
      <c r="N4168" s="18">
        <f t="shared" ca="1" si="452"/>
        <v>2.0685668489561095</v>
      </c>
      <c r="O4168" s="18"/>
      <c r="P4168" s="30">
        <f t="shared" ca="1" si="455"/>
        <v>4.168668448667046</v>
      </c>
      <c r="Q4168" s="19"/>
      <c r="R4168" s="20">
        <f t="shared" ca="1" si="453"/>
        <v>1</v>
      </c>
      <c r="S4168" s="21">
        <f t="shared" ca="1" si="454"/>
        <v>0</v>
      </c>
    </row>
    <row r="4169" spans="9:19" ht="15" x14ac:dyDescent="0.25">
      <c r="I4169" s="14">
        <v>4165</v>
      </c>
      <c r="J4169" s="15">
        <f t="shared" ca="1" si="449"/>
        <v>0.60276993140371737</v>
      </c>
      <c r="K4169" s="16">
        <f t="shared" ca="1" si="451"/>
        <v>9.6096943940810107</v>
      </c>
      <c r="L4169" s="16"/>
      <c r="M4169" s="17">
        <f t="shared" ca="1" si="450"/>
        <v>0.78779989514527515</v>
      </c>
      <c r="N4169" s="18">
        <f t="shared" ca="1" si="452"/>
        <v>10.463329461494618</v>
      </c>
      <c r="O4169" s="18"/>
      <c r="P4169" s="30">
        <f t="shared" ca="1" si="455"/>
        <v>1.3463649325863924</v>
      </c>
      <c r="Q4169" s="19"/>
      <c r="R4169" s="20">
        <f t="shared" ca="1" si="453"/>
        <v>1</v>
      </c>
      <c r="S4169" s="21">
        <f t="shared" ca="1" si="454"/>
        <v>0</v>
      </c>
    </row>
    <row r="4170" spans="9:19" ht="15" x14ac:dyDescent="0.25">
      <c r="I4170" s="14">
        <v>4166</v>
      </c>
      <c r="J4170" s="15">
        <f t="shared" ref="J4170:J4233" ca="1" si="456">RAND()</f>
        <v>0.60646593182105057</v>
      </c>
      <c r="K4170" s="16">
        <f t="shared" ca="1" si="451"/>
        <v>9.6899838853255851</v>
      </c>
      <c r="L4170" s="16"/>
      <c r="M4170" s="17">
        <f t="shared" ref="M4170:M4233" ca="1" si="457">RAND()</f>
        <v>0.41734426369290789</v>
      </c>
      <c r="N4170" s="18">
        <f t="shared" ca="1" si="452"/>
        <v>2.0339557606369687</v>
      </c>
      <c r="O4170" s="18"/>
      <c r="P4170" s="30">
        <f t="shared" ca="1" si="455"/>
        <v>9.856028124688617</v>
      </c>
      <c r="Q4170" s="19"/>
      <c r="R4170" s="20">
        <f t="shared" ca="1" si="453"/>
        <v>1</v>
      </c>
      <c r="S4170" s="21">
        <f t="shared" ca="1" si="454"/>
        <v>1</v>
      </c>
    </row>
    <row r="4171" spans="9:19" ht="15" x14ac:dyDescent="0.25">
      <c r="I4171" s="14">
        <v>4167</v>
      </c>
      <c r="J4171" s="15">
        <f t="shared" ca="1" si="456"/>
        <v>0.10146659970264171</v>
      </c>
      <c r="K4171" s="16">
        <f t="shared" ref="K4171:K4234" ca="1" si="458">NORMINV(J4171,mean_HomeTeam_Sim,sd_HomeTeam_Sim)</f>
        <v>-3.2226828364191498</v>
      </c>
      <c r="L4171" s="16"/>
      <c r="M4171" s="17">
        <f t="shared" ca="1" si="457"/>
        <v>0.94751078632567609</v>
      </c>
      <c r="N4171" s="18">
        <f t="shared" ref="N4171:N4234" ca="1" si="459">NORMINV(M4171,mean_AwayTeam_Sim,sd_AwayTeam_Sim)</f>
        <v>17.343788954993315</v>
      </c>
      <c r="O4171" s="18"/>
      <c r="P4171" s="30">
        <f t="shared" ca="1" si="455"/>
        <v>-18.366471791412465</v>
      </c>
      <c r="Q4171" s="19"/>
      <c r="R4171" s="20">
        <f t="shared" ref="R4171:R4234" ca="1" si="460">IF(P4171&gt;0,1,0)</f>
        <v>0</v>
      </c>
      <c r="S4171" s="21">
        <f t="shared" ref="S4171:S4234" ca="1" si="461">IF(P4171&gt;game_spread,1,0)</f>
        <v>0</v>
      </c>
    </row>
    <row r="4172" spans="9:19" ht="15" x14ac:dyDescent="0.25">
      <c r="I4172" s="14">
        <v>4168</v>
      </c>
      <c r="J4172" s="15">
        <f t="shared" ca="1" si="456"/>
        <v>0.98661482705475956</v>
      </c>
      <c r="K4172" s="16">
        <f t="shared" ca="1" si="458"/>
        <v>25.960766558854836</v>
      </c>
      <c r="L4172" s="16"/>
      <c r="M4172" s="17">
        <f t="shared" ca="1" si="457"/>
        <v>0.89451149605938995</v>
      </c>
      <c r="N4172" s="18">
        <f t="shared" ca="1" si="459"/>
        <v>14.245641688963872</v>
      </c>
      <c r="O4172" s="18"/>
      <c r="P4172" s="30">
        <f t="shared" ca="1" si="455"/>
        <v>13.915124869890963</v>
      </c>
      <c r="Q4172" s="19"/>
      <c r="R4172" s="20">
        <f t="shared" ca="1" si="460"/>
        <v>1</v>
      </c>
      <c r="S4172" s="21">
        <f t="shared" ca="1" si="461"/>
        <v>1</v>
      </c>
    </row>
    <row r="4173" spans="9:19" ht="15" x14ac:dyDescent="0.25">
      <c r="I4173" s="14">
        <v>4169</v>
      </c>
      <c r="J4173" s="15">
        <f t="shared" ca="1" si="456"/>
        <v>0.12783080847034256</v>
      </c>
      <c r="K4173" s="16">
        <f t="shared" ca="1" si="458"/>
        <v>-2.0803565844728187</v>
      </c>
      <c r="L4173" s="16"/>
      <c r="M4173" s="17">
        <f t="shared" ca="1" si="457"/>
        <v>0.49198987965767593</v>
      </c>
      <c r="N4173" s="18">
        <f t="shared" ca="1" si="459"/>
        <v>3.6120008135637569</v>
      </c>
      <c r="O4173" s="18"/>
      <c r="P4173" s="30">
        <f t="shared" ca="1" si="455"/>
        <v>-3.4923573980365754</v>
      </c>
      <c r="Q4173" s="19"/>
      <c r="R4173" s="20">
        <f t="shared" ca="1" si="460"/>
        <v>0</v>
      </c>
      <c r="S4173" s="21">
        <f t="shared" ca="1" si="461"/>
        <v>0</v>
      </c>
    </row>
    <row r="4174" spans="9:19" ht="15" x14ac:dyDescent="0.25">
      <c r="I4174" s="14">
        <v>4170</v>
      </c>
      <c r="J4174" s="15">
        <f t="shared" ca="1" si="456"/>
        <v>0.2589282839966347</v>
      </c>
      <c r="K4174" s="16">
        <f t="shared" ca="1" si="458"/>
        <v>2.0197130970817065</v>
      </c>
      <c r="L4174" s="16"/>
      <c r="M4174" s="17">
        <f t="shared" ca="1" si="457"/>
        <v>4.5268062875984172E-2</v>
      </c>
      <c r="N4174" s="18">
        <f t="shared" ca="1" si="459"/>
        <v>-10.381110184242607</v>
      </c>
      <c r="O4174" s="18"/>
      <c r="P4174" s="30">
        <f t="shared" ca="1" si="455"/>
        <v>14.600823281324313</v>
      </c>
      <c r="Q4174" s="19"/>
      <c r="R4174" s="20">
        <f t="shared" ca="1" si="460"/>
        <v>1</v>
      </c>
      <c r="S4174" s="21">
        <f t="shared" ca="1" si="461"/>
        <v>1</v>
      </c>
    </row>
    <row r="4175" spans="9:19" ht="15" x14ac:dyDescent="0.25">
      <c r="I4175" s="14">
        <v>4171</v>
      </c>
      <c r="J4175" s="15">
        <f t="shared" ca="1" si="456"/>
        <v>0.35131683118862245</v>
      </c>
      <c r="K4175" s="16">
        <f t="shared" ca="1" si="458"/>
        <v>4.2359020721419416</v>
      </c>
      <c r="L4175" s="16"/>
      <c r="M4175" s="17">
        <f t="shared" ca="1" si="457"/>
        <v>0.97558918968348396</v>
      </c>
      <c r="N4175" s="18">
        <f t="shared" ca="1" si="459"/>
        <v>20.263425479600947</v>
      </c>
      <c r="O4175" s="18"/>
      <c r="P4175" s="30">
        <f t="shared" ca="1" si="455"/>
        <v>-13.827523407459008</v>
      </c>
      <c r="Q4175" s="19"/>
      <c r="R4175" s="20">
        <f t="shared" ca="1" si="460"/>
        <v>0</v>
      </c>
      <c r="S4175" s="21">
        <f t="shared" ca="1" si="461"/>
        <v>0</v>
      </c>
    </row>
    <row r="4176" spans="9:19" ht="15" x14ac:dyDescent="0.25">
      <c r="I4176" s="14">
        <v>4172</v>
      </c>
      <c r="J4176" s="15">
        <f t="shared" ca="1" si="456"/>
        <v>0.96035503288355362</v>
      </c>
      <c r="K4176" s="16">
        <f t="shared" ca="1" si="458"/>
        <v>22.111885655844308</v>
      </c>
      <c r="L4176" s="16"/>
      <c r="M4176" s="17">
        <f t="shared" ca="1" si="457"/>
        <v>0.1833848752229067</v>
      </c>
      <c r="N4176" s="18">
        <f t="shared" ca="1" si="459"/>
        <v>-3.7711966422915451</v>
      </c>
      <c r="O4176" s="18"/>
      <c r="P4176" s="30">
        <f t="shared" ca="1" si="455"/>
        <v>28.083082298135853</v>
      </c>
      <c r="Q4176" s="19"/>
      <c r="R4176" s="20">
        <f t="shared" ca="1" si="460"/>
        <v>1</v>
      </c>
      <c r="S4176" s="21">
        <f t="shared" ca="1" si="461"/>
        <v>1</v>
      </c>
    </row>
    <row r="4177" spans="9:19" ht="15" x14ac:dyDescent="0.25">
      <c r="I4177" s="14">
        <v>4173</v>
      </c>
      <c r="J4177" s="15">
        <f t="shared" ca="1" si="456"/>
        <v>0.90725133714441297</v>
      </c>
      <c r="K4177" s="16">
        <f t="shared" ca="1" si="458"/>
        <v>18.507522826130888</v>
      </c>
      <c r="L4177" s="16"/>
      <c r="M4177" s="17">
        <f t="shared" ca="1" si="457"/>
        <v>0.54219317947558321</v>
      </c>
      <c r="N4177" s="18">
        <f t="shared" ca="1" si="459"/>
        <v>4.6665296860672711</v>
      </c>
      <c r="O4177" s="18"/>
      <c r="P4177" s="30">
        <f t="shared" ca="1" si="455"/>
        <v>16.040993140063616</v>
      </c>
      <c r="Q4177" s="19"/>
      <c r="R4177" s="20">
        <f t="shared" ca="1" si="460"/>
        <v>1</v>
      </c>
      <c r="S4177" s="21">
        <f t="shared" ca="1" si="461"/>
        <v>1</v>
      </c>
    </row>
    <row r="4178" spans="9:19" ht="15" x14ac:dyDescent="0.25">
      <c r="I4178" s="14">
        <v>4174</v>
      </c>
      <c r="J4178" s="15">
        <f t="shared" ca="1" si="456"/>
        <v>8.8093115747531758E-2</v>
      </c>
      <c r="K4178" s="16">
        <f t="shared" ca="1" si="458"/>
        <v>-3.8865907781825229</v>
      </c>
      <c r="L4178" s="16"/>
      <c r="M4178" s="17">
        <f t="shared" ca="1" si="457"/>
        <v>0.4393437953581143</v>
      </c>
      <c r="N4178" s="18">
        <f t="shared" ca="1" si="459"/>
        <v>2.5029795458394259</v>
      </c>
      <c r="O4178" s="18"/>
      <c r="P4178" s="30">
        <f t="shared" ca="1" si="455"/>
        <v>-4.1895703240219486</v>
      </c>
      <c r="Q4178" s="19"/>
      <c r="R4178" s="20">
        <f t="shared" ca="1" si="460"/>
        <v>0</v>
      </c>
      <c r="S4178" s="21">
        <f t="shared" ca="1" si="461"/>
        <v>0</v>
      </c>
    </row>
    <row r="4179" spans="9:19" ht="15" x14ac:dyDescent="0.25">
      <c r="I4179" s="14">
        <v>4175</v>
      </c>
      <c r="J4179" s="15">
        <f t="shared" ca="1" si="456"/>
        <v>0.81547531440861054</v>
      </c>
      <c r="K4179" s="16">
        <f t="shared" ca="1" si="458"/>
        <v>14.945344385249633</v>
      </c>
      <c r="L4179" s="16"/>
      <c r="M4179" s="17">
        <f t="shared" ca="1" si="457"/>
        <v>0.80440818220093457</v>
      </c>
      <c r="N4179" s="18">
        <f t="shared" ca="1" si="459"/>
        <v>10.954132235448307</v>
      </c>
      <c r="O4179" s="18"/>
      <c r="P4179" s="30">
        <f t="shared" ca="1" si="455"/>
        <v>6.1912121498013262</v>
      </c>
      <c r="Q4179" s="19"/>
      <c r="R4179" s="20">
        <f t="shared" ca="1" si="460"/>
        <v>1</v>
      </c>
      <c r="S4179" s="21">
        <f t="shared" ca="1" si="461"/>
        <v>0</v>
      </c>
    </row>
    <row r="4180" spans="9:19" ht="15" x14ac:dyDescent="0.25">
      <c r="I4180" s="14">
        <v>4176</v>
      </c>
      <c r="J4180" s="15">
        <f t="shared" ca="1" si="456"/>
        <v>0.40209105071997298</v>
      </c>
      <c r="K4180" s="16">
        <f t="shared" ca="1" si="458"/>
        <v>5.3555988739575042</v>
      </c>
      <c r="L4180" s="16"/>
      <c r="M4180" s="17">
        <f t="shared" ca="1" si="457"/>
        <v>0.15906398766890384</v>
      </c>
      <c r="N4180" s="18">
        <f t="shared" ca="1" si="459"/>
        <v>-4.5724794314796355</v>
      </c>
      <c r="O4180" s="18"/>
      <c r="P4180" s="30">
        <f t="shared" ca="1" si="455"/>
        <v>12.128078305437139</v>
      </c>
      <c r="Q4180" s="19"/>
      <c r="R4180" s="20">
        <f t="shared" ca="1" si="460"/>
        <v>1</v>
      </c>
      <c r="S4180" s="21">
        <f t="shared" ca="1" si="461"/>
        <v>1</v>
      </c>
    </row>
    <row r="4181" spans="9:19" ht="15" x14ac:dyDescent="0.25">
      <c r="I4181" s="14">
        <v>4177</v>
      </c>
      <c r="J4181" s="15">
        <f t="shared" ca="1" si="456"/>
        <v>0.45634116501972544</v>
      </c>
      <c r="K4181" s="16">
        <f t="shared" ca="1" si="458"/>
        <v>6.5125534867022061</v>
      </c>
      <c r="L4181" s="16"/>
      <c r="M4181" s="17">
        <f t="shared" ca="1" si="457"/>
        <v>0.90437888804776256</v>
      </c>
      <c r="N4181" s="18">
        <f t="shared" ca="1" si="459"/>
        <v>14.714419553047753</v>
      </c>
      <c r="O4181" s="18"/>
      <c r="P4181" s="30">
        <f t="shared" ca="1" si="455"/>
        <v>-6.0018660663455465</v>
      </c>
      <c r="Q4181" s="19"/>
      <c r="R4181" s="20">
        <f t="shared" ca="1" si="460"/>
        <v>0</v>
      </c>
      <c r="S4181" s="21">
        <f t="shared" ca="1" si="461"/>
        <v>0</v>
      </c>
    </row>
    <row r="4182" spans="9:19" ht="15" x14ac:dyDescent="0.25">
      <c r="I4182" s="14">
        <v>4178</v>
      </c>
      <c r="J4182" s="15">
        <f t="shared" ca="1" si="456"/>
        <v>0.98389563936383462</v>
      </c>
      <c r="K4182" s="16">
        <f t="shared" ca="1" si="458"/>
        <v>25.349673636352829</v>
      </c>
      <c r="L4182" s="16"/>
      <c r="M4182" s="17">
        <f t="shared" ca="1" si="457"/>
        <v>0.33876249141053738</v>
      </c>
      <c r="N4182" s="18">
        <f t="shared" ca="1" si="459"/>
        <v>0.3008088913902065</v>
      </c>
      <c r="O4182" s="18"/>
      <c r="P4182" s="30">
        <f t="shared" ca="1" si="455"/>
        <v>27.248864744962621</v>
      </c>
      <c r="Q4182" s="19"/>
      <c r="R4182" s="20">
        <f t="shared" ca="1" si="460"/>
        <v>1</v>
      </c>
      <c r="S4182" s="21">
        <f t="shared" ca="1" si="461"/>
        <v>1</v>
      </c>
    </row>
    <row r="4183" spans="9:19" ht="15" x14ac:dyDescent="0.25">
      <c r="I4183" s="14">
        <v>4179</v>
      </c>
      <c r="J4183" s="15">
        <f t="shared" ca="1" si="456"/>
        <v>2.7442732610994391E-2</v>
      </c>
      <c r="K4183" s="16">
        <f t="shared" ca="1" si="458"/>
        <v>-8.6320470154679789</v>
      </c>
      <c r="L4183" s="16"/>
      <c r="M4183" s="17">
        <f t="shared" ca="1" si="457"/>
        <v>0.42412396209483938</v>
      </c>
      <c r="N4183" s="18">
        <f t="shared" ca="1" si="459"/>
        <v>2.1790140211657079</v>
      </c>
      <c r="O4183" s="18"/>
      <c r="P4183" s="30">
        <f t="shared" ca="1" si="455"/>
        <v>-8.6110610366336857</v>
      </c>
      <c r="Q4183" s="19"/>
      <c r="R4183" s="20">
        <f t="shared" ca="1" si="460"/>
        <v>0</v>
      </c>
      <c r="S4183" s="21">
        <f t="shared" ca="1" si="461"/>
        <v>0</v>
      </c>
    </row>
    <row r="4184" spans="9:19" ht="15" x14ac:dyDescent="0.25">
      <c r="I4184" s="14">
        <v>4180</v>
      </c>
      <c r="J4184" s="15">
        <f t="shared" ca="1" si="456"/>
        <v>0.69320542084670111</v>
      </c>
      <c r="K4184" s="16">
        <f t="shared" ca="1" si="458"/>
        <v>11.65477193648228</v>
      </c>
      <c r="L4184" s="16"/>
      <c r="M4184" s="17">
        <f t="shared" ca="1" si="457"/>
        <v>0.22920477052936472</v>
      </c>
      <c r="N4184" s="18">
        <f t="shared" ca="1" si="459"/>
        <v>-2.423568937124724</v>
      </c>
      <c r="O4184" s="18"/>
      <c r="P4184" s="30">
        <f t="shared" ca="1" si="455"/>
        <v>16.278340873607004</v>
      </c>
      <c r="Q4184" s="19"/>
      <c r="R4184" s="20">
        <f t="shared" ca="1" si="460"/>
        <v>1</v>
      </c>
      <c r="S4184" s="21">
        <f t="shared" ca="1" si="461"/>
        <v>1</v>
      </c>
    </row>
    <row r="4185" spans="9:19" ht="15" x14ac:dyDescent="0.25">
      <c r="I4185" s="14">
        <v>4181</v>
      </c>
      <c r="J4185" s="15">
        <f t="shared" ca="1" si="456"/>
        <v>0.68561577409373575</v>
      </c>
      <c r="K4185" s="16">
        <f t="shared" ca="1" si="458"/>
        <v>11.474924848792677</v>
      </c>
      <c r="L4185" s="16"/>
      <c r="M4185" s="17">
        <f t="shared" ca="1" si="457"/>
        <v>8.8396606223411056E-2</v>
      </c>
      <c r="N4185" s="18">
        <f t="shared" ca="1" si="459"/>
        <v>-7.5207236356316223</v>
      </c>
      <c r="O4185" s="18"/>
      <c r="P4185" s="30">
        <f t="shared" ca="1" si="455"/>
        <v>21.1956484844243</v>
      </c>
      <c r="Q4185" s="19"/>
      <c r="R4185" s="20">
        <f t="shared" ca="1" si="460"/>
        <v>1</v>
      </c>
      <c r="S4185" s="21">
        <f t="shared" ca="1" si="461"/>
        <v>1</v>
      </c>
    </row>
    <row r="4186" spans="9:19" ht="15" x14ac:dyDescent="0.25">
      <c r="I4186" s="14">
        <v>4182</v>
      </c>
      <c r="J4186" s="15">
        <f t="shared" ca="1" si="456"/>
        <v>0.71446478531432067</v>
      </c>
      <c r="K4186" s="16">
        <f t="shared" ca="1" si="458"/>
        <v>12.169475962765159</v>
      </c>
      <c r="L4186" s="16"/>
      <c r="M4186" s="17">
        <f t="shared" ca="1" si="457"/>
        <v>0.68988811439245035</v>
      </c>
      <c r="N4186" s="18">
        <f t="shared" ca="1" si="459"/>
        <v>7.9259284567532813</v>
      </c>
      <c r="O4186" s="18"/>
      <c r="P4186" s="30">
        <f t="shared" ca="1" si="455"/>
        <v>6.4435475060118774</v>
      </c>
      <c r="Q4186" s="19"/>
      <c r="R4186" s="20">
        <f t="shared" ca="1" si="460"/>
        <v>1</v>
      </c>
      <c r="S4186" s="21">
        <f t="shared" ca="1" si="461"/>
        <v>0</v>
      </c>
    </row>
    <row r="4187" spans="9:19" ht="15" x14ac:dyDescent="0.25">
      <c r="I4187" s="14">
        <v>4183</v>
      </c>
      <c r="J4187" s="15">
        <f t="shared" ca="1" si="456"/>
        <v>0.83982913589882546</v>
      </c>
      <c r="K4187" s="16">
        <f t="shared" ca="1" si="458"/>
        <v>15.744358248549144</v>
      </c>
      <c r="L4187" s="16"/>
      <c r="M4187" s="17">
        <f t="shared" ca="1" si="457"/>
        <v>0.31813429599642795</v>
      </c>
      <c r="N4187" s="18">
        <f t="shared" ca="1" si="459"/>
        <v>-0.17675210513149597</v>
      </c>
      <c r="O4187" s="18"/>
      <c r="P4187" s="30">
        <f t="shared" ca="1" si="455"/>
        <v>18.121110353680638</v>
      </c>
      <c r="Q4187" s="19"/>
      <c r="R4187" s="20">
        <f t="shared" ca="1" si="460"/>
        <v>1</v>
      </c>
      <c r="S4187" s="21">
        <f t="shared" ca="1" si="461"/>
        <v>1</v>
      </c>
    </row>
    <row r="4188" spans="9:19" ht="15" x14ac:dyDescent="0.25">
      <c r="I4188" s="14">
        <v>4184</v>
      </c>
      <c r="J4188" s="15">
        <f t="shared" ca="1" si="456"/>
        <v>0.5828136995440516</v>
      </c>
      <c r="K4188" s="16">
        <f t="shared" ca="1" si="458"/>
        <v>9.1794301120264663</v>
      </c>
      <c r="L4188" s="16"/>
      <c r="M4188" s="17">
        <f t="shared" ca="1" si="457"/>
        <v>0.79743655022833793</v>
      </c>
      <c r="N4188" s="18">
        <f t="shared" ca="1" si="459"/>
        <v>10.745192921228039</v>
      </c>
      <c r="O4188" s="18"/>
      <c r="P4188" s="30">
        <f t="shared" ca="1" si="455"/>
        <v>0.63423719079842744</v>
      </c>
      <c r="Q4188" s="19"/>
      <c r="R4188" s="20">
        <f t="shared" ca="1" si="460"/>
        <v>1</v>
      </c>
      <c r="S4188" s="21">
        <f t="shared" ca="1" si="461"/>
        <v>0</v>
      </c>
    </row>
    <row r="4189" spans="9:19" ht="15" x14ac:dyDescent="0.25">
      <c r="I4189" s="14">
        <v>4185</v>
      </c>
      <c r="J4189" s="15">
        <f t="shared" ca="1" si="456"/>
        <v>0.72673661031218639</v>
      </c>
      <c r="K4189" s="16">
        <f t="shared" ca="1" si="458"/>
        <v>12.47483244784914</v>
      </c>
      <c r="L4189" s="16"/>
      <c r="M4189" s="17">
        <f t="shared" ca="1" si="457"/>
        <v>6.2768847992579202E-3</v>
      </c>
      <c r="N4189" s="18">
        <f t="shared" ca="1" si="459"/>
        <v>-17.104568246767901</v>
      </c>
      <c r="O4189" s="18"/>
      <c r="P4189" s="30">
        <f t="shared" ca="1" si="455"/>
        <v>31.779400694617042</v>
      </c>
      <c r="Q4189" s="19"/>
      <c r="R4189" s="20">
        <f t="shared" ca="1" si="460"/>
        <v>1</v>
      </c>
      <c r="S4189" s="21">
        <f t="shared" ca="1" si="461"/>
        <v>1</v>
      </c>
    </row>
    <row r="4190" spans="9:19" ht="15" x14ac:dyDescent="0.25">
      <c r="I4190" s="14">
        <v>4186</v>
      </c>
      <c r="J4190" s="15">
        <f t="shared" ca="1" si="456"/>
        <v>0.74773734248172996</v>
      </c>
      <c r="K4190" s="16">
        <f t="shared" ca="1" si="458"/>
        <v>13.013755698310133</v>
      </c>
      <c r="L4190" s="16"/>
      <c r="M4190" s="17">
        <f t="shared" ca="1" si="457"/>
        <v>0.26115465465384202</v>
      </c>
      <c r="N4190" s="18">
        <f t="shared" ca="1" si="459"/>
        <v>-1.5728649371349697</v>
      </c>
      <c r="O4190" s="18"/>
      <c r="P4190" s="30">
        <f t="shared" ca="1" si="455"/>
        <v>16.786620635445104</v>
      </c>
      <c r="Q4190" s="19"/>
      <c r="R4190" s="20">
        <f t="shared" ca="1" si="460"/>
        <v>1</v>
      </c>
      <c r="S4190" s="21">
        <f t="shared" ca="1" si="461"/>
        <v>1</v>
      </c>
    </row>
    <row r="4191" spans="9:19" ht="15" x14ac:dyDescent="0.25">
      <c r="I4191" s="14">
        <v>4187</v>
      </c>
      <c r="J4191" s="15">
        <f t="shared" ca="1" si="456"/>
        <v>0.11749554331773271</v>
      </c>
      <c r="K4191" s="16">
        <f t="shared" ca="1" si="458"/>
        <v>-2.5061734395179194</v>
      </c>
      <c r="L4191" s="16"/>
      <c r="M4191" s="17">
        <f t="shared" ca="1" si="457"/>
        <v>0.2548562074009223</v>
      </c>
      <c r="N4191" s="18">
        <f t="shared" ca="1" si="459"/>
        <v>-1.7359787214676716</v>
      </c>
      <c r="O4191" s="18"/>
      <c r="P4191" s="30">
        <f t="shared" ca="1" si="455"/>
        <v>1.4298052819497524</v>
      </c>
      <c r="Q4191" s="19"/>
      <c r="R4191" s="20">
        <f t="shared" ca="1" si="460"/>
        <v>1</v>
      </c>
      <c r="S4191" s="21">
        <f t="shared" ca="1" si="461"/>
        <v>0</v>
      </c>
    </row>
    <row r="4192" spans="9:19" ht="15" x14ac:dyDescent="0.25">
      <c r="I4192" s="14">
        <v>4188</v>
      </c>
      <c r="J4192" s="15">
        <f t="shared" ca="1" si="456"/>
        <v>0.69705018174021216</v>
      </c>
      <c r="K4192" s="16">
        <f t="shared" ca="1" si="458"/>
        <v>11.746623961708764</v>
      </c>
      <c r="L4192" s="16"/>
      <c r="M4192" s="17">
        <f t="shared" ca="1" si="457"/>
        <v>0.33312631746635901</v>
      </c>
      <c r="N4192" s="18">
        <f t="shared" ca="1" si="459"/>
        <v>0.17151274740421485</v>
      </c>
      <c r="O4192" s="18"/>
      <c r="P4192" s="30">
        <f t="shared" ca="1" si="455"/>
        <v>13.775111214304548</v>
      </c>
      <c r="Q4192" s="19"/>
      <c r="R4192" s="20">
        <f t="shared" ca="1" si="460"/>
        <v>1</v>
      </c>
      <c r="S4192" s="21">
        <f t="shared" ca="1" si="461"/>
        <v>1</v>
      </c>
    </row>
    <row r="4193" spans="9:19" ht="15" x14ac:dyDescent="0.25">
      <c r="I4193" s="14">
        <v>4189</v>
      </c>
      <c r="J4193" s="15">
        <f t="shared" ca="1" si="456"/>
        <v>0.36158602442431853</v>
      </c>
      <c r="K4193" s="16">
        <f t="shared" ca="1" si="458"/>
        <v>4.4663608886112307</v>
      </c>
      <c r="L4193" s="16"/>
      <c r="M4193" s="17">
        <f t="shared" ca="1" si="457"/>
        <v>0.25438384509121259</v>
      </c>
      <c r="N4193" s="18">
        <f t="shared" ca="1" si="459"/>
        <v>-1.7482958580414856</v>
      </c>
      <c r="O4193" s="18"/>
      <c r="P4193" s="30">
        <f t="shared" ca="1" si="455"/>
        <v>8.4146567466527173</v>
      </c>
      <c r="Q4193" s="19"/>
      <c r="R4193" s="20">
        <f t="shared" ca="1" si="460"/>
        <v>1</v>
      </c>
      <c r="S4193" s="21">
        <f t="shared" ca="1" si="461"/>
        <v>1</v>
      </c>
    </row>
    <row r="4194" spans="9:19" ht="15" x14ac:dyDescent="0.25">
      <c r="I4194" s="14">
        <v>4190</v>
      </c>
      <c r="J4194" s="15">
        <f t="shared" ca="1" si="456"/>
        <v>0.46515899798574956</v>
      </c>
      <c r="K4194" s="16">
        <f t="shared" ca="1" si="458"/>
        <v>6.698384686647243</v>
      </c>
      <c r="L4194" s="16"/>
      <c r="M4194" s="17">
        <f t="shared" ca="1" si="457"/>
        <v>0.64279664885040688</v>
      </c>
      <c r="N4194" s="18">
        <f t="shared" ca="1" si="459"/>
        <v>6.8417089679162384</v>
      </c>
      <c r="O4194" s="18"/>
      <c r="P4194" s="30">
        <f t="shared" ca="1" si="455"/>
        <v>2.0566757187310047</v>
      </c>
      <c r="Q4194" s="19"/>
      <c r="R4194" s="20">
        <f t="shared" ca="1" si="460"/>
        <v>1</v>
      </c>
      <c r="S4194" s="21">
        <f t="shared" ca="1" si="461"/>
        <v>0</v>
      </c>
    </row>
    <row r="4195" spans="9:19" ht="15" x14ac:dyDescent="0.25">
      <c r="I4195" s="14">
        <v>4191</v>
      </c>
      <c r="J4195" s="15">
        <f t="shared" ca="1" si="456"/>
        <v>0.68529398858530466</v>
      </c>
      <c r="K4195" s="16">
        <f t="shared" ca="1" si="458"/>
        <v>11.46734142817424</v>
      </c>
      <c r="L4195" s="16"/>
      <c r="M4195" s="17">
        <f t="shared" ca="1" si="457"/>
        <v>0.34670740340084383</v>
      </c>
      <c r="N4195" s="18">
        <f t="shared" ca="1" si="459"/>
        <v>0.48167561622785859</v>
      </c>
      <c r="O4195" s="18"/>
      <c r="P4195" s="30">
        <f t="shared" ca="1" si="455"/>
        <v>13.185665811946382</v>
      </c>
      <c r="Q4195" s="19"/>
      <c r="R4195" s="20">
        <f t="shared" ca="1" si="460"/>
        <v>1</v>
      </c>
      <c r="S4195" s="21">
        <f t="shared" ca="1" si="461"/>
        <v>1</v>
      </c>
    </row>
    <row r="4196" spans="9:19" ht="15" x14ac:dyDescent="0.25">
      <c r="I4196" s="14">
        <v>4192</v>
      </c>
      <c r="J4196" s="15">
        <f t="shared" ca="1" si="456"/>
        <v>0.81645309907822095</v>
      </c>
      <c r="K4196" s="16">
        <f t="shared" ca="1" si="458"/>
        <v>14.976091745012322</v>
      </c>
      <c r="L4196" s="16"/>
      <c r="M4196" s="17">
        <f t="shared" ca="1" si="457"/>
        <v>9.3447466631607301E-2</v>
      </c>
      <c r="N4196" s="18">
        <f t="shared" ca="1" si="459"/>
        <v>-7.2624111022323579</v>
      </c>
      <c r="O4196" s="18"/>
      <c r="P4196" s="30">
        <f t="shared" ca="1" si="455"/>
        <v>24.438502847244681</v>
      </c>
      <c r="Q4196" s="19"/>
      <c r="R4196" s="20">
        <f t="shared" ca="1" si="460"/>
        <v>1</v>
      </c>
      <c r="S4196" s="21">
        <f t="shared" ca="1" si="461"/>
        <v>1</v>
      </c>
    </row>
    <row r="4197" spans="9:19" ht="15" x14ac:dyDescent="0.25">
      <c r="I4197" s="14">
        <v>4193</v>
      </c>
      <c r="J4197" s="15">
        <f t="shared" ca="1" si="456"/>
        <v>0.56192211457018382</v>
      </c>
      <c r="K4197" s="16">
        <f t="shared" ca="1" si="458"/>
        <v>8.733886749440769</v>
      </c>
      <c r="L4197" s="16"/>
      <c r="M4197" s="17">
        <f t="shared" ca="1" si="457"/>
        <v>0.28389468803748652</v>
      </c>
      <c r="N4197" s="18">
        <f t="shared" ca="1" si="459"/>
        <v>-0.99992422724384156</v>
      </c>
      <c r="O4197" s="18"/>
      <c r="P4197" s="30">
        <f t="shared" ca="1" si="455"/>
        <v>11.933810976684612</v>
      </c>
      <c r="Q4197" s="19"/>
      <c r="R4197" s="20">
        <f t="shared" ca="1" si="460"/>
        <v>1</v>
      </c>
      <c r="S4197" s="21">
        <f t="shared" ca="1" si="461"/>
        <v>1</v>
      </c>
    </row>
    <row r="4198" spans="9:19" ht="15" x14ac:dyDescent="0.25">
      <c r="I4198" s="14">
        <v>4194</v>
      </c>
      <c r="J4198" s="15">
        <f t="shared" ca="1" si="456"/>
        <v>0.440711669581204</v>
      </c>
      <c r="K4198" s="16">
        <f t="shared" ca="1" si="458"/>
        <v>6.1819950348323305</v>
      </c>
      <c r="L4198" s="16"/>
      <c r="M4198" s="17">
        <f t="shared" ca="1" si="457"/>
        <v>0.12498673600756116</v>
      </c>
      <c r="N4198" s="18">
        <f t="shared" ca="1" si="459"/>
        <v>-5.8450525456504678</v>
      </c>
      <c r="O4198" s="18"/>
      <c r="P4198" s="30">
        <f t="shared" ca="1" si="455"/>
        <v>14.227047580482797</v>
      </c>
      <c r="Q4198" s="19"/>
      <c r="R4198" s="20">
        <f t="shared" ca="1" si="460"/>
        <v>1</v>
      </c>
      <c r="S4198" s="21">
        <f t="shared" ca="1" si="461"/>
        <v>1</v>
      </c>
    </row>
    <row r="4199" spans="9:19" ht="15" x14ac:dyDescent="0.25">
      <c r="I4199" s="14">
        <v>4195</v>
      </c>
      <c r="J4199" s="15">
        <f t="shared" ca="1" si="456"/>
        <v>0.96077238549062416</v>
      </c>
      <c r="K4199" s="16">
        <f t="shared" ca="1" si="458"/>
        <v>22.152876976328137</v>
      </c>
      <c r="L4199" s="16"/>
      <c r="M4199" s="17">
        <f t="shared" ca="1" si="457"/>
        <v>0.53335938289752105</v>
      </c>
      <c r="N4199" s="18">
        <f t="shared" ca="1" si="459"/>
        <v>4.4804288457227868</v>
      </c>
      <c r="O4199" s="18"/>
      <c r="P4199" s="30">
        <f t="shared" ca="1" si="455"/>
        <v>19.872448130605349</v>
      </c>
      <c r="Q4199" s="19"/>
      <c r="R4199" s="20">
        <f t="shared" ca="1" si="460"/>
        <v>1</v>
      </c>
      <c r="S4199" s="21">
        <f t="shared" ca="1" si="461"/>
        <v>1</v>
      </c>
    </row>
    <row r="4200" spans="9:19" ht="15" x14ac:dyDescent="0.25">
      <c r="I4200" s="14">
        <v>4196</v>
      </c>
      <c r="J4200" s="15">
        <f t="shared" ca="1" si="456"/>
        <v>0.88719646913254435</v>
      </c>
      <c r="K4200" s="16">
        <f t="shared" ca="1" si="458"/>
        <v>17.568250408118601</v>
      </c>
      <c r="L4200" s="16"/>
      <c r="M4200" s="17">
        <f t="shared" ca="1" si="457"/>
        <v>3.9780751344859921E-2</v>
      </c>
      <c r="N4200" s="18">
        <f t="shared" ca="1" si="459"/>
        <v>-10.888624943369873</v>
      </c>
      <c r="O4200" s="18"/>
      <c r="P4200" s="30">
        <f t="shared" ca="1" si="455"/>
        <v>30.656875351488473</v>
      </c>
      <c r="Q4200" s="19"/>
      <c r="R4200" s="20">
        <f t="shared" ca="1" si="460"/>
        <v>1</v>
      </c>
      <c r="S4200" s="21">
        <f t="shared" ca="1" si="461"/>
        <v>1</v>
      </c>
    </row>
    <row r="4201" spans="9:19" ht="15" x14ac:dyDescent="0.25">
      <c r="I4201" s="14">
        <v>4197</v>
      </c>
      <c r="J4201" s="15">
        <f t="shared" ca="1" si="456"/>
        <v>0.64118318276676223</v>
      </c>
      <c r="K4201" s="16">
        <f t="shared" ca="1" si="458"/>
        <v>10.455556658461528</v>
      </c>
      <c r="L4201" s="16"/>
      <c r="M4201" s="17">
        <f t="shared" ca="1" si="457"/>
        <v>0.72439921133877472</v>
      </c>
      <c r="N4201" s="18">
        <f t="shared" ca="1" si="459"/>
        <v>8.7661637470031319</v>
      </c>
      <c r="O4201" s="18"/>
      <c r="P4201" s="30">
        <f t="shared" ca="1" si="455"/>
        <v>3.8893929114583967</v>
      </c>
      <c r="Q4201" s="19"/>
      <c r="R4201" s="20">
        <f t="shared" ca="1" si="460"/>
        <v>1</v>
      </c>
      <c r="S4201" s="21">
        <f t="shared" ca="1" si="461"/>
        <v>0</v>
      </c>
    </row>
    <row r="4202" spans="9:19" ht="15" x14ac:dyDescent="0.25">
      <c r="I4202" s="14">
        <v>4198</v>
      </c>
      <c r="J4202" s="15">
        <f t="shared" ca="1" si="456"/>
        <v>0.75253791908550605</v>
      </c>
      <c r="K4202" s="16">
        <f t="shared" ca="1" si="458"/>
        <v>13.14018722205428</v>
      </c>
      <c r="L4202" s="16"/>
      <c r="M4202" s="17">
        <f t="shared" ca="1" si="457"/>
        <v>0.31419113429158929</v>
      </c>
      <c r="N4202" s="18">
        <f t="shared" ca="1" si="459"/>
        <v>-0.26947697522440262</v>
      </c>
      <c r="O4202" s="18"/>
      <c r="P4202" s="30">
        <f t="shared" ca="1" si="455"/>
        <v>15.609664197278683</v>
      </c>
      <c r="Q4202" s="19"/>
      <c r="R4202" s="20">
        <f t="shared" ca="1" si="460"/>
        <v>1</v>
      </c>
      <c r="S4202" s="21">
        <f t="shared" ca="1" si="461"/>
        <v>1</v>
      </c>
    </row>
    <row r="4203" spans="9:19" ht="15" x14ac:dyDescent="0.25">
      <c r="I4203" s="14">
        <v>4199</v>
      </c>
      <c r="J4203" s="15">
        <f t="shared" ca="1" si="456"/>
        <v>0.17285502449028689</v>
      </c>
      <c r="K4203" s="16">
        <f t="shared" ca="1" si="458"/>
        <v>-0.45922731737047506</v>
      </c>
      <c r="L4203" s="16"/>
      <c r="M4203" s="17">
        <f t="shared" ca="1" si="457"/>
        <v>0.25459913375174881</v>
      </c>
      <c r="N4203" s="18">
        <f t="shared" ca="1" si="459"/>
        <v>-1.7426805899327809</v>
      </c>
      <c r="O4203" s="18"/>
      <c r="P4203" s="30">
        <f t="shared" ca="1" si="455"/>
        <v>3.483453272562306</v>
      </c>
      <c r="Q4203" s="19"/>
      <c r="R4203" s="20">
        <f t="shared" ca="1" si="460"/>
        <v>1</v>
      </c>
      <c r="S4203" s="21">
        <f t="shared" ca="1" si="461"/>
        <v>0</v>
      </c>
    </row>
    <row r="4204" spans="9:19" ht="15" x14ac:dyDescent="0.25">
      <c r="I4204" s="14">
        <v>4200</v>
      </c>
      <c r="J4204" s="15">
        <f t="shared" ca="1" si="456"/>
        <v>0.75245848345130317</v>
      </c>
      <c r="K4204" s="16">
        <f t="shared" ca="1" si="458"/>
        <v>13.138084581659285</v>
      </c>
      <c r="L4204" s="16"/>
      <c r="M4204" s="17">
        <f t="shared" ca="1" si="457"/>
        <v>0.43290752239599972</v>
      </c>
      <c r="N4204" s="18">
        <f t="shared" ca="1" si="459"/>
        <v>2.3662403079381304</v>
      </c>
      <c r="O4204" s="18"/>
      <c r="P4204" s="30">
        <f t="shared" ca="1" si="455"/>
        <v>12.971844273721153</v>
      </c>
      <c r="Q4204" s="19"/>
      <c r="R4204" s="20">
        <f t="shared" ca="1" si="460"/>
        <v>1</v>
      </c>
      <c r="S4204" s="21">
        <f t="shared" ca="1" si="461"/>
        <v>1</v>
      </c>
    </row>
    <row r="4205" spans="9:19" ht="15" x14ac:dyDescent="0.25">
      <c r="I4205" s="14">
        <v>4201</v>
      </c>
      <c r="J4205" s="15">
        <f t="shared" ca="1" si="456"/>
        <v>0.48925951963242065</v>
      </c>
      <c r="K4205" s="16">
        <f t="shared" ca="1" si="458"/>
        <v>7.204723892311784</v>
      </c>
      <c r="L4205" s="16"/>
      <c r="M4205" s="17">
        <f t="shared" ca="1" si="457"/>
        <v>0.29992152475614986</v>
      </c>
      <c r="N4205" s="18">
        <f t="shared" ca="1" si="459"/>
        <v>-0.60933794678931541</v>
      </c>
      <c r="O4205" s="18"/>
      <c r="P4205" s="30">
        <f t="shared" ca="1" si="455"/>
        <v>10.0140618391011</v>
      </c>
      <c r="Q4205" s="19"/>
      <c r="R4205" s="20">
        <f t="shared" ca="1" si="460"/>
        <v>1</v>
      </c>
      <c r="S4205" s="21">
        <f t="shared" ca="1" si="461"/>
        <v>1</v>
      </c>
    </row>
    <row r="4206" spans="9:19" ht="15" x14ac:dyDescent="0.25">
      <c r="I4206" s="14">
        <v>4202</v>
      </c>
      <c r="J4206" s="15">
        <f t="shared" ca="1" si="456"/>
        <v>0.27372397667390025</v>
      </c>
      <c r="K4206" s="16">
        <f t="shared" ca="1" si="458"/>
        <v>2.396747832846355</v>
      </c>
      <c r="L4206" s="16"/>
      <c r="M4206" s="17">
        <f t="shared" ca="1" si="457"/>
        <v>0.80368307232935099</v>
      </c>
      <c r="N4206" s="18">
        <f t="shared" ca="1" si="459"/>
        <v>10.932193351629131</v>
      </c>
      <c r="O4206" s="18"/>
      <c r="P4206" s="30">
        <f t="shared" ca="1" si="455"/>
        <v>-6.3354455187827758</v>
      </c>
      <c r="Q4206" s="19"/>
      <c r="R4206" s="20">
        <f t="shared" ca="1" si="460"/>
        <v>0</v>
      </c>
      <c r="S4206" s="21">
        <f t="shared" ca="1" si="461"/>
        <v>0</v>
      </c>
    </row>
    <row r="4207" spans="9:19" ht="15" x14ac:dyDescent="0.25">
      <c r="I4207" s="14">
        <v>4203</v>
      </c>
      <c r="J4207" s="15">
        <f t="shared" ca="1" si="456"/>
        <v>0.24733951385477215</v>
      </c>
      <c r="K4207" s="16">
        <f t="shared" ca="1" si="458"/>
        <v>1.7165677522790768</v>
      </c>
      <c r="L4207" s="16"/>
      <c r="M4207" s="17">
        <f t="shared" ca="1" si="457"/>
        <v>0.7479650064460992</v>
      </c>
      <c r="N4207" s="18">
        <f t="shared" ca="1" si="459"/>
        <v>9.3697226845331052</v>
      </c>
      <c r="O4207" s="18"/>
      <c r="P4207" s="30">
        <f t="shared" ca="1" si="455"/>
        <v>-5.4531549322540283</v>
      </c>
      <c r="Q4207" s="19"/>
      <c r="R4207" s="20">
        <f t="shared" ca="1" si="460"/>
        <v>0</v>
      </c>
      <c r="S4207" s="21">
        <f t="shared" ca="1" si="461"/>
        <v>0</v>
      </c>
    </row>
    <row r="4208" spans="9:19" ht="15" x14ac:dyDescent="0.25">
      <c r="I4208" s="14">
        <v>4204</v>
      </c>
      <c r="J4208" s="15">
        <f t="shared" ca="1" si="456"/>
        <v>0.3952647445832066</v>
      </c>
      <c r="K4208" s="16">
        <f t="shared" ca="1" si="458"/>
        <v>5.2076376563397506</v>
      </c>
      <c r="L4208" s="16"/>
      <c r="M4208" s="17">
        <f t="shared" ca="1" si="457"/>
        <v>4.6495745231641461E-2</v>
      </c>
      <c r="N4208" s="18">
        <f t="shared" ca="1" si="459"/>
        <v>-10.274419091803543</v>
      </c>
      <c r="O4208" s="18"/>
      <c r="P4208" s="30">
        <f t="shared" ca="1" si="455"/>
        <v>17.682056748143292</v>
      </c>
      <c r="Q4208" s="19"/>
      <c r="R4208" s="20">
        <f t="shared" ca="1" si="460"/>
        <v>1</v>
      </c>
      <c r="S4208" s="21">
        <f t="shared" ca="1" si="461"/>
        <v>1</v>
      </c>
    </row>
    <row r="4209" spans="9:19" ht="15" x14ac:dyDescent="0.25">
      <c r="I4209" s="14">
        <v>4205</v>
      </c>
      <c r="J4209" s="15">
        <f t="shared" ca="1" si="456"/>
        <v>0.91761192723180485</v>
      </c>
      <c r="K4209" s="16">
        <f t="shared" ca="1" si="458"/>
        <v>19.05276539350249</v>
      </c>
      <c r="L4209" s="16"/>
      <c r="M4209" s="17">
        <f t="shared" ca="1" si="457"/>
        <v>0.58987628912749146</v>
      </c>
      <c r="N4209" s="18">
        <f t="shared" ca="1" si="459"/>
        <v>5.6811154559692563</v>
      </c>
      <c r="O4209" s="18"/>
      <c r="P4209" s="30">
        <f t="shared" ca="1" si="455"/>
        <v>15.571649937533234</v>
      </c>
      <c r="Q4209" s="19"/>
      <c r="R4209" s="20">
        <f t="shared" ca="1" si="460"/>
        <v>1</v>
      </c>
      <c r="S4209" s="21">
        <f t="shared" ca="1" si="461"/>
        <v>1</v>
      </c>
    </row>
    <row r="4210" spans="9:19" ht="15" x14ac:dyDescent="0.25">
      <c r="I4210" s="14">
        <v>4206</v>
      </c>
      <c r="J4210" s="15">
        <f t="shared" ca="1" si="456"/>
        <v>0.31207670791188491</v>
      </c>
      <c r="K4210" s="16">
        <f t="shared" ca="1" si="458"/>
        <v>3.3305966275193484</v>
      </c>
      <c r="L4210" s="16"/>
      <c r="M4210" s="17">
        <f t="shared" ca="1" si="457"/>
        <v>0.508379262835565</v>
      </c>
      <c r="N4210" s="18">
        <f t="shared" ca="1" si="459"/>
        <v>3.9557424607644553</v>
      </c>
      <c r="O4210" s="18"/>
      <c r="P4210" s="30">
        <f t="shared" ca="1" si="455"/>
        <v>1.5748541667548932</v>
      </c>
      <c r="Q4210" s="19"/>
      <c r="R4210" s="20">
        <f t="shared" ca="1" si="460"/>
        <v>1</v>
      </c>
      <c r="S4210" s="21">
        <f t="shared" ca="1" si="461"/>
        <v>0</v>
      </c>
    </row>
    <row r="4211" spans="9:19" ht="15" x14ac:dyDescent="0.25">
      <c r="I4211" s="14">
        <v>4207</v>
      </c>
      <c r="J4211" s="15">
        <f t="shared" ca="1" si="456"/>
        <v>0.73779782736808919</v>
      </c>
      <c r="K4211" s="16">
        <f t="shared" ca="1" si="458"/>
        <v>12.755934772430916</v>
      </c>
      <c r="L4211" s="16"/>
      <c r="M4211" s="17">
        <f t="shared" ca="1" si="457"/>
        <v>0.29814971125153877</v>
      </c>
      <c r="N4211" s="18">
        <f t="shared" ca="1" si="459"/>
        <v>-0.65203580736592404</v>
      </c>
      <c r="O4211" s="18"/>
      <c r="P4211" s="30">
        <f t="shared" ca="1" si="455"/>
        <v>15.607970579796838</v>
      </c>
      <c r="Q4211" s="19"/>
      <c r="R4211" s="20">
        <f t="shared" ca="1" si="460"/>
        <v>1</v>
      </c>
      <c r="S4211" s="21">
        <f t="shared" ca="1" si="461"/>
        <v>1</v>
      </c>
    </row>
    <row r="4212" spans="9:19" ht="15" x14ac:dyDescent="0.25">
      <c r="I4212" s="14">
        <v>4208</v>
      </c>
      <c r="J4212" s="15">
        <f t="shared" ca="1" si="456"/>
        <v>0.48715734350210405</v>
      </c>
      <c r="K4212" s="16">
        <f t="shared" ca="1" si="458"/>
        <v>7.1606178268141836</v>
      </c>
      <c r="L4212" s="16"/>
      <c r="M4212" s="17">
        <f t="shared" ca="1" si="457"/>
        <v>0.93513228059034026</v>
      </c>
      <c r="N4212" s="18">
        <f t="shared" ca="1" si="459"/>
        <v>16.456620788056924</v>
      </c>
      <c r="O4212" s="18"/>
      <c r="P4212" s="30">
        <f t="shared" ca="1" si="455"/>
        <v>-7.09600296124274</v>
      </c>
      <c r="Q4212" s="19"/>
      <c r="R4212" s="20">
        <f t="shared" ca="1" si="460"/>
        <v>0</v>
      </c>
      <c r="S4212" s="21">
        <f t="shared" ca="1" si="461"/>
        <v>0</v>
      </c>
    </row>
    <row r="4213" spans="9:19" ht="15" x14ac:dyDescent="0.25">
      <c r="I4213" s="14">
        <v>4209</v>
      </c>
      <c r="J4213" s="15">
        <f t="shared" ca="1" si="456"/>
        <v>0.87604550718275165</v>
      </c>
      <c r="K4213" s="16">
        <f t="shared" ca="1" si="458"/>
        <v>17.09713126611453</v>
      </c>
      <c r="L4213" s="16"/>
      <c r="M4213" s="17">
        <f t="shared" ca="1" si="457"/>
        <v>0.19920415046655582</v>
      </c>
      <c r="N4213" s="18">
        <f t="shared" ca="1" si="459"/>
        <v>-3.28532075273628</v>
      </c>
      <c r="O4213" s="18"/>
      <c r="P4213" s="30">
        <f t="shared" ca="1" si="455"/>
        <v>22.582452018850809</v>
      </c>
      <c r="Q4213" s="19"/>
      <c r="R4213" s="20">
        <f t="shared" ca="1" si="460"/>
        <v>1</v>
      </c>
      <c r="S4213" s="21">
        <f t="shared" ca="1" si="461"/>
        <v>1</v>
      </c>
    </row>
    <row r="4214" spans="9:19" ht="15" x14ac:dyDescent="0.25">
      <c r="I4214" s="14">
        <v>4210</v>
      </c>
      <c r="J4214" s="15">
        <f t="shared" ca="1" si="456"/>
        <v>0.6777054355628972</v>
      </c>
      <c r="K4214" s="16">
        <f t="shared" ca="1" si="458"/>
        <v>11.289445710068282</v>
      </c>
      <c r="L4214" s="16"/>
      <c r="M4214" s="17">
        <f t="shared" ca="1" si="457"/>
        <v>0.38096414563686776</v>
      </c>
      <c r="N4214" s="18">
        <f t="shared" ca="1" si="459"/>
        <v>1.2453420185422037</v>
      </c>
      <c r="O4214" s="18"/>
      <c r="P4214" s="30">
        <f t="shared" ca="1" si="455"/>
        <v>12.244103691526078</v>
      </c>
      <c r="Q4214" s="19"/>
      <c r="R4214" s="20">
        <f t="shared" ca="1" si="460"/>
        <v>1</v>
      </c>
      <c r="S4214" s="21">
        <f t="shared" ca="1" si="461"/>
        <v>1</v>
      </c>
    </row>
    <row r="4215" spans="9:19" ht="15" x14ac:dyDescent="0.25">
      <c r="I4215" s="14">
        <v>4211</v>
      </c>
      <c r="J4215" s="15">
        <f t="shared" ca="1" si="456"/>
        <v>0.35573355838211362</v>
      </c>
      <c r="K4215" s="16">
        <f t="shared" ca="1" si="458"/>
        <v>4.3353081411064149</v>
      </c>
      <c r="L4215" s="16"/>
      <c r="M4215" s="17">
        <f t="shared" ca="1" si="457"/>
        <v>0.90719852593025019</v>
      </c>
      <c r="N4215" s="18">
        <f t="shared" ca="1" si="459"/>
        <v>14.854862483981661</v>
      </c>
      <c r="O4215" s="18"/>
      <c r="P4215" s="30">
        <f t="shared" ca="1" si="455"/>
        <v>-8.3195543428752465</v>
      </c>
      <c r="Q4215" s="19"/>
      <c r="R4215" s="20">
        <f t="shared" ca="1" si="460"/>
        <v>0</v>
      </c>
      <c r="S4215" s="21">
        <f t="shared" ca="1" si="461"/>
        <v>0</v>
      </c>
    </row>
    <row r="4216" spans="9:19" ht="15" x14ac:dyDescent="0.25">
      <c r="I4216" s="14">
        <v>4212</v>
      </c>
      <c r="J4216" s="15">
        <f t="shared" ca="1" si="456"/>
        <v>0.3460539855740733</v>
      </c>
      <c r="K4216" s="16">
        <f t="shared" ca="1" si="458"/>
        <v>4.116859671370829</v>
      </c>
      <c r="L4216" s="16"/>
      <c r="M4216" s="17">
        <f t="shared" ca="1" si="457"/>
        <v>0.50420426547662855</v>
      </c>
      <c r="N4216" s="18">
        <f t="shared" ca="1" si="459"/>
        <v>3.8681733060299957</v>
      </c>
      <c r="O4216" s="18"/>
      <c r="P4216" s="30">
        <f t="shared" ca="1" si="455"/>
        <v>2.4486863653408335</v>
      </c>
      <c r="Q4216" s="19"/>
      <c r="R4216" s="20">
        <f t="shared" ca="1" si="460"/>
        <v>1</v>
      </c>
      <c r="S4216" s="21">
        <f t="shared" ca="1" si="461"/>
        <v>0</v>
      </c>
    </row>
    <row r="4217" spans="9:19" ht="15" x14ac:dyDescent="0.25">
      <c r="I4217" s="14">
        <v>4213</v>
      </c>
      <c r="J4217" s="15">
        <f t="shared" ca="1" si="456"/>
        <v>0.97248396705175644</v>
      </c>
      <c r="K4217" s="16">
        <f t="shared" ca="1" si="458"/>
        <v>23.482351486504143</v>
      </c>
      <c r="L4217" s="16"/>
      <c r="M4217" s="17">
        <f t="shared" ca="1" si="457"/>
        <v>0.22954066030544373</v>
      </c>
      <c r="N4217" s="18">
        <f t="shared" ca="1" si="459"/>
        <v>-2.4142997933607697</v>
      </c>
      <c r="O4217" s="18"/>
      <c r="P4217" s="30">
        <f t="shared" ca="1" si="455"/>
        <v>28.096651279864911</v>
      </c>
      <c r="Q4217" s="19"/>
      <c r="R4217" s="20">
        <f t="shared" ca="1" si="460"/>
        <v>1</v>
      </c>
      <c r="S4217" s="21">
        <f t="shared" ca="1" si="461"/>
        <v>1</v>
      </c>
    </row>
    <row r="4218" spans="9:19" ht="15" x14ac:dyDescent="0.25">
      <c r="I4218" s="14">
        <v>4214</v>
      </c>
      <c r="J4218" s="15">
        <f t="shared" ca="1" si="456"/>
        <v>0.49202380258898559</v>
      </c>
      <c r="K4218" s="16">
        <f t="shared" ca="1" si="458"/>
        <v>7.2627123866439556</v>
      </c>
      <c r="L4218" s="16"/>
      <c r="M4218" s="17">
        <f t="shared" ca="1" si="457"/>
        <v>0.15119298862549846</v>
      </c>
      <c r="N4218" s="18">
        <f t="shared" ca="1" si="459"/>
        <v>-4.8487279459278589</v>
      </c>
      <c r="O4218" s="18"/>
      <c r="P4218" s="30">
        <f t="shared" ca="1" si="455"/>
        <v>14.311440332571813</v>
      </c>
      <c r="Q4218" s="19"/>
      <c r="R4218" s="20">
        <f t="shared" ca="1" si="460"/>
        <v>1</v>
      </c>
      <c r="S4218" s="21">
        <f t="shared" ca="1" si="461"/>
        <v>1</v>
      </c>
    </row>
    <row r="4219" spans="9:19" ht="15" x14ac:dyDescent="0.25">
      <c r="I4219" s="14">
        <v>4215</v>
      </c>
      <c r="J4219" s="15">
        <f t="shared" ca="1" si="456"/>
        <v>0.79545312920838018</v>
      </c>
      <c r="K4219" s="16">
        <f t="shared" ca="1" si="458"/>
        <v>14.336540667866753</v>
      </c>
      <c r="L4219" s="16"/>
      <c r="M4219" s="17">
        <f t="shared" ca="1" si="457"/>
        <v>0.6136322368602487</v>
      </c>
      <c r="N4219" s="18">
        <f t="shared" ca="1" si="459"/>
        <v>6.1962621945834471</v>
      </c>
      <c r="O4219" s="18"/>
      <c r="P4219" s="30">
        <f t="shared" ca="1" si="455"/>
        <v>10.340278473283306</v>
      </c>
      <c r="Q4219" s="19"/>
      <c r="R4219" s="20">
        <f t="shared" ca="1" si="460"/>
        <v>1</v>
      </c>
      <c r="S4219" s="21">
        <f t="shared" ca="1" si="461"/>
        <v>1</v>
      </c>
    </row>
    <row r="4220" spans="9:19" ht="15" x14ac:dyDescent="0.25">
      <c r="I4220" s="14">
        <v>4216</v>
      </c>
      <c r="J4220" s="15">
        <f t="shared" ca="1" si="456"/>
        <v>0.2170543807961729</v>
      </c>
      <c r="K4220" s="16">
        <f t="shared" ca="1" si="458"/>
        <v>0.88581210615074291</v>
      </c>
      <c r="L4220" s="16"/>
      <c r="M4220" s="17">
        <f t="shared" ca="1" si="457"/>
        <v>0.79315610071759646</v>
      </c>
      <c r="N4220" s="18">
        <f t="shared" ca="1" si="459"/>
        <v>10.619035930076731</v>
      </c>
      <c r="O4220" s="18"/>
      <c r="P4220" s="30">
        <f t="shared" ca="1" si="455"/>
        <v>-7.5332238239259874</v>
      </c>
      <c r="Q4220" s="19"/>
      <c r="R4220" s="20">
        <f t="shared" ca="1" si="460"/>
        <v>0</v>
      </c>
      <c r="S4220" s="21">
        <f t="shared" ca="1" si="461"/>
        <v>0</v>
      </c>
    </row>
    <row r="4221" spans="9:19" ht="15" x14ac:dyDescent="0.25">
      <c r="I4221" s="14">
        <v>4217</v>
      </c>
      <c r="J4221" s="15">
        <f t="shared" ca="1" si="456"/>
        <v>0.10628867980503454</v>
      </c>
      <c r="K4221" s="16">
        <f t="shared" ca="1" si="458"/>
        <v>-2.9990477189448512</v>
      </c>
      <c r="L4221" s="16"/>
      <c r="M4221" s="17">
        <f t="shared" ca="1" si="457"/>
        <v>0.73607026651249552</v>
      </c>
      <c r="N4221" s="18">
        <f t="shared" ca="1" si="459"/>
        <v>9.0616417507068512</v>
      </c>
      <c r="O4221" s="18"/>
      <c r="P4221" s="30">
        <f t="shared" ca="1" si="455"/>
        <v>-9.8606894696517031</v>
      </c>
      <c r="Q4221" s="19"/>
      <c r="R4221" s="20">
        <f t="shared" ca="1" si="460"/>
        <v>0</v>
      </c>
      <c r="S4221" s="21">
        <f t="shared" ca="1" si="461"/>
        <v>0</v>
      </c>
    </row>
    <row r="4222" spans="9:19" ht="15" x14ac:dyDescent="0.25">
      <c r="I4222" s="14">
        <v>4218</v>
      </c>
      <c r="J4222" s="15">
        <f t="shared" ca="1" si="456"/>
        <v>0.41026189247119005</v>
      </c>
      <c r="K4222" s="16">
        <f t="shared" ca="1" si="458"/>
        <v>5.5318581497657684</v>
      </c>
      <c r="L4222" s="16"/>
      <c r="M4222" s="17">
        <f t="shared" ca="1" si="457"/>
        <v>0.71269027392628537</v>
      </c>
      <c r="N4222" s="18">
        <f t="shared" ca="1" si="459"/>
        <v>8.4758485417835665</v>
      </c>
      <c r="O4222" s="18"/>
      <c r="P4222" s="30">
        <f t="shared" ca="1" si="455"/>
        <v>-0.74399039201779793</v>
      </c>
      <c r="Q4222" s="19"/>
      <c r="R4222" s="20">
        <f t="shared" ca="1" si="460"/>
        <v>0</v>
      </c>
      <c r="S4222" s="21">
        <f t="shared" ca="1" si="461"/>
        <v>0</v>
      </c>
    </row>
    <row r="4223" spans="9:19" ht="15" x14ac:dyDescent="0.25">
      <c r="I4223" s="14">
        <v>4219</v>
      </c>
      <c r="J4223" s="15">
        <f t="shared" ca="1" si="456"/>
        <v>0.68325088425513492</v>
      </c>
      <c r="K4223" s="16">
        <f t="shared" ca="1" si="458"/>
        <v>11.419269188292285</v>
      </c>
      <c r="L4223" s="16"/>
      <c r="M4223" s="17">
        <f t="shared" ca="1" si="457"/>
        <v>0.69973953006753842</v>
      </c>
      <c r="N4223" s="18">
        <f t="shared" ca="1" si="459"/>
        <v>8.1611829564073588</v>
      </c>
      <c r="O4223" s="18"/>
      <c r="P4223" s="30">
        <f t="shared" ca="1" si="455"/>
        <v>5.4580862318849261</v>
      </c>
      <c r="Q4223" s="19"/>
      <c r="R4223" s="20">
        <f t="shared" ca="1" si="460"/>
        <v>1</v>
      </c>
      <c r="S4223" s="21">
        <f t="shared" ca="1" si="461"/>
        <v>0</v>
      </c>
    </row>
    <row r="4224" spans="9:19" ht="15" x14ac:dyDescent="0.25">
      <c r="I4224" s="14">
        <v>4220</v>
      </c>
      <c r="J4224" s="15">
        <f t="shared" ca="1" si="456"/>
        <v>0.8340009167451905</v>
      </c>
      <c r="K4224" s="16">
        <f t="shared" ca="1" si="458"/>
        <v>15.546413443725877</v>
      </c>
      <c r="L4224" s="16"/>
      <c r="M4224" s="17">
        <f t="shared" ca="1" si="457"/>
        <v>0.93711545914752559</v>
      </c>
      <c r="N4224" s="18">
        <f t="shared" ca="1" si="459"/>
        <v>16.58927553260601</v>
      </c>
      <c r="O4224" s="18"/>
      <c r="P4224" s="30">
        <f t="shared" ca="1" si="455"/>
        <v>1.1571379111198672</v>
      </c>
      <c r="Q4224" s="19"/>
      <c r="R4224" s="20">
        <f t="shared" ca="1" si="460"/>
        <v>1</v>
      </c>
      <c r="S4224" s="21">
        <f t="shared" ca="1" si="461"/>
        <v>0</v>
      </c>
    </row>
    <row r="4225" spans="9:19" ht="15" x14ac:dyDescent="0.25">
      <c r="I4225" s="14">
        <v>4221</v>
      </c>
      <c r="J4225" s="15">
        <f t="shared" ca="1" si="456"/>
        <v>0.77830529345025234</v>
      </c>
      <c r="K4225" s="16">
        <f t="shared" ca="1" si="458"/>
        <v>13.84285054423227</v>
      </c>
      <c r="L4225" s="16"/>
      <c r="M4225" s="17">
        <f t="shared" ca="1" si="457"/>
        <v>0.71110287269581107</v>
      </c>
      <c r="N4225" s="18">
        <f t="shared" ca="1" si="459"/>
        <v>8.4369292762017611</v>
      </c>
      <c r="O4225" s="18"/>
      <c r="P4225" s="30">
        <f t="shared" ca="1" si="455"/>
        <v>7.6059212680305093</v>
      </c>
      <c r="Q4225" s="19"/>
      <c r="R4225" s="20">
        <f t="shared" ca="1" si="460"/>
        <v>1</v>
      </c>
      <c r="S4225" s="21">
        <f t="shared" ca="1" si="461"/>
        <v>1</v>
      </c>
    </row>
    <row r="4226" spans="9:19" ht="15" x14ac:dyDescent="0.25">
      <c r="I4226" s="14">
        <v>4222</v>
      </c>
      <c r="J4226" s="15">
        <f t="shared" ca="1" si="456"/>
        <v>0.60755624641029393</v>
      </c>
      <c r="K4226" s="16">
        <f t="shared" ca="1" si="458"/>
        <v>9.7137086412737776</v>
      </c>
      <c r="L4226" s="16"/>
      <c r="M4226" s="17">
        <f t="shared" ca="1" si="457"/>
        <v>0.50060413850717833</v>
      </c>
      <c r="N4226" s="18">
        <f t="shared" ca="1" si="459"/>
        <v>3.792669971508881</v>
      </c>
      <c r="O4226" s="18"/>
      <c r="P4226" s="30">
        <f t="shared" ca="1" si="455"/>
        <v>8.1210386697648964</v>
      </c>
      <c r="Q4226" s="19"/>
      <c r="R4226" s="20">
        <f t="shared" ca="1" si="460"/>
        <v>1</v>
      </c>
      <c r="S4226" s="21">
        <f t="shared" ca="1" si="461"/>
        <v>1</v>
      </c>
    </row>
    <row r="4227" spans="9:19" ht="15" x14ac:dyDescent="0.25">
      <c r="I4227" s="14">
        <v>4223</v>
      </c>
      <c r="J4227" s="15">
        <f t="shared" ca="1" si="456"/>
        <v>0.21016288610866185</v>
      </c>
      <c r="K4227" s="16">
        <f t="shared" ca="1" si="458"/>
        <v>0.68772335358827963</v>
      </c>
      <c r="L4227" s="16"/>
      <c r="M4227" s="17">
        <f t="shared" ca="1" si="457"/>
        <v>0.30001288638356072</v>
      </c>
      <c r="N4227" s="18">
        <f t="shared" ca="1" si="459"/>
        <v>-0.60713938403208001</v>
      </c>
      <c r="O4227" s="18"/>
      <c r="P4227" s="30">
        <f t="shared" ca="1" si="455"/>
        <v>3.4948627376203598</v>
      </c>
      <c r="Q4227" s="19"/>
      <c r="R4227" s="20">
        <f t="shared" ca="1" si="460"/>
        <v>1</v>
      </c>
      <c r="S4227" s="21">
        <f t="shared" ca="1" si="461"/>
        <v>0</v>
      </c>
    </row>
    <row r="4228" spans="9:19" ht="15" x14ac:dyDescent="0.25">
      <c r="I4228" s="14">
        <v>4224</v>
      </c>
      <c r="J4228" s="15">
        <f t="shared" ca="1" si="456"/>
        <v>0.65909434382868859</v>
      </c>
      <c r="K4228" s="16">
        <f t="shared" ca="1" si="458"/>
        <v>10.860244921089388</v>
      </c>
      <c r="L4228" s="16"/>
      <c r="M4228" s="17">
        <f t="shared" ca="1" si="457"/>
        <v>0.14535623950555265</v>
      </c>
      <c r="N4228" s="18">
        <f t="shared" ca="1" si="459"/>
        <v>-5.059814536042289</v>
      </c>
      <c r="O4228" s="18"/>
      <c r="P4228" s="30">
        <f t="shared" ca="1" si="455"/>
        <v>18.120059457131678</v>
      </c>
      <c r="Q4228" s="19"/>
      <c r="R4228" s="20">
        <f t="shared" ca="1" si="460"/>
        <v>1</v>
      </c>
      <c r="S4228" s="21">
        <f t="shared" ca="1" si="461"/>
        <v>1</v>
      </c>
    </row>
    <row r="4229" spans="9:19" ht="15" x14ac:dyDescent="0.25">
      <c r="I4229" s="14">
        <v>4225</v>
      </c>
      <c r="J4229" s="15">
        <f t="shared" ca="1" si="456"/>
        <v>0.5431315623758054</v>
      </c>
      <c r="K4229" s="16">
        <f t="shared" ca="1" si="458"/>
        <v>8.3363226998708164</v>
      </c>
      <c r="L4229" s="16"/>
      <c r="M4229" s="17">
        <f t="shared" ca="1" si="457"/>
        <v>0.18872798239847222</v>
      </c>
      <c r="N4229" s="18">
        <f t="shared" ca="1" si="459"/>
        <v>-3.6043066545937865</v>
      </c>
      <c r="O4229" s="18"/>
      <c r="P4229" s="30">
        <f t="shared" ref="P4229:P4292" ca="1" si="462">K4229-N4229+homefield_adv_simulation</f>
        <v>14.140629354464604</v>
      </c>
      <c r="Q4229" s="19"/>
      <c r="R4229" s="20">
        <f t="shared" ca="1" si="460"/>
        <v>1</v>
      </c>
      <c r="S4229" s="21">
        <f t="shared" ca="1" si="461"/>
        <v>1</v>
      </c>
    </row>
    <row r="4230" spans="9:19" ht="15" x14ac:dyDescent="0.25">
      <c r="I4230" s="14">
        <v>4226</v>
      </c>
      <c r="J4230" s="15">
        <f t="shared" ca="1" si="456"/>
        <v>5.1444940189057542E-2</v>
      </c>
      <c r="K4230" s="16">
        <f t="shared" ca="1" si="458"/>
        <v>-6.2159424448796674</v>
      </c>
      <c r="L4230" s="16"/>
      <c r="M4230" s="17">
        <f t="shared" ca="1" si="457"/>
        <v>0.20724101286570817</v>
      </c>
      <c r="N4230" s="18">
        <f t="shared" ca="1" si="459"/>
        <v>-3.0474107405576527</v>
      </c>
      <c r="O4230" s="18"/>
      <c r="P4230" s="30">
        <f t="shared" ca="1" si="462"/>
        <v>-0.96853170432201452</v>
      </c>
      <c r="Q4230" s="19"/>
      <c r="R4230" s="20">
        <f t="shared" ca="1" si="460"/>
        <v>0</v>
      </c>
      <c r="S4230" s="21">
        <f t="shared" ca="1" si="461"/>
        <v>0</v>
      </c>
    </row>
    <row r="4231" spans="9:19" ht="15" x14ac:dyDescent="0.25">
      <c r="I4231" s="14">
        <v>4227</v>
      </c>
      <c r="J4231" s="15">
        <f t="shared" ca="1" si="456"/>
        <v>0.88148429637515169</v>
      </c>
      <c r="K4231" s="16">
        <f t="shared" ca="1" si="458"/>
        <v>17.322997592536268</v>
      </c>
      <c r="L4231" s="16"/>
      <c r="M4231" s="17">
        <f t="shared" ca="1" si="457"/>
        <v>0.9786232243229388</v>
      </c>
      <c r="N4231" s="18">
        <f t="shared" ca="1" si="459"/>
        <v>20.731649378075343</v>
      </c>
      <c r="O4231" s="18"/>
      <c r="P4231" s="30">
        <f t="shared" ca="1" si="462"/>
        <v>-1.2086517855390744</v>
      </c>
      <c r="Q4231" s="19"/>
      <c r="R4231" s="20">
        <f t="shared" ca="1" si="460"/>
        <v>0</v>
      </c>
      <c r="S4231" s="21">
        <f t="shared" ca="1" si="461"/>
        <v>0</v>
      </c>
    </row>
    <row r="4232" spans="9:19" ht="15" x14ac:dyDescent="0.25">
      <c r="I4232" s="14">
        <v>4228</v>
      </c>
      <c r="J4232" s="15">
        <f t="shared" ca="1" si="456"/>
        <v>0.93410355983792293</v>
      </c>
      <c r="K4232" s="16">
        <f t="shared" ca="1" si="458"/>
        <v>20.039046881976187</v>
      </c>
      <c r="L4232" s="16"/>
      <c r="M4232" s="17">
        <f t="shared" ca="1" si="457"/>
        <v>0.60392466751447349</v>
      </c>
      <c r="N4232" s="18">
        <f t="shared" ca="1" si="459"/>
        <v>5.9847572241131992</v>
      </c>
      <c r="O4232" s="18"/>
      <c r="P4232" s="30">
        <f t="shared" ca="1" si="462"/>
        <v>16.254289657862987</v>
      </c>
      <c r="Q4232" s="19"/>
      <c r="R4232" s="20">
        <f t="shared" ca="1" si="460"/>
        <v>1</v>
      </c>
      <c r="S4232" s="21">
        <f t="shared" ca="1" si="461"/>
        <v>1</v>
      </c>
    </row>
    <row r="4233" spans="9:19" ht="15" x14ac:dyDescent="0.25">
      <c r="I4233" s="14">
        <v>4229</v>
      </c>
      <c r="J4233" s="15">
        <f t="shared" ca="1" si="456"/>
        <v>0.28510082075989929</v>
      </c>
      <c r="K4233" s="16">
        <f t="shared" ca="1" si="458"/>
        <v>2.6798245855203024</v>
      </c>
      <c r="L4233" s="16"/>
      <c r="M4233" s="17">
        <f t="shared" ca="1" si="457"/>
        <v>0.46002978302381115</v>
      </c>
      <c r="N4233" s="18">
        <f t="shared" ca="1" si="459"/>
        <v>2.94033897139124</v>
      </c>
      <c r="O4233" s="18"/>
      <c r="P4233" s="30">
        <f t="shared" ca="1" si="462"/>
        <v>1.9394856141290626</v>
      </c>
      <c r="Q4233" s="19"/>
      <c r="R4233" s="20">
        <f t="shared" ca="1" si="460"/>
        <v>1</v>
      </c>
      <c r="S4233" s="21">
        <f t="shared" ca="1" si="461"/>
        <v>0</v>
      </c>
    </row>
    <row r="4234" spans="9:19" ht="15" x14ac:dyDescent="0.25">
      <c r="I4234" s="14">
        <v>4230</v>
      </c>
      <c r="J4234" s="15">
        <f t="shared" ref="J4234:J4297" ca="1" si="463">RAND()</f>
        <v>0.32328067428436991</v>
      </c>
      <c r="K4234" s="16">
        <f t="shared" ca="1" si="458"/>
        <v>3.5935420352030509</v>
      </c>
      <c r="L4234" s="16"/>
      <c r="M4234" s="17">
        <f t="shared" ref="M4234:M4297" ca="1" si="464">RAND()</f>
        <v>0.11633628024508746</v>
      </c>
      <c r="N4234" s="18">
        <f t="shared" ca="1" si="459"/>
        <v>-6.2055598969861201</v>
      </c>
      <c r="O4234" s="18"/>
      <c r="P4234" s="30">
        <f t="shared" ca="1" si="462"/>
        <v>11.99910193218917</v>
      </c>
      <c r="Q4234" s="19"/>
      <c r="R4234" s="20">
        <f t="shared" ca="1" si="460"/>
        <v>1</v>
      </c>
      <c r="S4234" s="21">
        <f t="shared" ca="1" si="461"/>
        <v>1</v>
      </c>
    </row>
    <row r="4235" spans="9:19" ht="15" x14ac:dyDescent="0.25">
      <c r="I4235" s="14">
        <v>4231</v>
      </c>
      <c r="J4235" s="15">
        <f t="shared" ca="1" si="463"/>
        <v>0.18312465951341561</v>
      </c>
      <c r="K4235" s="16">
        <f t="shared" ref="K4235:K4298" ca="1" si="465">NORMINV(J4235,mean_HomeTeam_Sim,sd_HomeTeam_Sim)</f>
        <v>-0.12940107232218079</v>
      </c>
      <c r="L4235" s="16"/>
      <c r="M4235" s="17">
        <f t="shared" ca="1" si="464"/>
        <v>0.62055632090643409</v>
      </c>
      <c r="N4235" s="18">
        <f t="shared" ref="N4235:N4298" ca="1" si="466">NORMINV(M4235,mean_AwayTeam_Sim,sd_AwayTeam_Sim)</f>
        <v>6.3480627940635905</v>
      </c>
      <c r="O4235" s="18"/>
      <c r="P4235" s="30">
        <f t="shared" ca="1" si="462"/>
        <v>-4.2774638663857711</v>
      </c>
      <c r="Q4235" s="19"/>
      <c r="R4235" s="20">
        <f t="shared" ref="R4235:R4298" ca="1" si="467">IF(P4235&gt;0,1,0)</f>
        <v>0</v>
      </c>
      <c r="S4235" s="21">
        <f t="shared" ref="S4235:S4298" ca="1" si="468">IF(P4235&gt;game_spread,1,0)</f>
        <v>0</v>
      </c>
    </row>
    <row r="4236" spans="9:19" ht="15" x14ac:dyDescent="0.25">
      <c r="I4236" s="14">
        <v>4232</v>
      </c>
      <c r="J4236" s="15">
        <f t="shared" ca="1" si="463"/>
        <v>0.25542390990175012</v>
      </c>
      <c r="K4236" s="16">
        <f t="shared" ca="1" si="465"/>
        <v>1.9288086709943846</v>
      </c>
      <c r="L4236" s="16"/>
      <c r="M4236" s="17">
        <f t="shared" ca="1" si="464"/>
        <v>0.99760199532880356</v>
      </c>
      <c r="N4236" s="18">
        <f t="shared" ca="1" si="466"/>
        <v>27.377367979381734</v>
      </c>
      <c r="O4236" s="18"/>
      <c r="P4236" s="30">
        <f t="shared" ca="1" si="462"/>
        <v>-23.24855930838735</v>
      </c>
      <c r="Q4236" s="19"/>
      <c r="R4236" s="20">
        <f t="shared" ca="1" si="467"/>
        <v>0</v>
      </c>
      <c r="S4236" s="21">
        <f t="shared" ca="1" si="468"/>
        <v>0</v>
      </c>
    </row>
    <row r="4237" spans="9:19" ht="15" x14ac:dyDescent="0.25">
      <c r="I4237" s="14">
        <v>4233</v>
      </c>
      <c r="J4237" s="15">
        <f t="shared" ca="1" si="463"/>
        <v>0.46295006632524727</v>
      </c>
      <c r="K4237" s="16">
        <f t="shared" ca="1" si="465"/>
        <v>6.6518700675614717</v>
      </c>
      <c r="L4237" s="16"/>
      <c r="M4237" s="17">
        <f t="shared" ca="1" si="464"/>
        <v>0.44595428035503315</v>
      </c>
      <c r="N4237" s="18">
        <f t="shared" ca="1" si="466"/>
        <v>2.6430660736577321</v>
      </c>
      <c r="O4237" s="18"/>
      <c r="P4237" s="30">
        <f t="shared" ca="1" si="462"/>
        <v>6.2088039939037403</v>
      </c>
      <c r="Q4237" s="19"/>
      <c r="R4237" s="20">
        <f t="shared" ca="1" si="467"/>
        <v>1</v>
      </c>
      <c r="S4237" s="21">
        <f t="shared" ca="1" si="468"/>
        <v>0</v>
      </c>
    </row>
    <row r="4238" spans="9:19" ht="15" x14ac:dyDescent="0.25">
      <c r="I4238" s="14">
        <v>4234</v>
      </c>
      <c r="J4238" s="15">
        <f t="shared" ca="1" si="463"/>
        <v>7.8030575259585233E-2</v>
      </c>
      <c r="K4238" s="16">
        <f t="shared" ca="1" si="465"/>
        <v>-4.4375547136499023</v>
      </c>
      <c r="L4238" s="16"/>
      <c r="M4238" s="17">
        <f t="shared" ca="1" si="464"/>
        <v>0.50467399611395225</v>
      </c>
      <c r="N4238" s="18">
        <f t="shared" ca="1" si="466"/>
        <v>3.8780250871359723</v>
      </c>
      <c r="O4238" s="18"/>
      <c r="P4238" s="30">
        <f t="shared" ca="1" si="462"/>
        <v>-6.1155798007858744</v>
      </c>
      <c r="Q4238" s="19"/>
      <c r="R4238" s="20">
        <f t="shared" ca="1" si="467"/>
        <v>0</v>
      </c>
      <c r="S4238" s="21">
        <f t="shared" ca="1" si="468"/>
        <v>0</v>
      </c>
    </row>
    <row r="4239" spans="9:19" ht="15" x14ac:dyDescent="0.25">
      <c r="I4239" s="14">
        <v>4235</v>
      </c>
      <c r="J4239" s="15">
        <f t="shared" ca="1" si="463"/>
        <v>1.3295055602450367E-2</v>
      </c>
      <c r="K4239" s="16">
        <f t="shared" ca="1" si="465"/>
        <v>-11.122792909380319</v>
      </c>
      <c r="L4239" s="16"/>
      <c r="M4239" s="17">
        <f t="shared" ca="1" si="464"/>
        <v>0.56037324485501061</v>
      </c>
      <c r="N4239" s="18">
        <f t="shared" ca="1" si="466"/>
        <v>5.0510170334269491</v>
      </c>
      <c r="O4239" s="18"/>
      <c r="P4239" s="30">
        <f t="shared" ca="1" si="462"/>
        <v>-13.973809942807268</v>
      </c>
      <c r="Q4239" s="19"/>
      <c r="R4239" s="20">
        <f t="shared" ca="1" si="467"/>
        <v>0</v>
      </c>
      <c r="S4239" s="21">
        <f t="shared" ca="1" si="468"/>
        <v>0</v>
      </c>
    </row>
    <row r="4240" spans="9:19" ht="15" x14ac:dyDescent="0.25">
      <c r="I4240" s="14">
        <v>4236</v>
      </c>
      <c r="J4240" s="15">
        <f t="shared" ca="1" si="463"/>
        <v>0.13108436121898681</v>
      </c>
      <c r="K4240" s="16">
        <f t="shared" ca="1" si="465"/>
        <v>-1.9513010260065844</v>
      </c>
      <c r="L4240" s="16"/>
      <c r="M4240" s="17">
        <f t="shared" ca="1" si="464"/>
        <v>0.32569329885519371</v>
      </c>
      <c r="N4240" s="18">
        <f t="shared" ca="1" si="466"/>
        <v>-3.3741430291955865E-4</v>
      </c>
      <c r="O4240" s="18"/>
      <c r="P4240" s="30">
        <f t="shared" ca="1" si="462"/>
        <v>0.24903638829633534</v>
      </c>
      <c r="Q4240" s="19"/>
      <c r="R4240" s="20">
        <f t="shared" ca="1" si="467"/>
        <v>1</v>
      </c>
      <c r="S4240" s="21">
        <f t="shared" ca="1" si="468"/>
        <v>0</v>
      </c>
    </row>
    <row r="4241" spans="9:19" ht="15" x14ac:dyDescent="0.25">
      <c r="I4241" s="14">
        <v>4237</v>
      </c>
      <c r="J4241" s="15">
        <f t="shared" ca="1" si="463"/>
        <v>0.23484589700657832</v>
      </c>
      <c r="K4241" s="16">
        <f t="shared" ca="1" si="465"/>
        <v>1.381110196612128</v>
      </c>
      <c r="L4241" s="16"/>
      <c r="M4241" s="17">
        <f t="shared" ca="1" si="464"/>
        <v>0.24568009140074076</v>
      </c>
      <c r="N4241" s="18">
        <f t="shared" ca="1" si="466"/>
        <v>-1.9774513095030875</v>
      </c>
      <c r="O4241" s="18"/>
      <c r="P4241" s="30">
        <f t="shared" ca="1" si="462"/>
        <v>5.5585615061152156</v>
      </c>
      <c r="Q4241" s="19"/>
      <c r="R4241" s="20">
        <f t="shared" ca="1" si="467"/>
        <v>1</v>
      </c>
      <c r="S4241" s="21">
        <f t="shared" ca="1" si="468"/>
        <v>0</v>
      </c>
    </row>
    <row r="4242" spans="9:19" ht="15" x14ac:dyDescent="0.25">
      <c r="I4242" s="14">
        <v>4238</v>
      </c>
      <c r="J4242" s="15">
        <f t="shared" ca="1" si="463"/>
        <v>0.56127512662835077</v>
      </c>
      <c r="K4242" s="16">
        <f t="shared" ca="1" si="465"/>
        <v>8.7201541188023057</v>
      </c>
      <c r="L4242" s="16"/>
      <c r="M4242" s="17">
        <f t="shared" ca="1" si="464"/>
        <v>0.7847962290913213</v>
      </c>
      <c r="N4242" s="18">
        <f t="shared" ca="1" si="466"/>
        <v>10.377017901062501</v>
      </c>
      <c r="O4242" s="18"/>
      <c r="P4242" s="30">
        <f t="shared" ca="1" si="462"/>
        <v>0.54313621773980447</v>
      </c>
      <c r="Q4242" s="19"/>
      <c r="R4242" s="20">
        <f t="shared" ca="1" si="467"/>
        <v>1</v>
      </c>
      <c r="S4242" s="21">
        <f t="shared" ca="1" si="468"/>
        <v>0</v>
      </c>
    </row>
    <row r="4243" spans="9:19" ht="15" x14ac:dyDescent="0.25">
      <c r="I4243" s="14">
        <v>4239</v>
      </c>
      <c r="J4243" s="15">
        <f t="shared" ca="1" si="463"/>
        <v>0.17701307828487889</v>
      </c>
      <c r="K4243" s="16">
        <f t="shared" ca="1" si="465"/>
        <v>-0.32423325107863032</v>
      </c>
      <c r="L4243" s="16"/>
      <c r="M4243" s="17">
        <f t="shared" ca="1" si="464"/>
        <v>0.87402997476356348</v>
      </c>
      <c r="N4243" s="18">
        <f t="shared" ca="1" si="466"/>
        <v>13.365194573324045</v>
      </c>
      <c r="O4243" s="18"/>
      <c r="P4243" s="30">
        <f t="shared" ca="1" si="462"/>
        <v>-11.489427824402675</v>
      </c>
      <c r="Q4243" s="19"/>
      <c r="R4243" s="20">
        <f t="shared" ca="1" si="467"/>
        <v>0</v>
      </c>
      <c r="S4243" s="21">
        <f t="shared" ca="1" si="468"/>
        <v>0</v>
      </c>
    </row>
    <row r="4244" spans="9:19" ht="15" x14ac:dyDescent="0.25">
      <c r="I4244" s="14">
        <v>4240</v>
      </c>
      <c r="J4244" s="15">
        <f t="shared" ca="1" si="463"/>
        <v>0.35836393794153276</v>
      </c>
      <c r="K4244" s="16">
        <f t="shared" ca="1" si="465"/>
        <v>4.3943015812902448</v>
      </c>
      <c r="L4244" s="16"/>
      <c r="M4244" s="17">
        <f t="shared" ca="1" si="464"/>
        <v>0.39111875869085722</v>
      </c>
      <c r="N4244" s="18">
        <f t="shared" ca="1" si="466"/>
        <v>1.4674353069680874</v>
      </c>
      <c r="O4244" s="18"/>
      <c r="P4244" s="30">
        <f t="shared" ca="1" si="462"/>
        <v>5.1268662743221576</v>
      </c>
      <c r="Q4244" s="19"/>
      <c r="R4244" s="20">
        <f t="shared" ca="1" si="467"/>
        <v>1</v>
      </c>
      <c r="S4244" s="21">
        <f t="shared" ca="1" si="468"/>
        <v>0</v>
      </c>
    </row>
    <row r="4245" spans="9:19" ht="15" x14ac:dyDescent="0.25">
      <c r="I4245" s="14">
        <v>4241</v>
      </c>
      <c r="J4245" s="15">
        <f t="shared" ca="1" si="463"/>
        <v>8.3651810140786043E-2</v>
      </c>
      <c r="K4245" s="16">
        <f t="shared" ca="1" si="465"/>
        <v>-4.1236039918220531</v>
      </c>
      <c r="L4245" s="16"/>
      <c r="M4245" s="17">
        <f t="shared" ca="1" si="464"/>
        <v>0.91329658844020378</v>
      </c>
      <c r="N4245" s="18">
        <f t="shared" ca="1" si="466"/>
        <v>15.169772894658861</v>
      </c>
      <c r="O4245" s="18"/>
      <c r="P4245" s="30">
        <f t="shared" ca="1" si="462"/>
        <v>-17.093376886480915</v>
      </c>
      <c r="Q4245" s="19"/>
      <c r="R4245" s="20">
        <f t="shared" ca="1" si="467"/>
        <v>0</v>
      </c>
      <c r="S4245" s="21">
        <f t="shared" ca="1" si="468"/>
        <v>0</v>
      </c>
    </row>
    <row r="4246" spans="9:19" ht="15" x14ac:dyDescent="0.25">
      <c r="I4246" s="14">
        <v>4242</v>
      </c>
      <c r="J4246" s="15">
        <f t="shared" ca="1" si="463"/>
        <v>0.50922515648893463</v>
      </c>
      <c r="K4246" s="16">
        <f t="shared" ca="1" si="465"/>
        <v>7.6234868285187192</v>
      </c>
      <c r="L4246" s="16"/>
      <c r="M4246" s="17">
        <f t="shared" ca="1" si="464"/>
        <v>0.61737537949077548</v>
      </c>
      <c r="N4246" s="18">
        <f t="shared" ca="1" si="466"/>
        <v>6.2782232509439622</v>
      </c>
      <c r="O4246" s="18"/>
      <c r="P4246" s="30">
        <f t="shared" ca="1" si="462"/>
        <v>3.5452635775747572</v>
      </c>
      <c r="Q4246" s="19"/>
      <c r="R4246" s="20">
        <f t="shared" ca="1" si="467"/>
        <v>1</v>
      </c>
      <c r="S4246" s="21">
        <f t="shared" ca="1" si="468"/>
        <v>0</v>
      </c>
    </row>
    <row r="4247" spans="9:19" ht="15" x14ac:dyDescent="0.25">
      <c r="I4247" s="14">
        <v>4243</v>
      </c>
      <c r="J4247" s="15">
        <f t="shared" ca="1" si="463"/>
        <v>0.90596613942237014</v>
      </c>
      <c r="K4247" s="16">
        <f t="shared" ca="1" si="465"/>
        <v>18.44309681905689</v>
      </c>
      <c r="L4247" s="16"/>
      <c r="M4247" s="17">
        <f t="shared" ca="1" si="464"/>
        <v>0.59126798562216198</v>
      </c>
      <c r="N4247" s="18">
        <f t="shared" ca="1" si="466"/>
        <v>5.7110775974466605</v>
      </c>
      <c r="O4247" s="18"/>
      <c r="P4247" s="30">
        <f t="shared" ca="1" si="462"/>
        <v>14.932019221610229</v>
      </c>
      <c r="Q4247" s="19"/>
      <c r="R4247" s="20">
        <f t="shared" ca="1" si="467"/>
        <v>1</v>
      </c>
      <c r="S4247" s="21">
        <f t="shared" ca="1" si="468"/>
        <v>1</v>
      </c>
    </row>
    <row r="4248" spans="9:19" ht="15" x14ac:dyDescent="0.25">
      <c r="I4248" s="14">
        <v>4244</v>
      </c>
      <c r="J4248" s="15">
        <f t="shared" ca="1" si="463"/>
        <v>0.1906283012599258</v>
      </c>
      <c r="K4248" s="16">
        <f t="shared" ca="1" si="465"/>
        <v>0.10434445571553042</v>
      </c>
      <c r="L4248" s="16"/>
      <c r="M4248" s="17">
        <f t="shared" ca="1" si="464"/>
        <v>0.59896545136283497</v>
      </c>
      <c r="N4248" s="18">
        <f t="shared" ca="1" si="466"/>
        <v>5.8772574145530907</v>
      </c>
      <c r="O4248" s="18"/>
      <c r="P4248" s="30">
        <f t="shared" ca="1" si="462"/>
        <v>-3.5729129588375601</v>
      </c>
      <c r="Q4248" s="19"/>
      <c r="R4248" s="20">
        <f t="shared" ca="1" si="467"/>
        <v>0</v>
      </c>
      <c r="S4248" s="21">
        <f t="shared" ca="1" si="468"/>
        <v>0</v>
      </c>
    </row>
    <row r="4249" spans="9:19" ht="15" x14ac:dyDescent="0.25">
      <c r="I4249" s="14">
        <v>4245</v>
      </c>
      <c r="J4249" s="15">
        <f t="shared" ca="1" si="463"/>
        <v>0.9302755921285194</v>
      </c>
      <c r="K4249" s="16">
        <f t="shared" ca="1" si="465"/>
        <v>19.794552580085121</v>
      </c>
      <c r="L4249" s="16"/>
      <c r="M4249" s="17">
        <f t="shared" ca="1" si="464"/>
        <v>0.20877244772887793</v>
      </c>
      <c r="N4249" s="18">
        <f t="shared" ca="1" si="466"/>
        <v>-3.0027020116721896</v>
      </c>
      <c r="O4249" s="18"/>
      <c r="P4249" s="30">
        <f t="shared" ca="1" si="462"/>
        <v>24.997254591757308</v>
      </c>
      <c r="Q4249" s="19"/>
      <c r="R4249" s="20">
        <f t="shared" ca="1" si="467"/>
        <v>1</v>
      </c>
      <c r="S4249" s="21">
        <f t="shared" ca="1" si="468"/>
        <v>1</v>
      </c>
    </row>
    <row r="4250" spans="9:19" ht="15" x14ac:dyDescent="0.25">
      <c r="I4250" s="14">
        <v>4246</v>
      </c>
      <c r="J4250" s="15">
        <f t="shared" ca="1" si="463"/>
        <v>0.31569710070586898</v>
      </c>
      <c r="K4250" s="16">
        <f t="shared" ca="1" si="465"/>
        <v>3.415994478533011</v>
      </c>
      <c r="L4250" s="16"/>
      <c r="M4250" s="17">
        <f t="shared" ca="1" si="464"/>
        <v>0.69921276057261883</v>
      </c>
      <c r="N4250" s="18">
        <f t="shared" ca="1" si="466"/>
        <v>8.1485171825206812</v>
      </c>
      <c r="O4250" s="18"/>
      <c r="P4250" s="30">
        <f t="shared" ca="1" si="462"/>
        <v>-2.5325227039876701</v>
      </c>
      <c r="Q4250" s="19"/>
      <c r="R4250" s="20">
        <f t="shared" ca="1" si="467"/>
        <v>0</v>
      </c>
      <c r="S4250" s="21">
        <f t="shared" ca="1" si="468"/>
        <v>0</v>
      </c>
    </row>
    <row r="4251" spans="9:19" ht="15" x14ac:dyDescent="0.25">
      <c r="I4251" s="14">
        <v>4247</v>
      </c>
      <c r="J4251" s="15">
        <f t="shared" ca="1" si="463"/>
        <v>0.87400433158966873</v>
      </c>
      <c r="K4251" s="16">
        <f t="shared" ca="1" si="465"/>
        <v>17.014158027210193</v>
      </c>
      <c r="L4251" s="16"/>
      <c r="M4251" s="17">
        <f t="shared" ca="1" si="464"/>
        <v>0.79776095717350892</v>
      </c>
      <c r="N4251" s="18">
        <f t="shared" ca="1" si="466"/>
        <v>10.754818621438318</v>
      </c>
      <c r="O4251" s="18"/>
      <c r="P4251" s="30">
        <f t="shared" ca="1" si="462"/>
        <v>8.4593394057718747</v>
      </c>
      <c r="Q4251" s="19"/>
      <c r="R4251" s="20">
        <f t="shared" ca="1" si="467"/>
        <v>1</v>
      </c>
      <c r="S4251" s="21">
        <f t="shared" ca="1" si="468"/>
        <v>1</v>
      </c>
    </row>
    <row r="4252" spans="9:19" ht="15" x14ac:dyDescent="0.25">
      <c r="I4252" s="14">
        <v>4248</v>
      </c>
      <c r="J4252" s="15">
        <f t="shared" ca="1" si="463"/>
        <v>0.19796841627650807</v>
      </c>
      <c r="K4252" s="16">
        <f t="shared" ca="1" si="465"/>
        <v>0.32759143634769128</v>
      </c>
      <c r="L4252" s="16"/>
      <c r="M4252" s="17">
        <f t="shared" ca="1" si="464"/>
        <v>0.61510972531106733</v>
      </c>
      <c r="N4252" s="18">
        <f t="shared" ca="1" si="466"/>
        <v>6.2285856267268205</v>
      </c>
      <c r="O4252" s="18"/>
      <c r="P4252" s="30">
        <f t="shared" ca="1" si="462"/>
        <v>-3.700994190379129</v>
      </c>
      <c r="Q4252" s="19"/>
      <c r="R4252" s="20">
        <f t="shared" ca="1" si="467"/>
        <v>0</v>
      </c>
      <c r="S4252" s="21">
        <f t="shared" ca="1" si="468"/>
        <v>0</v>
      </c>
    </row>
    <row r="4253" spans="9:19" ht="15" x14ac:dyDescent="0.25">
      <c r="I4253" s="14">
        <v>4249</v>
      </c>
      <c r="J4253" s="15">
        <f t="shared" ca="1" si="463"/>
        <v>0.61023935612385294</v>
      </c>
      <c r="K4253" s="16">
        <f t="shared" ca="1" si="465"/>
        <v>9.7721706175882268</v>
      </c>
      <c r="L4253" s="16"/>
      <c r="M4253" s="17">
        <f t="shared" ca="1" si="464"/>
        <v>0.27606351671239893</v>
      </c>
      <c r="N4253" s="18">
        <f t="shared" ca="1" si="466"/>
        <v>-1.1945783832064913</v>
      </c>
      <c r="O4253" s="18"/>
      <c r="P4253" s="30">
        <f t="shared" ca="1" si="462"/>
        <v>13.166749000794717</v>
      </c>
      <c r="Q4253" s="19"/>
      <c r="R4253" s="20">
        <f t="shared" ca="1" si="467"/>
        <v>1</v>
      </c>
      <c r="S4253" s="21">
        <f t="shared" ca="1" si="468"/>
        <v>1</v>
      </c>
    </row>
    <row r="4254" spans="9:19" ht="15" x14ac:dyDescent="0.25">
      <c r="I4254" s="14">
        <v>4250</v>
      </c>
      <c r="J4254" s="15">
        <f t="shared" ca="1" si="463"/>
        <v>0.15024890193394713</v>
      </c>
      <c r="K4254" s="16">
        <f t="shared" ca="1" si="465"/>
        <v>-1.2324972840982618</v>
      </c>
      <c r="L4254" s="16"/>
      <c r="M4254" s="17">
        <f t="shared" ca="1" si="464"/>
        <v>0.5327399397230117</v>
      </c>
      <c r="N4254" s="18">
        <f t="shared" ca="1" si="466"/>
        <v>4.4673931513037939</v>
      </c>
      <c r="O4254" s="18"/>
      <c r="P4254" s="30">
        <f t="shared" ca="1" si="462"/>
        <v>-3.4998904354020555</v>
      </c>
      <c r="Q4254" s="19"/>
      <c r="R4254" s="20">
        <f t="shared" ca="1" si="467"/>
        <v>0</v>
      </c>
      <c r="S4254" s="21">
        <f t="shared" ca="1" si="468"/>
        <v>0</v>
      </c>
    </row>
    <row r="4255" spans="9:19" ht="15" x14ac:dyDescent="0.25">
      <c r="I4255" s="14">
        <v>4251</v>
      </c>
      <c r="J4255" s="15">
        <f t="shared" ca="1" si="463"/>
        <v>0.97983279900469511</v>
      </c>
      <c r="K4255" s="16">
        <f t="shared" ca="1" si="465"/>
        <v>24.584105948999159</v>
      </c>
      <c r="L4255" s="16"/>
      <c r="M4255" s="17">
        <f t="shared" ca="1" si="464"/>
        <v>0.58411099707390113</v>
      </c>
      <c r="N4255" s="18">
        <f t="shared" ca="1" si="466"/>
        <v>5.5572480098282941</v>
      </c>
      <c r="O4255" s="18"/>
      <c r="P4255" s="30">
        <f t="shared" ca="1" si="462"/>
        <v>21.226857939170866</v>
      </c>
      <c r="Q4255" s="19"/>
      <c r="R4255" s="20">
        <f t="shared" ca="1" si="467"/>
        <v>1</v>
      </c>
      <c r="S4255" s="21">
        <f t="shared" ca="1" si="468"/>
        <v>1</v>
      </c>
    </row>
    <row r="4256" spans="9:19" ht="15" x14ac:dyDescent="0.25">
      <c r="I4256" s="14">
        <v>4252</v>
      </c>
      <c r="J4256" s="15">
        <f t="shared" ca="1" si="463"/>
        <v>0.64802537897776702</v>
      </c>
      <c r="K4256" s="16">
        <f t="shared" ca="1" si="465"/>
        <v>10.609264967707805</v>
      </c>
      <c r="L4256" s="16"/>
      <c r="M4256" s="17">
        <f t="shared" ca="1" si="464"/>
        <v>0.11534810993401357</v>
      </c>
      <c r="N4256" s="18">
        <f t="shared" ca="1" si="466"/>
        <v>-6.2479339136861434</v>
      </c>
      <c r="O4256" s="18"/>
      <c r="P4256" s="30">
        <f t="shared" ca="1" si="462"/>
        <v>19.057198881393948</v>
      </c>
      <c r="Q4256" s="19"/>
      <c r="R4256" s="20">
        <f t="shared" ca="1" si="467"/>
        <v>1</v>
      </c>
      <c r="S4256" s="21">
        <f t="shared" ca="1" si="468"/>
        <v>1</v>
      </c>
    </row>
    <row r="4257" spans="9:19" ht="15" x14ac:dyDescent="0.25">
      <c r="I4257" s="14">
        <v>4253</v>
      </c>
      <c r="J4257" s="15">
        <f t="shared" ca="1" si="463"/>
        <v>0.42000931488396687</v>
      </c>
      <c r="K4257" s="16">
        <f t="shared" ca="1" si="465"/>
        <v>5.7410373369095078</v>
      </c>
      <c r="L4257" s="16"/>
      <c r="M4257" s="17">
        <f t="shared" ca="1" si="464"/>
        <v>0.61547996784939618</v>
      </c>
      <c r="N4257" s="18">
        <f t="shared" ca="1" si="466"/>
        <v>6.236691238276606</v>
      </c>
      <c r="O4257" s="18"/>
      <c r="P4257" s="30">
        <f t="shared" ca="1" si="462"/>
        <v>1.704346098632902</v>
      </c>
      <c r="Q4257" s="19"/>
      <c r="R4257" s="20">
        <f t="shared" ca="1" si="467"/>
        <v>1</v>
      </c>
      <c r="S4257" s="21">
        <f t="shared" ca="1" si="468"/>
        <v>0</v>
      </c>
    </row>
    <row r="4258" spans="9:19" ht="15" x14ac:dyDescent="0.25">
      <c r="I4258" s="14">
        <v>4254</v>
      </c>
      <c r="J4258" s="15">
        <f t="shared" ca="1" si="463"/>
        <v>0.97575546114873724</v>
      </c>
      <c r="K4258" s="16">
        <f t="shared" ca="1" si="465"/>
        <v>23.93777855080301</v>
      </c>
      <c r="L4258" s="16"/>
      <c r="M4258" s="17">
        <f t="shared" ca="1" si="464"/>
        <v>0.62072933425641108</v>
      </c>
      <c r="N4258" s="18">
        <f t="shared" ca="1" si="466"/>
        <v>6.3518665013821547</v>
      </c>
      <c r="O4258" s="18"/>
      <c r="P4258" s="30">
        <f t="shared" ca="1" si="462"/>
        <v>19.785912049420855</v>
      </c>
      <c r="Q4258" s="19"/>
      <c r="R4258" s="20">
        <f t="shared" ca="1" si="467"/>
        <v>1</v>
      </c>
      <c r="S4258" s="21">
        <f t="shared" ca="1" si="468"/>
        <v>1</v>
      </c>
    </row>
    <row r="4259" spans="9:19" ht="15" x14ac:dyDescent="0.25">
      <c r="I4259" s="14">
        <v>4255</v>
      </c>
      <c r="J4259" s="15">
        <f t="shared" ca="1" si="463"/>
        <v>0.88851892837800761</v>
      </c>
      <c r="K4259" s="16">
        <f t="shared" ca="1" si="465"/>
        <v>17.626286163796465</v>
      </c>
      <c r="L4259" s="16"/>
      <c r="M4259" s="17">
        <f t="shared" ca="1" si="464"/>
        <v>0.61298034393791767</v>
      </c>
      <c r="N4259" s="18">
        <f t="shared" ca="1" si="466"/>
        <v>6.1820120360616801</v>
      </c>
      <c r="O4259" s="18"/>
      <c r="P4259" s="30">
        <f t="shared" ca="1" si="462"/>
        <v>13.644274127734786</v>
      </c>
      <c r="Q4259" s="19"/>
      <c r="R4259" s="20">
        <f t="shared" ca="1" si="467"/>
        <v>1</v>
      </c>
      <c r="S4259" s="21">
        <f t="shared" ca="1" si="468"/>
        <v>1</v>
      </c>
    </row>
    <row r="4260" spans="9:19" ht="15" x14ac:dyDescent="0.25">
      <c r="I4260" s="14">
        <v>4256</v>
      </c>
      <c r="J4260" s="15">
        <f t="shared" ca="1" si="463"/>
        <v>0.60547049146943466</v>
      </c>
      <c r="K4260" s="16">
        <f t="shared" ca="1" si="465"/>
        <v>9.6683394128280273</v>
      </c>
      <c r="L4260" s="16"/>
      <c r="M4260" s="17">
        <f t="shared" ca="1" si="464"/>
        <v>0.47640754441775068</v>
      </c>
      <c r="N4260" s="18">
        <f t="shared" ca="1" si="466"/>
        <v>3.2849312929509327</v>
      </c>
      <c r="O4260" s="18"/>
      <c r="P4260" s="30">
        <f t="shared" ca="1" si="462"/>
        <v>8.5834081198770953</v>
      </c>
      <c r="Q4260" s="19"/>
      <c r="R4260" s="20">
        <f t="shared" ca="1" si="467"/>
        <v>1</v>
      </c>
      <c r="S4260" s="21">
        <f t="shared" ca="1" si="468"/>
        <v>1</v>
      </c>
    </row>
    <row r="4261" spans="9:19" ht="15" x14ac:dyDescent="0.25">
      <c r="I4261" s="14">
        <v>4257</v>
      </c>
      <c r="J4261" s="15">
        <f t="shared" ca="1" si="463"/>
        <v>0.5264327339359961</v>
      </c>
      <c r="K4261" s="16">
        <f t="shared" ca="1" si="465"/>
        <v>7.9847523744185649</v>
      </c>
      <c r="L4261" s="16"/>
      <c r="M4261" s="17">
        <f t="shared" ca="1" si="464"/>
        <v>0.24253794964424391</v>
      </c>
      <c r="N4261" s="18">
        <f t="shared" ca="1" si="466"/>
        <v>-2.0612422231986418</v>
      </c>
      <c r="O4261" s="18"/>
      <c r="P4261" s="30">
        <f t="shared" ca="1" si="462"/>
        <v>12.245994597617205</v>
      </c>
      <c r="Q4261" s="19"/>
      <c r="R4261" s="20">
        <f t="shared" ca="1" si="467"/>
        <v>1</v>
      </c>
      <c r="S4261" s="21">
        <f t="shared" ca="1" si="468"/>
        <v>1</v>
      </c>
    </row>
    <row r="4262" spans="9:19" ht="15" x14ac:dyDescent="0.25">
      <c r="I4262" s="14">
        <v>4258</v>
      </c>
      <c r="J4262" s="15">
        <f t="shared" ca="1" si="463"/>
        <v>0.38968024724555639</v>
      </c>
      <c r="K4262" s="16">
        <f t="shared" ca="1" si="465"/>
        <v>5.08607587764629</v>
      </c>
      <c r="L4262" s="16"/>
      <c r="M4262" s="17">
        <f t="shared" ca="1" si="464"/>
        <v>1.5751944848996779E-2</v>
      </c>
      <c r="N4262" s="18">
        <f t="shared" ca="1" si="466"/>
        <v>-14.213623134956379</v>
      </c>
      <c r="O4262" s="18"/>
      <c r="P4262" s="30">
        <f t="shared" ca="1" si="462"/>
        <v>21.499699012602669</v>
      </c>
      <c r="Q4262" s="19"/>
      <c r="R4262" s="20">
        <f t="shared" ca="1" si="467"/>
        <v>1</v>
      </c>
      <c r="S4262" s="21">
        <f t="shared" ca="1" si="468"/>
        <v>1</v>
      </c>
    </row>
    <row r="4263" spans="9:19" ht="15" x14ac:dyDescent="0.25">
      <c r="I4263" s="14">
        <v>4259</v>
      </c>
      <c r="J4263" s="15">
        <f t="shared" ca="1" si="463"/>
        <v>0.43977942301224082</v>
      </c>
      <c r="K4263" s="16">
        <f t="shared" ca="1" si="465"/>
        <v>6.1622217747937116</v>
      </c>
      <c r="L4263" s="16"/>
      <c r="M4263" s="17">
        <f t="shared" ca="1" si="464"/>
        <v>0.58655593250199378</v>
      </c>
      <c r="N4263" s="18">
        <f t="shared" ca="1" si="466"/>
        <v>5.6097283733072647</v>
      </c>
      <c r="O4263" s="18"/>
      <c r="P4263" s="30">
        <f t="shared" ca="1" si="462"/>
        <v>2.7524934014864471</v>
      </c>
      <c r="Q4263" s="19"/>
      <c r="R4263" s="20">
        <f t="shared" ca="1" si="467"/>
        <v>1</v>
      </c>
      <c r="S4263" s="21">
        <f t="shared" ca="1" si="468"/>
        <v>0</v>
      </c>
    </row>
    <row r="4264" spans="9:19" ht="15" x14ac:dyDescent="0.25">
      <c r="I4264" s="14">
        <v>4260</v>
      </c>
      <c r="J4264" s="15">
        <f t="shared" ca="1" si="463"/>
        <v>0.67692917377375461</v>
      </c>
      <c r="K4264" s="16">
        <f t="shared" ca="1" si="465"/>
        <v>11.271347416398179</v>
      </c>
      <c r="L4264" s="16"/>
      <c r="M4264" s="17">
        <f t="shared" ca="1" si="464"/>
        <v>0.39226584561674316</v>
      </c>
      <c r="N4264" s="18">
        <f t="shared" ca="1" si="466"/>
        <v>1.4924184229430768</v>
      </c>
      <c r="O4264" s="18"/>
      <c r="P4264" s="30">
        <f t="shared" ca="1" si="462"/>
        <v>11.978928993455103</v>
      </c>
      <c r="Q4264" s="19"/>
      <c r="R4264" s="20">
        <f t="shared" ca="1" si="467"/>
        <v>1</v>
      </c>
      <c r="S4264" s="21">
        <f t="shared" ca="1" si="468"/>
        <v>1</v>
      </c>
    </row>
    <row r="4265" spans="9:19" ht="15" x14ac:dyDescent="0.25">
      <c r="I4265" s="14">
        <v>4261</v>
      </c>
      <c r="J4265" s="15">
        <f t="shared" ca="1" si="463"/>
        <v>0.58118057956493185</v>
      </c>
      <c r="K4265" s="16">
        <f t="shared" ca="1" si="465"/>
        <v>9.1444386242649855</v>
      </c>
      <c r="L4265" s="16"/>
      <c r="M4265" s="17">
        <f t="shared" ca="1" si="464"/>
        <v>0.3038737421823462</v>
      </c>
      <c r="N4265" s="18">
        <f t="shared" ca="1" si="466"/>
        <v>-0.51450413673556739</v>
      </c>
      <c r="O4265" s="18"/>
      <c r="P4265" s="30">
        <f t="shared" ca="1" si="462"/>
        <v>11.858942761000552</v>
      </c>
      <c r="Q4265" s="19"/>
      <c r="R4265" s="20">
        <f t="shared" ca="1" si="467"/>
        <v>1</v>
      </c>
      <c r="S4265" s="21">
        <f t="shared" ca="1" si="468"/>
        <v>1</v>
      </c>
    </row>
    <row r="4266" spans="9:19" ht="15" x14ac:dyDescent="0.25">
      <c r="I4266" s="14">
        <v>4262</v>
      </c>
      <c r="J4266" s="15">
        <f t="shared" ca="1" si="463"/>
        <v>0.37322697165134899</v>
      </c>
      <c r="K4266" s="16">
        <f t="shared" ca="1" si="465"/>
        <v>4.7249222308292422</v>
      </c>
      <c r="L4266" s="16"/>
      <c r="M4266" s="17">
        <f t="shared" ca="1" si="464"/>
        <v>0.64456770673087405</v>
      </c>
      <c r="N4266" s="18">
        <f t="shared" ca="1" si="466"/>
        <v>6.8814583265571345</v>
      </c>
      <c r="O4266" s="18"/>
      <c r="P4266" s="30">
        <f t="shared" ca="1" si="462"/>
        <v>4.3463904272107889E-2</v>
      </c>
      <c r="Q4266" s="19"/>
      <c r="R4266" s="20">
        <f t="shared" ca="1" si="467"/>
        <v>1</v>
      </c>
      <c r="S4266" s="21">
        <f t="shared" ca="1" si="468"/>
        <v>0</v>
      </c>
    </row>
    <row r="4267" spans="9:19" ht="15" x14ac:dyDescent="0.25">
      <c r="I4267" s="14">
        <v>4263</v>
      </c>
      <c r="J4267" s="15">
        <f t="shared" ca="1" si="463"/>
        <v>0.13435687855410772</v>
      </c>
      <c r="K4267" s="16">
        <f t="shared" ca="1" si="465"/>
        <v>-1.8237065917695503</v>
      </c>
      <c r="L4267" s="16"/>
      <c r="M4267" s="17">
        <f t="shared" ca="1" si="464"/>
        <v>0.47293700895627122</v>
      </c>
      <c r="N4267" s="18">
        <f t="shared" ca="1" si="466"/>
        <v>3.2120001124654314</v>
      </c>
      <c r="O4267" s="18"/>
      <c r="P4267" s="30">
        <f t="shared" ca="1" si="462"/>
        <v>-2.8357067042349815</v>
      </c>
      <c r="Q4267" s="19"/>
      <c r="R4267" s="20">
        <f t="shared" ca="1" si="467"/>
        <v>0</v>
      </c>
      <c r="S4267" s="21">
        <f t="shared" ca="1" si="468"/>
        <v>0</v>
      </c>
    </row>
    <row r="4268" spans="9:19" ht="15" x14ac:dyDescent="0.25">
      <c r="I4268" s="14">
        <v>4264</v>
      </c>
      <c r="J4268" s="15">
        <f t="shared" ca="1" si="463"/>
        <v>7.5694049901670724E-2</v>
      </c>
      <c r="K4268" s="16">
        <f t="shared" ca="1" si="465"/>
        <v>-4.5731066556702658</v>
      </c>
      <c r="L4268" s="16"/>
      <c r="M4268" s="17">
        <f t="shared" ca="1" si="464"/>
        <v>0.61260162234684612</v>
      </c>
      <c r="N4268" s="18">
        <f t="shared" ca="1" si="466"/>
        <v>6.1737365118592233</v>
      </c>
      <c r="O4268" s="18"/>
      <c r="P4268" s="30">
        <f t="shared" ca="1" si="462"/>
        <v>-8.546843167529488</v>
      </c>
      <c r="Q4268" s="19"/>
      <c r="R4268" s="20">
        <f t="shared" ca="1" si="467"/>
        <v>0</v>
      </c>
      <c r="S4268" s="21">
        <f t="shared" ca="1" si="468"/>
        <v>0</v>
      </c>
    </row>
    <row r="4269" spans="9:19" ht="15" x14ac:dyDescent="0.25">
      <c r="I4269" s="14">
        <v>4265</v>
      </c>
      <c r="J4269" s="15">
        <f t="shared" ca="1" si="463"/>
        <v>0.25791094923075053</v>
      </c>
      <c r="K4269" s="16">
        <f t="shared" ca="1" si="465"/>
        <v>1.9933893576156851</v>
      </c>
      <c r="L4269" s="16"/>
      <c r="M4269" s="17">
        <f t="shared" ca="1" si="464"/>
        <v>0.21390001683772231</v>
      </c>
      <c r="N4269" s="18">
        <f t="shared" ca="1" si="466"/>
        <v>-2.8543950614006421</v>
      </c>
      <c r="O4269" s="18"/>
      <c r="P4269" s="30">
        <f t="shared" ca="1" si="462"/>
        <v>7.0477844190163275</v>
      </c>
      <c r="Q4269" s="19"/>
      <c r="R4269" s="20">
        <f t="shared" ca="1" si="467"/>
        <v>1</v>
      </c>
      <c r="S4269" s="21">
        <f t="shared" ca="1" si="468"/>
        <v>1</v>
      </c>
    </row>
    <row r="4270" spans="9:19" ht="15" x14ac:dyDescent="0.25">
      <c r="I4270" s="14">
        <v>4266</v>
      </c>
      <c r="J4270" s="15">
        <f t="shared" ca="1" si="463"/>
        <v>0.88062962426764402</v>
      </c>
      <c r="K4270" s="16">
        <f t="shared" ca="1" si="465"/>
        <v>17.287027407213138</v>
      </c>
      <c r="L4270" s="16"/>
      <c r="M4270" s="17">
        <f t="shared" ca="1" si="464"/>
        <v>0.66678430900815977</v>
      </c>
      <c r="N4270" s="18">
        <f t="shared" ca="1" si="466"/>
        <v>7.3864303303687944</v>
      </c>
      <c r="O4270" s="18"/>
      <c r="P4270" s="30">
        <f t="shared" ca="1" si="462"/>
        <v>12.100597076844345</v>
      </c>
      <c r="Q4270" s="19"/>
      <c r="R4270" s="20">
        <f t="shared" ca="1" si="467"/>
        <v>1</v>
      </c>
      <c r="S4270" s="21">
        <f t="shared" ca="1" si="468"/>
        <v>1</v>
      </c>
    </row>
    <row r="4271" spans="9:19" ht="15" x14ac:dyDescent="0.25">
      <c r="I4271" s="14">
        <v>4267</v>
      </c>
      <c r="J4271" s="15">
        <f t="shared" ca="1" si="463"/>
        <v>0.58695980545618442</v>
      </c>
      <c r="K4271" s="16">
        <f t="shared" ca="1" si="465"/>
        <v>9.2684043544142458</v>
      </c>
      <c r="L4271" s="16"/>
      <c r="M4271" s="17">
        <f t="shared" ca="1" si="464"/>
        <v>0.94213105925829033</v>
      </c>
      <c r="N4271" s="18">
        <f t="shared" ca="1" si="466"/>
        <v>16.939973450957137</v>
      </c>
      <c r="O4271" s="18"/>
      <c r="P4271" s="30">
        <f t="shared" ca="1" si="462"/>
        <v>-5.4715690965428907</v>
      </c>
      <c r="Q4271" s="19"/>
      <c r="R4271" s="20">
        <f t="shared" ca="1" si="467"/>
        <v>0</v>
      </c>
      <c r="S4271" s="21">
        <f t="shared" ca="1" si="468"/>
        <v>0</v>
      </c>
    </row>
    <row r="4272" spans="9:19" ht="15" x14ac:dyDescent="0.25">
      <c r="I4272" s="14">
        <v>4268</v>
      </c>
      <c r="J4272" s="15">
        <f t="shared" ca="1" si="463"/>
        <v>0.27897984779287188</v>
      </c>
      <c r="K4272" s="16">
        <f t="shared" ca="1" si="465"/>
        <v>2.5282202734387313</v>
      </c>
      <c r="L4272" s="16"/>
      <c r="M4272" s="17">
        <f t="shared" ca="1" si="464"/>
        <v>0.19869810743447414</v>
      </c>
      <c r="N4272" s="18">
        <f t="shared" ca="1" si="466"/>
        <v>-3.3004916844865422</v>
      </c>
      <c r="O4272" s="18"/>
      <c r="P4272" s="30">
        <f t="shared" ca="1" si="462"/>
        <v>8.0287119579252746</v>
      </c>
      <c r="Q4272" s="19"/>
      <c r="R4272" s="20">
        <f t="shared" ca="1" si="467"/>
        <v>1</v>
      </c>
      <c r="S4272" s="21">
        <f t="shared" ca="1" si="468"/>
        <v>1</v>
      </c>
    </row>
    <row r="4273" spans="9:19" ht="15" x14ac:dyDescent="0.25">
      <c r="I4273" s="14">
        <v>4269</v>
      </c>
      <c r="J4273" s="15">
        <f t="shared" ca="1" si="463"/>
        <v>0.6157503770036985</v>
      </c>
      <c r="K4273" s="16">
        <f t="shared" ca="1" si="465"/>
        <v>9.8926126836893005</v>
      </c>
      <c r="L4273" s="16"/>
      <c r="M4273" s="17">
        <f t="shared" ca="1" si="464"/>
        <v>0.20404408132828755</v>
      </c>
      <c r="N4273" s="18">
        <f t="shared" ca="1" si="466"/>
        <v>-3.1413765865629273</v>
      </c>
      <c r="O4273" s="18"/>
      <c r="P4273" s="30">
        <f t="shared" ca="1" si="462"/>
        <v>15.233989270252227</v>
      </c>
      <c r="Q4273" s="19"/>
      <c r="R4273" s="20">
        <f t="shared" ca="1" si="467"/>
        <v>1</v>
      </c>
      <c r="S4273" s="21">
        <f t="shared" ca="1" si="468"/>
        <v>1</v>
      </c>
    </row>
    <row r="4274" spans="9:19" ht="15" x14ac:dyDescent="0.25">
      <c r="I4274" s="14">
        <v>4270</v>
      </c>
      <c r="J4274" s="15">
        <f t="shared" ca="1" si="463"/>
        <v>0.1469828417008564</v>
      </c>
      <c r="K4274" s="16">
        <f t="shared" ca="1" si="465"/>
        <v>-1.3504263632105999</v>
      </c>
      <c r="L4274" s="16"/>
      <c r="M4274" s="17">
        <f t="shared" ca="1" si="464"/>
        <v>0.92504215178619553</v>
      </c>
      <c r="N4274" s="18">
        <f t="shared" ca="1" si="466"/>
        <v>15.826476292386765</v>
      </c>
      <c r="O4274" s="18"/>
      <c r="P4274" s="30">
        <f t="shared" ca="1" si="462"/>
        <v>-14.976902655597367</v>
      </c>
      <c r="Q4274" s="19"/>
      <c r="R4274" s="20">
        <f t="shared" ca="1" si="467"/>
        <v>0</v>
      </c>
      <c r="S4274" s="21">
        <f t="shared" ca="1" si="468"/>
        <v>0</v>
      </c>
    </row>
    <row r="4275" spans="9:19" ht="15" x14ac:dyDescent="0.25">
      <c r="I4275" s="14">
        <v>4271</v>
      </c>
      <c r="J4275" s="15">
        <f t="shared" ca="1" si="463"/>
        <v>0.77252362256406348</v>
      </c>
      <c r="K4275" s="16">
        <f t="shared" ca="1" si="465"/>
        <v>13.681386330200398</v>
      </c>
      <c r="L4275" s="16"/>
      <c r="M4275" s="17">
        <f t="shared" ca="1" si="464"/>
        <v>0.46658722354820048</v>
      </c>
      <c r="N4275" s="18">
        <f t="shared" ca="1" si="466"/>
        <v>3.0784474497707905</v>
      </c>
      <c r="O4275" s="18"/>
      <c r="P4275" s="30">
        <f t="shared" ca="1" si="462"/>
        <v>12.802938880429608</v>
      </c>
      <c r="Q4275" s="19"/>
      <c r="R4275" s="20">
        <f t="shared" ca="1" si="467"/>
        <v>1</v>
      </c>
      <c r="S4275" s="21">
        <f t="shared" ca="1" si="468"/>
        <v>1</v>
      </c>
    </row>
    <row r="4276" spans="9:19" ht="15" x14ac:dyDescent="0.25">
      <c r="I4276" s="14">
        <v>4272</v>
      </c>
      <c r="J4276" s="15">
        <f t="shared" ca="1" si="463"/>
        <v>0.32614889439059214</v>
      </c>
      <c r="K4276" s="16">
        <f t="shared" ca="1" si="465"/>
        <v>3.6602411438307976</v>
      </c>
      <c r="L4276" s="16"/>
      <c r="M4276" s="17">
        <f t="shared" ca="1" si="464"/>
        <v>0.90043313668751712</v>
      </c>
      <c r="N4276" s="18">
        <f t="shared" ca="1" si="466"/>
        <v>14.522911507979268</v>
      </c>
      <c r="O4276" s="18"/>
      <c r="P4276" s="30">
        <f t="shared" ca="1" si="462"/>
        <v>-8.6626703641484717</v>
      </c>
      <c r="Q4276" s="19"/>
      <c r="R4276" s="20">
        <f t="shared" ca="1" si="467"/>
        <v>0</v>
      </c>
      <c r="S4276" s="21">
        <f t="shared" ca="1" si="468"/>
        <v>0</v>
      </c>
    </row>
    <row r="4277" spans="9:19" ht="15" x14ac:dyDescent="0.25">
      <c r="I4277" s="14">
        <v>4273</v>
      </c>
      <c r="J4277" s="15">
        <f t="shared" ca="1" si="463"/>
        <v>0.69238171827742445</v>
      </c>
      <c r="K4277" s="16">
        <f t="shared" ca="1" si="465"/>
        <v>11.635159966206874</v>
      </c>
      <c r="L4277" s="16"/>
      <c r="M4277" s="17">
        <f t="shared" ca="1" si="464"/>
        <v>0.18672600887779311</v>
      </c>
      <c r="N4277" s="18">
        <f t="shared" ca="1" si="466"/>
        <v>-3.6664903288527864</v>
      </c>
      <c r="O4277" s="18"/>
      <c r="P4277" s="30">
        <f t="shared" ca="1" si="462"/>
        <v>17.501650295059662</v>
      </c>
      <c r="Q4277" s="19"/>
      <c r="R4277" s="20">
        <f t="shared" ca="1" si="467"/>
        <v>1</v>
      </c>
      <c r="S4277" s="21">
        <f t="shared" ca="1" si="468"/>
        <v>1</v>
      </c>
    </row>
    <row r="4278" spans="9:19" ht="15" x14ac:dyDescent="0.25">
      <c r="I4278" s="14">
        <v>4274</v>
      </c>
      <c r="J4278" s="15">
        <f t="shared" ca="1" si="463"/>
        <v>1.8031317857793661E-2</v>
      </c>
      <c r="K4278" s="16">
        <f t="shared" ca="1" si="465"/>
        <v>-10.108238946244036</v>
      </c>
      <c r="L4278" s="16"/>
      <c r="M4278" s="17">
        <f t="shared" ca="1" si="464"/>
        <v>0.48465363871276823</v>
      </c>
      <c r="N4278" s="18">
        <f t="shared" ca="1" si="466"/>
        <v>3.4580773580846698</v>
      </c>
      <c r="O4278" s="18"/>
      <c r="P4278" s="30">
        <f t="shared" ca="1" si="462"/>
        <v>-11.366316304328706</v>
      </c>
      <c r="Q4278" s="19"/>
      <c r="R4278" s="20">
        <f t="shared" ca="1" si="467"/>
        <v>0</v>
      </c>
      <c r="S4278" s="21">
        <f t="shared" ca="1" si="468"/>
        <v>0</v>
      </c>
    </row>
    <row r="4279" spans="9:19" ht="15" x14ac:dyDescent="0.25">
      <c r="I4279" s="14">
        <v>4275</v>
      </c>
      <c r="J4279" s="15">
        <f t="shared" ca="1" si="463"/>
        <v>0.76396684313766661</v>
      </c>
      <c r="K4279" s="16">
        <f t="shared" ca="1" si="465"/>
        <v>13.446598704117088</v>
      </c>
      <c r="L4279" s="16"/>
      <c r="M4279" s="17">
        <f t="shared" ca="1" si="464"/>
        <v>7.6454591202391287E-2</v>
      </c>
      <c r="N4279" s="18">
        <f t="shared" ca="1" si="466"/>
        <v>-8.1786393070706307</v>
      </c>
      <c r="O4279" s="18"/>
      <c r="P4279" s="30">
        <f t="shared" ca="1" si="462"/>
        <v>23.825238011187718</v>
      </c>
      <c r="Q4279" s="19"/>
      <c r="R4279" s="20">
        <f t="shared" ca="1" si="467"/>
        <v>1</v>
      </c>
      <c r="S4279" s="21">
        <f t="shared" ca="1" si="468"/>
        <v>1</v>
      </c>
    </row>
    <row r="4280" spans="9:19" ht="15" x14ac:dyDescent="0.25">
      <c r="I4280" s="14">
        <v>4276</v>
      </c>
      <c r="J4280" s="15">
        <f t="shared" ca="1" si="463"/>
        <v>0.78157929377950974</v>
      </c>
      <c r="K4280" s="16">
        <f t="shared" ca="1" si="465"/>
        <v>13.935349801321744</v>
      </c>
      <c r="L4280" s="16"/>
      <c r="M4280" s="17">
        <f t="shared" ca="1" si="464"/>
        <v>0.88887504787742144</v>
      </c>
      <c r="N4280" s="18">
        <f t="shared" ca="1" si="466"/>
        <v>13.991998461901479</v>
      </c>
      <c r="O4280" s="18"/>
      <c r="P4280" s="30">
        <f t="shared" ca="1" si="462"/>
        <v>2.1433513394202643</v>
      </c>
      <c r="Q4280" s="19"/>
      <c r="R4280" s="20">
        <f t="shared" ca="1" si="467"/>
        <v>1</v>
      </c>
      <c r="S4280" s="21">
        <f t="shared" ca="1" si="468"/>
        <v>0</v>
      </c>
    </row>
    <row r="4281" spans="9:19" ht="15" x14ac:dyDescent="0.25">
      <c r="I4281" s="14">
        <v>4277</v>
      </c>
      <c r="J4281" s="15">
        <f t="shared" ca="1" si="463"/>
        <v>0.40276125935020335</v>
      </c>
      <c r="K4281" s="16">
        <f t="shared" ca="1" si="465"/>
        <v>5.3700900862361554</v>
      </c>
      <c r="L4281" s="16"/>
      <c r="M4281" s="17">
        <f t="shared" ca="1" si="464"/>
        <v>0.59644445026042536</v>
      </c>
      <c r="N4281" s="18">
        <f t="shared" ca="1" si="466"/>
        <v>5.8227438071857396</v>
      </c>
      <c r="O4281" s="18"/>
      <c r="P4281" s="30">
        <f t="shared" ca="1" si="462"/>
        <v>1.747346279050416</v>
      </c>
      <c r="Q4281" s="19"/>
      <c r="R4281" s="20">
        <f t="shared" ca="1" si="467"/>
        <v>1</v>
      </c>
      <c r="S4281" s="21">
        <f t="shared" ca="1" si="468"/>
        <v>0</v>
      </c>
    </row>
    <row r="4282" spans="9:19" ht="15" x14ac:dyDescent="0.25">
      <c r="I4282" s="14">
        <v>4278</v>
      </c>
      <c r="J4282" s="15">
        <f t="shared" ca="1" si="463"/>
        <v>0.5039284338058303</v>
      </c>
      <c r="K4282" s="16">
        <f t="shared" ca="1" si="465"/>
        <v>7.5123882755173144</v>
      </c>
      <c r="L4282" s="16"/>
      <c r="M4282" s="17">
        <f t="shared" ca="1" si="464"/>
        <v>0.61561279092062504</v>
      </c>
      <c r="N4282" s="18">
        <f t="shared" ca="1" si="466"/>
        <v>6.2395996565813094</v>
      </c>
      <c r="O4282" s="18"/>
      <c r="P4282" s="30">
        <f t="shared" ca="1" si="462"/>
        <v>3.4727886189360051</v>
      </c>
      <c r="Q4282" s="19"/>
      <c r="R4282" s="20">
        <f t="shared" ca="1" si="467"/>
        <v>1</v>
      </c>
      <c r="S4282" s="21">
        <f t="shared" ca="1" si="468"/>
        <v>0</v>
      </c>
    </row>
    <row r="4283" spans="9:19" ht="15" x14ac:dyDescent="0.25">
      <c r="I4283" s="14">
        <v>4279</v>
      </c>
      <c r="J4283" s="15">
        <f t="shared" ca="1" si="463"/>
        <v>0.33418375939252776</v>
      </c>
      <c r="K4283" s="16">
        <f t="shared" ca="1" si="465"/>
        <v>3.8458357307422366</v>
      </c>
      <c r="L4283" s="16"/>
      <c r="M4283" s="17">
        <f t="shared" ca="1" si="464"/>
        <v>0.48232111372199071</v>
      </c>
      <c r="N4283" s="18">
        <f t="shared" ca="1" si="466"/>
        <v>3.4091177295447879</v>
      </c>
      <c r="O4283" s="18"/>
      <c r="P4283" s="30">
        <f t="shared" ca="1" si="462"/>
        <v>2.6367180011974489</v>
      </c>
      <c r="Q4283" s="19"/>
      <c r="R4283" s="20">
        <f t="shared" ca="1" si="467"/>
        <v>1</v>
      </c>
      <c r="S4283" s="21">
        <f t="shared" ca="1" si="468"/>
        <v>0</v>
      </c>
    </row>
    <row r="4284" spans="9:19" ht="15" x14ac:dyDescent="0.25">
      <c r="I4284" s="14">
        <v>4280</v>
      </c>
      <c r="J4284" s="15">
        <f t="shared" ca="1" si="463"/>
        <v>0.34613826501648248</v>
      </c>
      <c r="K4284" s="16">
        <f t="shared" ca="1" si="465"/>
        <v>4.1187712512055503</v>
      </c>
      <c r="L4284" s="16"/>
      <c r="M4284" s="17">
        <f t="shared" ca="1" si="464"/>
        <v>0.84298028363407485</v>
      </c>
      <c r="N4284" s="18">
        <f t="shared" ca="1" si="466"/>
        <v>12.203344527612426</v>
      </c>
      <c r="O4284" s="18"/>
      <c r="P4284" s="30">
        <f t="shared" ca="1" si="462"/>
        <v>-5.8845732764068748</v>
      </c>
      <c r="Q4284" s="19"/>
      <c r="R4284" s="20">
        <f t="shared" ca="1" si="467"/>
        <v>0</v>
      </c>
      <c r="S4284" s="21">
        <f t="shared" ca="1" si="468"/>
        <v>0</v>
      </c>
    </row>
    <row r="4285" spans="9:19" ht="15" x14ac:dyDescent="0.25">
      <c r="I4285" s="14">
        <v>4281</v>
      </c>
      <c r="J4285" s="15">
        <f t="shared" ca="1" si="463"/>
        <v>0.54400899556850912</v>
      </c>
      <c r="K4285" s="16">
        <f t="shared" ca="1" si="465"/>
        <v>8.3548347085818833</v>
      </c>
      <c r="L4285" s="16"/>
      <c r="M4285" s="17">
        <f t="shared" ca="1" si="464"/>
        <v>0.25729571335896129</v>
      </c>
      <c r="N4285" s="18">
        <f t="shared" ca="1" si="466"/>
        <v>-1.6725561301408067</v>
      </c>
      <c r="O4285" s="18"/>
      <c r="P4285" s="30">
        <f t="shared" ca="1" si="462"/>
        <v>12.227390838722691</v>
      </c>
      <c r="Q4285" s="19"/>
      <c r="R4285" s="20">
        <f t="shared" ca="1" si="467"/>
        <v>1</v>
      </c>
      <c r="S4285" s="21">
        <f t="shared" ca="1" si="468"/>
        <v>1</v>
      </c>
    </row>
    <row r="4286" spans="9:19" ht="15" x14ac:dyDescent="0.25">
      <c r="I4286" s="14">
        <v>4282</v>
      </c>
      <c r="J4286" s="15">
        <f t="shared" ca="1" si="463"/>
        <v>0.5935553755374734</v>
      </c>
      <c r="K4286" s="16">
        <f t="shared" ca="1" si="465"/>
        <v>9.4103773673783362</v>
      </c>
      <c r="L4286" s="16"/>
      <c r="M4286" s="17">
        <f t="shared" ca="1" si="464"/>
        <v>0.8463841766599578</v>
      </c>
      <c r="N4286" s="18">
        <f t="shared" ca="1" si="466"/>
        <v>12.322701370900155</v>
      </c>
      <c r="O4286" s="18"/>
      <c r="P4286" s="30">
        <f t="shared" ca="1" si="462"/>
        <v>-0.71232400352181902</v>
      </c>
      <c r="Q4286" s="19"/>
      <c r="R4286" s="20">
        <f t="shared" ca="1" si="467"/>
        <v>0</v>
      </c>
      <c r="S4286" s="21">
        <f t="shared" ca="1" si="468"/>
        <v>0</v>
      </c>
    </row>
    <row r="4287" spans="9:19" ht="15" x14ac:dyDescent="0.25">
      <c r="I4287" s="14">
        <v>4283</v>
      </c>
      <c r="J4287" s="15">
        <f t="shared" ca="1" si="463"/>
        <v>0.28323750094127853</v>
      </c>
      <c r="K4287" s="16">
        <f t="shared" ca="1" si="465"/>
        <v>2.6338410524623601</v>
      </c>
      <c r="L4287" s="16"/>
      <c r="M4287" s="17">
        <f t="shared" ca="1" si="464"/>
        <v>0.63505471937558555</v>
      </c>
      <c r="N4287" s="18">
        <f t="shared" ca="1" si="466"/>
        <v>6.6687453869398539</v>
      </c>
      <c r="O4287" s="18"/>
      <c r="P4287" s="30">
        <f t="shared" ca="1" si="462"/>
        <v>-1.8349043344774936</v>
      </c>
      <c r="Q4287" s="19"/>
      <c r="R4287" s="20">
        <f t="shared" ca="1" si="467"/>
        <v>0</v>
      </c>
      <c r="S4287" s="21">
        <f t="shared" ca="1" si="468"/>
        <v>0</v>
      </c>
    </row>
    <row r="4288" spans="9:19" ht="15" x14ac:dyDescent="0.25">
      <c r="I4288" s="14">
        <v>4284</v>
      </c>
      <c r="J4288" s="15">
        <f t="shared" ca="1" si="463"/>
        <v>0.947740140481797</v>
      </c>
      <c r="K4288" s="16">
        <f t="shared" ca="1" si="465"/>
        <v>21.011720342727969</v>
      </c>
      <c r="L4288" s="16"/>
      <c r="M4288" s="17">
        <f t="shared" ca="1" si="464"/>
        <v>5.268145313854089E-2</v>
      </c>
      <c r="N4288" s="18">
        <f t="shared" ca="1" si="466"/>
        <v>-9.7688071225780071</v>
      </c>
      <c r="O4288" s="18"/>
      <c r="P4288" s="30">
        <f t="shared" ca="1" si="462"/>
        <v>32.980527465305975</v>
      </c>
      <c r="Q4288" s="19"/>
      <c r="R4288" s="20">
        <f t="shared" ca="1" si="467"/>
        <v>1</v>
      </c>
      <c r="S4288" s="21">
        <f t="shared" ca="1" si="468"/>
        <v>1</v>
      </c>
    </row>
    <row r="4289" spans="9:19" ht="15" x14ac:dyDescent="0.25">
      <c r="I4289" s="14">
        <v>4285</v>
      </c>
      <c r="J4289" s="15">
        <f t="shared" ca="1" si="463"/>
        <v>0.49456068168641809</v>
      </c>
      <c r="K4289" s="16">
        <f t="shared" ca="1" si="465"/>
        <v>7.3159233168630244</v>
      </c>
      <c r="L4289" s="16"/>
      <c r="M4289" s="17">
        <f t="shared" ca="1" si="464"/>
        <v>0.59714634515446596</v>
      </c>
      <c r="N4289" s="18">
        <f t="shared" ca="1" si="466"/>
        <v>5.8379126292789518</v>
      </c>
      <c r="O4289" s="18"/>
      <c r="P4289" s="30">
        <f t="shared" ca="1" si="462"/>
        <v>3.6780106875840728</v>
      </c>
      <c r="Q4289" s="19"/>
      <c r="R4289" s="20">
        <f t="shared" ca="1" si="467"/>
        <v>1</v>
      </c>
      <c r="S4289" s="21">
        <f t="shared" ca="1" si="468"/>
        <v>0</v>
      </c>
    </row>
    <row r="4290" spans="9:19" ht="15" x14ac:dyDescent="0.25">
      <c r="I4290" s="14">
        <v>4286</v>
      </c>
      <c r="J4290" s="15">
        <f t="shared" ca="1" si="463"/>
        <v>0.34843553740930189</v>
      </c>
      <c r="K4290" s="16">
        <f t="shared" ca="1" si="465"/>
        <v>4.1708105933008151</v>
      </c>
      <c r="L4290" s="16"/>
      <c r="M4290" s="17">
        <f t="shared" ca="1" si="464"/>
        <v>0.6025050982015685</v>
      </c>
      <c r="N4290" s="18">
        <f t="shared" ca="1" si="466"/>
        <v>5.9539491183656938</v>
      </c>
      <c r="O4290" s="18"/>
      <c r="P4290" s="30">
        <f t="shared" ca="1" si="462"/>
        <v>0.41686147493512138</v>
      </c>
      <c r="Q4290" s="19"/>
      <c r="R4290" s="20">
        <f t="shared" ca="1" si="467"/>
        <v>1</v>
      </c>
      <c r="S4290" s="21">
        <f t="shared" ca="1" si="468"/>
        <v>0</v>
      </c>
    </row>
    <row r="4291" spans="9:19" ht="15" x14ac:dyDescent="0.25">
      <c r="I4291" s="14">
        <v>4287</v>
      </c>
      <c r="J4291" s="15">
        <f t="shared" ca="1" si="463"/>
        <v>0.23119382306200542</v>
      </c>
      <c r="K4291" s="16">
        <f t="shared" ca="1" si="465"/>
        <v>1.2812102885467267</v>
      </c>
      <c r="L4291" s="16"/>
      <c r="M4291" s="17">
        <f t="shared" ca="1" si="464"/>
        <v>0.34480492233286475</v>
      </c>
      <c r="N4291" s="18">
        <f t="shared" ca="1" si="466"/>
        <v>0.43850875910299836</v>
      </c>
      <c r="O4291" s="18"/>
      <c r="P4291" s="30">
        <f t="shared" ca="1" si="462"/>
        <v>3.0427015294437285</v>
      </c>
      <c r="Q4291" s="19"/>
      <c r="R4291" s="20">
        <f t="shared" ca="1" si="467"/>
        <v>1</v>
      </c>
      <c r="S4291" s="21">
        <f t="shared" ca="1" si="468"/>
        <v>0</v>
      </c>
    </row>
    <row r="4292" spans="9:19" ht="15" x14ac:dyDescent="0.25">
      <c r="I4292" s="14">
        <v>4288</v>
      </c>
      <c r="J4292" s="15">
        <f t="shared" ca="1" si="463"/>
        <v>0.71348250678549852</v>
      </c>
      <c r="K4292" s="16">
        <f t="shared" ca="1" si="465"/>
        <v>12.14531021283406</v>
      </c>
      <c r="L4292" s="16"/>
      <c r="M4292" s="17">
        <f t="shared" ca="1" si="464"/>
        <v>0.70090307874857272</v>
      </c>
      <c r="N4292" s="18">
        <f t="shared" ca="1" si="466"/>
        <v>8.1891952793025755</v>
      </c>
      <c r="O4292" s="18"/>
      <c r="P4292" s="30">
        <f t="shared" ca="1" si="462"/>
        <v>6.1561149335314846</v>
      </c>
      <c r="Q4292" s="19"/>
      <c r="R4292" s="20">
        <f t="shared" ca="1" si="467"/>
        <v>1</v>
      </c>
      <c r="S4292" s="21">
        <f t="shared" ca="1" si="468"/>
        <v>0</v>
      </c>
    </row>
    <row r="4293" spans="9:19" ht="15" x14ac:dyDescent="0.25">
      <c r="I4293" s="14">
        <v>4289</v>
      </c>
      <c r="J4293" s="15">
        <f t="shared" ca="1" si="463"/>
        <v>0.77107766168801395</v>
      </c>
      <c r="K4293" s="16">
        <f t="shared" ca="1" si="465"/>
        <v>13.641368774070401</v>
      </c>
      <c r="L4293" s="16"/>
      <c r="M4293" s="17">
        <f t="shared" ca="1" si="464"/>
        <v>0.31642944615718394</v>
      </c>
      <c r="N4293" s="18">
        <f t="shared" ca="1" si="466"/>
        <v>-0.21678197413864186</v>
      </c>
      <c r="O4293" s="18"/>
      <c r="P4293" s="30">
        <f t="shared" ref="P4293:P4356" ca="1" si="469">K4293-N4293+homefield_adv_simulation</f>
        <v>16.058150748209041</v>
      </c>
      <c r="Q4293" s="19"/>
      <c r="R4293" s="20">
        <f t="shared" ca="1" si="467"/>
        <v>1</v>
      </c>
      <c r="S4293" s="21">
        <f t="shared" ca="1" si="468"/>
        <v>1</v>
      </c>
    </row>
    <row r="4294" spans="9:19" ht="15" x14ac:dyDescent="0.25">
      <c r="I4294" s="14">
        <v>4290</v>
      </c>
      <c r="J4294" s="15">
        <f t="shared" ca="1" si="463"/>
        <v>0.14401347734203362</v>
      </c>
      <c r="K4294" s="16">
        <f t="shared" ca="1" si="465"/>
        <v>-1.4591772523978292</v>
      </c>
      <c r="L4294" s="16"/>
      <c r="M4294" s="17">
        <f t="shared" ca="1" si="464"/>
        <v>0.23085071918597955</v>
      </c>
      <c r="N4294" s="18">
        <f t="shared" ca="1" si="466"/>
        <v>-2.3782200583042652</v>
      </c>
      <c r="O4294" s="18"/>
      <c r="P4294" s="30">
        <f t="shared" ca="1" si="469"/>
        <v>3.1190428059064361</v>
      </c>
      <c r="Q4294" s="19"/>
      <c r="R4294" s="20">
        <f t="shared" ca="1" si="467"/>
        <v>1</v>
      </c>
      <c r="S4294" s="21">
        <f t="shared" ca="1" si="468"/>
        <v>0</v>
      </c>
    </row>
    <row r="4295" spans="9:19" ht="15" x14ac:dyDescent="0.25">
      <c r="I4295" s="14">
        <v>4291</v>
      </c>
      <c r="J4295" s="15">
        <f t="shared" ca="1" si="463"/>
        <v>0.42440708891966028</v>
      </c>
      <c r="K4295" s="16">
        <f t="shared" ca="1" si="465"/>
        <v>5.8350610376635572</v>
      </c>
      <c r="L4295" s="16"/>
      <c r="M4295" s="17">
        <f t="shared" ca="1" si="464"/>
        <v>0.47304249226478134</v>
      </c>
      <c r="N4295" s="18">
        <f t="shared" ca="1" si="466"/>
        <v>3.2142173877096747</v>
      </c>
      <c r="O4295" s="18"/>
      <c r="P4295" s="30">
        <f t="shared" ca="1" si="469"/>
        <v>4.8208436499538827</v>
      </c>
      <c r="Q4295" s="19"/>
      <c r="R4295" s="20">
        <f t="shared" ca="1" si="467"/>
        <v>1</v>
      </c>
      <c r="S4295" s="21">
        <f t="shared" ca="1" si="468"/>
        <v>0</v>
      </c>
    </row>
    <row r="4296" spans="9:19" ht="15" x14ac:dyDescent="0.25">
      <c r="I4296" s="14">
        <v>4292</v>
      </c>
      <c r="J4296" s="15">
        <f t="shared" ca="1" si="463"/>
        <v>0.86165533074871481</v>
      </c>
      <c r="K4296" s="16">
        <f t="shared" ca="1" si="465"/>
        <v>16.531075428009871</v>
      </c>
      <c r="L4296" s="16"/>
      <c r="M4296" s="17">
        <f t="shared" ca="1" si="464"/>
        <v>0.68950527903749537</v>
      </c>
      <c r="N4296" s="18">
        <f t="shared" ca="1" si="466"/>
        <v>7.9168532704054266</v>
      </c>
      <c r="O4296" s="18"/>
      <c r="P4296" s="30">
        <f t="shared" ca="1" si="469"/>
        <v>10.814222157604444</v>
      </c>
      <c r="Q4296" s="19"/>
      <c r="R4296" s="20">
        <f t="shared" ca="1" si="467"/>
        <v>1</v>
      </c>
      <c r="S4296" s="21">
        <f t="shared" ca="1" si="468"/>
        <v>1</v>
      </c>
    </row>
    <row r="4297" spans="9:19" ht="15" x14ac:dyDescent="0.25">
      <c r="I4297" s="14">
        <v>4293</v>
      </c>
      <c r="J4297" s="15">
        <f t="shared" ca="1" si="463"/>
        <v>0.99456083532724737</v>
      </c>
      <c r="K4297" s="16">
        <f t="shared" ca="1" si="465"/>
        <v>28.736243215314744</v>
      </c>
      <c r="L4297" s="16"/>
      <c r="M4297" s="17">
        <f t="shared" ca="1" si="464"/>
        <v>0.46707560312543095</v>
      </c>
      <c r="N4297" s="18">
        <f t="shared" ca="1" si="466"/>
        <v>3.0887252689114058</v>
      </c>
      <c r="O4297" s="18"/>
      <c r="P4297" s="30">
        <f t="shared" ca="1" si="469"/>
        <v>27.847517946403336</v>
      </c>
      <c r="Q4297" s="19"/>
      <c r="R4297" s="20">
        <f t="shared" ca="1" si="467"/>
        <v>1</v>
      </c>
      <c r="S4297" s="21">
        <f t="shared" ca="1" si="468"/>
        <v>1</v>
      </c>
    </row>
    <row r="4298" spans="9:19" ht="15" x14ac:dyDescent="0.25">
      <c r="I4298" s="14">
        <v>4294</v>
      </c>
      <c r="J4298" s="15">
        <f t="shared" ref="J4298:J4361" ca="1" si="470">RAND()</f>
        <v>0.19991501529473898</v>
      </c>
      <c r="K4298" s="16">
        <f t="shared" ca="1" si="465"/>
        <v>0.38595149017012353</v>
      </c>
      <c r="L4298" s="16"/>
      <c r="M4298" s="17">
        <f t="shared" ref="M4298:M4361" ca="1" si="471">RAND()</f>
        <v>0.46145841067876403</v>
      </c>
      <c r="N4298" s="18">
        <f t="shared" ca="1" si="466"/>
        <v>2.9704459795184697</v>
      </c>
      <c r="O4298" s="18"/>
      <c r="P4298" s="30">
        <f t="shared" ca="1" si="469"/>
        <v>-0.38449448934834596</v>
      </c>
      <c r="Q4298" s="19"/>
      <c r="R4298" s="20">
        <f t="shared" ca="1" si="467"/>
        <v>0</v>
      </c>
      <c r="S4298" s="21">
        <f t="shared" ca="1" si="468"/>
        <v>0</v>
      </c>
    </row>
    <row r="4299" spans="9:19" ht="15" x14ac:dyDescent="0.25">
      <c r="I4299" s="14">
        <v>4295</v>
      </c>
      <c r="J4299" s="15">
        <f t="shared" ca="1" si="470"/>
        <v>0.37409954926991629</v>
      </c>
      <c r="K4299" s="16">
        <f t="shared" ref="K4299:K4362" ca="1" si="472">NORMINV(J4299,mean_HomeTeam_Sim,sd_HomeTeam_Sim)</f>
        <v>4.7441966425320956</v>
      </c>
      <c r="L4299" s="16"/>
      <c r="M4299" s="17">
        <f t="shared" ca="1" si="471"/>
        <v>5.7289905930663521E-2</v>
      </c>
      <c r="N4299" s="18">
        <f t="shared" ref="N4299:N4362" ca="1" si="473">NORMINV(M4299,mean_AwayTeam_Sim,sd_AwayTeam_Sim)</f>
        <v>-9.4219780241835505</v>
      </c>
      <c r="O4299" s="18"/>
      <c r="P4299" s="30">
        <f t="shared" ca="1" si="469"/>
        <v>16.366174666715647</v>
      </c>
      <c r="Q4299" s="19"/>
      <c r="R4299" s="20">
        <f t="shared" ref="R4299:R4362" ca="1" si="474">IF(P4299&gt;0,1,0)</f>
        <v>1</v>
      </c>
      <c r="S4299" s="21">
        <f t="shared" ref="S4299:S4362" ca="1" si="475">IF(P4299&gt;game_spread,1,0)</f>
        <v>1</v>
      </c>
    </row>
    <row r="4300" spans="9:19" ht="15" x14ac:dyDescent="0.25">
      <c r="I4300" s="14">
        <v>4296</v>
      </c>
      <c r="J4300" s="15">
        <f t="shared" ca="1" si="470"/>
        <v>0.36455168513296266</v>
      </c>
      <c r="K4300" s="16">
        <f t="shared" ca="1" si="472"/>
        <v>4.5324915838159434</v>
      </c>
      <c r="L4300" s="16"/>
      <c r="M4300" s="17">
        <f t="shared" ca="1" si="471"/>
        <v>0.89118159795705099</v>
      </c>
      <c r="N4300" s="18">
        <f t="shared" ca="1" si="473"/>
        <v>14.094649435460612</v>
      </c>
      <c r="O4300" s="18"/>
      <c r="P4300" s="30">
        <f t="shared" ca="1" si="469"/>
        <v>-7.3621578516446684</v>
      </c>
      <c r="Q4300" s="19"/>
      <c r="R4300" s="20">
        <f t="shared" ca="1" si="474"/>
        <v>0</v>
      </c>
      <c r="S4300" s="21">
        <f t="shared" ca="1" si="475"/>
        <v>0</v>
      </c>
    </row>
    <row r="4301" spans="9:19" ht="15" x14ac:dyDescent="0.25">
      <c r="I4301" s="14">
        <v>4297</v>
      </c>
      <c r="J4301" s="15">
        <f t="shared" ca="1" si="470"/>
        <v>0.89067132593629994</v>
      </c>
      <c r="K4301" s="16">
        <f t="shared" ca="1" si="472"/>
        <v>17.72180664745061</v>
      </c>
      <c r="L4301" s="16"/>
      <c r="M4301" s="17">
        <f t="shared" ca="1" si="471"/>
        <v>0.34579988041595122</v>
      </c>
      <c r="N4301" s="18">
        <f t="shared" ca="1" si="473"/>
        <v>0.46109515084590225</v>
      </c>
      <c r="O4301" s="18"/>
      <c r="P4301" s="30">
        <f t="shared" ca="1" si="469"/>
        <v>19.460711496604706</v>
      </c>
      <c r="Q4301" s="19"/>
      <c r="R4301" s="20">
        <f t="shared" ca="1" si="474"/>
        <v>1</v>
      </c>
      <c r="S4301" s="21">
        <f t="shared" ca="1" si="475"/>
        <v>1</v>
      </c>
    </row>
    <row r="4302" spans="9:19" ht="15" x14ac:dyDescent="0.25">
      <c r="I4302" s="14">
        <v>4298</v>
      </c>
      <c r="J4302" s="15">
        <f t="shared" ca="1" si="470"/>
        <v>0.33092406767309845</v>
      </c>
      <c r="K4302" s="16">
        <f t="shared" ca="1" si="472"/>
        <v>3.7707588669900538</v>
      </c>
      <c r="L4302" s="16"/>
      <c r="M4302" s="17">
        <f t="shared" ca="1" si="471"/>
        <v>1.7901218153388743E-2</v>
      </c>
      <c r="N4302" s="18">
        <f t="shared" ca="1" si="473"/>
        <v>-13.782867026406183</v>
      </c>
      <c r="O4302" s="18"/>
      <c r="P4302" s="30">
        <f t="shared" ca="1" si="469"/>
        <v>19.753625893396237</v>
      </c>
      <c r="Q4302" s="19"/>
      <c r="R4302" s="20">
        <f t="shared" ca="1" si="474"/>
        <v>1</v>
      </c>
      <c r="S4302" s="21">
        <f t="shared" ca="1" si="475"/>
        <v>1</v>
      </c>
    </row>
    <row r="4303" spans="9:19" ht="15" x14ac:dyDescent="0.25">
      <c r="I4303" s="14">
        <v>4299</v>
      </c>
      <c r="J4303" s="15">
        <f t="shared" ca="1" si="470"/>
        <v>0.98552993145920176</v>
      </c>
      <c r="K4303" s="16">
        <f t="shared" ca="1" si="472"/>
        <v>25.70517335651634</v>
      </c>
      <c r="L4303" s="16"/>
      <c r="M4303" s="17">
        <f t="shared" ca="1" si="471"/>
        <v>0.50038260851168581</v>
      </c>
      <c r="N4303" s="18">
        <f t="shared" ca="1" si="473"/>
        <v>3.7880240504037337</v>
      </c>
      <c r="O4303" s="18"/>
      <c r="P4303" s="30">
        <f t="shared" ca="1" si="469"/>
        <v>24.117149306112605</v>
      </c>
      <c r="Q4303" s="19"/>
      <c r="R4303" s="20">
        <f t="shared" ca="1" si="474"/>
        <v>1</v>
      </c>
      <c r="S4303" s="21">
        <f t="shared" ca="1" si="475"/>
        <v>1</v>
      </c>
    </row>
    <row r="4304" spans="9:19" ht="15" x14ac:dyDescent="0.25">
      <c r="I4304" s="14">
        <v>4300</v>
      </c>
      <c r="J4304" s="15">
        <f t="shared" ca="1" si="470"/>
        <v>0.54535420215597341</v>
      </c>
      <c r="K4304" s="16">
        <f t="shared" ca="1" si="472"/>
        <v>8.3832245853747462</v>
      </c>
      <c r="L4304" s="16"/>
      <c r="M4304" s="17">
        <f t="shared" ca="1" si="471"/>
        <v>0.74972346864823036</v>
      </c>
      <c r="N4304" s="18">
        <f t="shared" ca="1" si="473"/>
        <v>9.4159075849856819</v>
      </c>
      <c r="O4304" s="18"/>
      <c r="P4304" s="30">
        <f t="shared" ca="1" si="469"/>
        <v>1.1673170003890645</v>
      </c>
      <c r="Q4304" s="19"/>
      <c r="R4304" s="20">
        <f t="shared" ca="1" si="474"/>
        <v>1</v>
      </c>
      <c r="S4304" s="21">
        <f t="shared" ca="1" si="475"/>
        <v>0</v>
      </c>
    </row>
    <row r="4305" spans="9:19" ht="15" x14ac:dyDescent="0.25">
      <c r="I4305" s="14">
        <v>4301</v>
      </c>
      <c r="J4305" s="15">
        <f t="shared" ca="1" si="470"/>
        <v>8.9328999947271615E-2</v>
      </c>
      <c r="K4305" s="16">
        <f t="shared" ca="1" si="472"/>
        <v>-3.8222285310136002</v>
      </c>
      <c r="L4305" s="16"/>
      <c r="M4305" s="17">
        <f t="shared" ca="1" si="471"/>
        <v>0.2088949481612008</v>
      </c>
      <c r="N4305" s="18">
        <f t="shared" ca="1" si="473"/>
        <v>-2.9991341013601991</v>
      </c>
      <c r="O4305" s="18"/>
      <c r="P4305" s="30">
        <f t="shared" ca="1" si="469"/>
        <v>1.3769055703465991</v>
      </c>
      <c r="Q4305" s="19"/>
      <c r="R4305" s="20">
        <f t="shared" ca="1" si="474"/>
        <v>1</v>
      </c>
      <c r="S4305" s="21">
        <f t="shared" ca="1" si="475"/>
        <v>0</v>
      </c>
    </row>
    <row r="4306" spans="9:19" ht="15" x14ac:dyDescent="0.25">
      <c r="I4306" s="14">
        <v>4302</v>
      </c>
      <c r="J4306" s="15">
        <f t="shared" ca="1" si="470"/>
        <v>0.4256077433171821</v>
      </c>
      <c r="K4306" s="16">
        <f t="shared" ca="1" si="472"/>
        <v>5.86069537163013</v>
      </c>
      <c r="L4306" s="16"/>
      <c r="M4306" s="17">
        <f t="shared" ca="1" si="471"/>
        <v>0.38549826950587796</v>
      </c>
      <c r="N4306" s="18">
        <f t="shared" ca="1" si="473"/>
        <v>1.3447200456838297</v>
      </c>
      <c r="O4306" s="18"/>
      <c r="P4306" s="30">
        <f t="shared" ca="1" si="469"/>
        <v>6.7159753259463004</v>
      </c>
      <c r="Q4306" s="19"/>
      <c r="R4306" s="20">
        <f t="shared" ca="1" si="474"/>
        <v>1</v>
      </c>
      <c r="S4306" s="21">
        <f t="shared" ca="1" si="475"/>
        <v>0</v>
      </c>
    </row>
    <row r="4307" spans="9:19" ht="15" x14ac:dyDescent="0.25">
      <c r="I4307" s="14">
        <v>4303</v>
      </c>
      <c r="J4307" s="15">
        <f t="shared" ca="1" si="470"/>
        <v>0.84491886007503403</v>
      </c>
      <c r="K4307" s="16">
        <f t="shared" ca="1" si="472"/>
        <v>15.921108493584308</v>
      </c>
      <c r="L4307" s="16"/>
      <c r="M4307" s="17">
        <f t="shared" ca="1" si="471"/>
        <v>0.33837227890614996</v>
      </c>
      <c r="N4307" s="18">
        <f t="shared" ca="1" si="473"/>
        <v>0.29188433192967489</v>
      </c>
      <c r="O4307" s="18"/>
      <c r="P4307" s="30">
        <f t="shared" ca="1" si="469"/>
        <v>17.829224161654633</v>
      </c>
      <c r="Q4307" s="19"/>
      <c r="R4307" s="20">
        <f t="shared" ca="1" si="474"/>
        <v>1</v>
      </c>
      <c r="S4307" s="21">
        <f t="shared" ca="1" si="475"/>
        <v>1</v>
      </c>
    </row>
    <row r="4308" spans="9:19" ht="15" x14ac:dyDescent="0.25">
      <c r="I4308" s="14">
        <v>4304</v>
      </c>
      <c r="J4308" s="15">
        <f t="shared" ca="1" si="470"/>
        <v>0.63868174801052557</v>
      </c>
      <c r="K4308" s="16">
        <f t="shared" ca="1" si="472"/>
        <v>10.399619179029887</v>
      </c>
      <c r="L4308" s="16"/>
      <c r="M4308" s="17">
        <f t="shared" ca="1" si="471"/>
        <v>0.79248322417049155</v>
      </c>
      <c r="N4308" s="18">
        <f t="shared" ca="1" si="473"/>
        <v>10.599345744638709</v>
      </c>
      <c r="O4308" s="18"/>
      <c r="P4308" s="30">
        <f t="shared" ca="1" si="469"/>
        <v>2.0002734343911781</v>
      </c>
      <c r="Q4308" s="19"/>
      <c r="R4308" s="20">
        <f t="shared" ca="1" si="474"/>
        <v>1</v>
      </c>
      <c r="S4308" s="21">
        <f t="shared" ca="1" si="475"/>
        <v>0</v>
      </c>
    </row>
    <row r="4309" spans="9:19" ht="15" x14ac:dyDescent="0.25">
      <c r="I4309" s="14">
        <v>4305</v>
      </c>
      <c r="J4309" s="15">
        <f t="shared" ca="1" si="470"/>
        <v>0.48026887465544921</v>
      </c>
      <c r="K4309" s="16">
        <f t="shared" ca="1" si="472"/>
        <v>7.0160308441846553</v>
      </c>
      <c r="L4309" s="16"/>
      <c r="M4309" s="17">
        <f t="shared" ca="1" si="471"/>
        <v>0.79501083436473752</v>
      </c>
      <c r="N4309" s="18">
        <f t="shared" ca="1" si="473"/>
        <v>10.673507708990316</v>
      </c>
      <c r="O4309" s="18"/>
      <c r="P4309" s="30">
        <f t="shared" ca="1" si="469"/>
        <v>-1.4574768648056606</v>
      </c>
      <c r="Q4309" s="19"/>
      <c r="R4309" s="20">
        <f t="shared" ca="1" si="474"/>
        <v>0</v>
      </c>
      <c r="S4309" s="21">
        <f t="shared" ca="1" si="475"/>
        <v>0</v>
      </c>
    </row>
    <row r="4310" spans="9:19" ht="15" x14ac:dyDescent="0.25">
      <c r="I4310" s="14">
        <v>4306</v>
      </c>
      <c r="J4310" s="15">
        <f t="shared" ca="1" si="470"/>
        <v>0.52799383679745193</v>
      </c>
      <c r="K4310" s="16">
        <f t="shared" ca="1" si="472"/>
        <v>8.0175681544415482</v>
      </c>
      <c r="L4310" s="16"/>
      <c r="M4310" s="17">
        <f t="shared" ca="1" si="471"/>
        <v>0.32691984809112229</v>
      </c>
      <c r="N4310" s="18">
        <f t="shared" ca="1" si="473"/>
        <v>2.8128355046432407E-2</v>
      </c>
      <c r="O4310" s="18"/>
      <c r="P4310" s="30">
        <f t="shared" ca="1" si="469"/>
        <v>10.189439799395117</v>
      </c>
      <c r="Q4310" s="19"/>
      <c r="R4310" s="20">
        <f t="shared" ca="1" si="474"/>
        <v>1</v>
      </c>
      <c r="S4310" s="21">
        <f t="shared" ca="1" si="475"/>
        <v>1</v>
      </c>
    </row>
    <row r="4311" spans="9:19" ht="15" x14ac:dyDescent="0.25">
      <c r="I4311" s="14">
        <v>4307</v>
      </c>
      <c r="J4311" s="15">
        <f t="shared" ca="1" si="470"/>
        <v>0.30604501820890351</v>
      </c>
      <c r="K4311" s="16">
        <f t="shared" ca="1" si="472"/>
        <v>3.1873611770489179</v>
      </c>
      <c r="L4311" s="16"/>
      <c r="M4311" s="17">
        <f t="shared" ca="1" si="471"/>
        <v>0.56905650786635464</v>
      </c>
      <c r="N4311" s="18">
        <f t="shared" ca="1" si="473"/>
        <v>5.2355593247760357</v>
      </c>
      <c r="O4311" s="18"/>
      <c r="P4311" s="30">
        <f t="shared" ca="1" si="469"/>
        <v>0.15180185227288234</v>
      </c>
      <c r="Q4311" s="19"/>
      <c r="R4311" s="20">
        <f t="shared" ca="1" si="474"/>
        <v>1</v>
      </c>
      <c r="S4311" s="21">
        <f t="shared" ca="1" si="475"/>
        <v>0</v>
      </c>
    </row>
    <row r="4312" spans="9:19" ht="15" x14ac:dyDescent="0.25">
      <c r="I4312" s="14">
        <v>4308</v>
      </c>
      <c r="J4312" s="15">
        <f t="shared" ca="1" si="470"/>
        <v>0.14202349277728898</v>
      </c>
      <c r="K4312" s="16">
        <f t="shared" ca="1" si="472"/>
        <v>-1.5329075829558292</v>
      </c>
      <c r="L4312" s="16"/>
      <c r="M4312" s="17">
        <f t="shared" ca="1" si="471"/>
        <v>0.61844633698586515</v>
      </c>
      <c r="N4312" s="18">
        <f t="shared" ca="1" si="473"/>
        <v>6.3017171130925007</v>
      </c>
      <c r="O4312" s="18"/>
      <c r="P4312" s="30">
        <f t="shared" ca="1" si="469"/>
        <v>-5.6346246960483297</v>
      </c>
      <c r="Q4312" s="19"/>
      <c r="R4312" s="20">
        <f t="shared" ca="1" si="474"/>
        <v>0</v>
      </c>
      <c r="S4312" s="21">
        <f t="shared" ca="1" si="475"/>
        <v>0</v>
      </c>
    </row>
    <row r="4313" spans="9:19" ht="15" x14ac:dyDescent="0.25">
      <c r="I4313" s="14">
        <v>4309</v>
      </c>
      <c r="J4313" s="15">
        <f t="shared" ca="1" si="470"/>
        <v>0.36201515390943484</v>
      </c>
      <c r="K4313" s="16">
        <f t="shared" ca="1" si="472"/>
        <v>4.475941331463261</v>
      </c>
      <c r="L4313" s="16"/>
      <c r="M4313" s="17">
        <f t="shared" ca="1" si="471"/>
        <v>0.18612972804103067</v>
      </c>
      <c r="N4313" s="18">
        <f t="shared" ca="1" si="473"/>
        <v>-3.6850911484568867</v>
      </c>
      <c r="O4313" s="18"/>
      <c r="P4313" s="30">
        <f t="shared" ca="1" si="469"/>
        <v>10.361032479920148</v>
      </c>
      <c r="Q4313" s="19"/>
      <c r="R4313" s="20">
        <f t="shared" ca="1" si="474"/>
        <v>1</v>
      </c>
      <c r="S4313" s="21">
        <f t="shared" ca="1" si="475"/>
        <v>1</v>
      </c>
    </row>
    <row r="4314" spans="9:19" ht="15" x14ac:dyDescent="0.25">
      <c r="I4314" s="14">
        <v>4310</v>
      </c>
      <c r="J4314" s="15">
        <f t="shared" ca="1" si="470"/>
        <v>0.11394434336087333</v>
      </c>
      <c r="K4314" s="16">
        <f t="shared" ca="1" si="472"/>
        <v>-2.6585752178642199</v>
      </c>
      <c r="L4314" s="16"/>
      <c r="M4314" s="17">
        <f t="shared" ca="1" si="471"/>
        <v>3.1465976143961405E-2</v>
      </c>
      <c r="N4314" s="18">
        <f t="shared" ca="1" si="473"/>
        <v>-11.779131866231015</v>
      </c>
      <c r="O4314" s="18"/>
      <c r="P4314" s="30">
        <f t="shared" ca="1" si="469"/>
        <v>11.320556648366797</v>
      </c>
      <c r="Q4314" s="19"/>
      <c r="R4314" s="20">
        <f t="shared" ca="1" si="474"/>
        <v>1</v>
      </c>
      <c r="S4314" s="21">
        <f t="shared" ca="1" si="475"/>
        <v>1</v>
      </c>
    </row>
    <row r="4315" spans="9:19" ht="15" x14ac:dyDescent="0.25">
      <c r="I4315" s="14">
        <v>4311</v>
      </c>
      <c r="J4315" s="15">
        <f t="shared" ca="1" si="470"/>
        <v>0.70365543911791217</v>
      </c>
      <c r="K4315" s="16">
        <f t="shared" ca="1" si="472"/>
        <v>11.905656074615852</v>
      </c>
      <c r="L4315" s="16"/>
      <c r="M4315" s="17">
        <f t="shared" ca="1" si="471"/>
        <v>0.89179089247962573</v>
      </c>
      <c r="N4315" s="18">
        <f t="shared" ca="1" si="473"/>
        <v>14.122026170444627</v>
      </c>
      <c r="O4315" s="18"/>
      <c r="P4315" s="30">
        <f t="shared" ca="1" si="469"/>
        <v>-1.6370095828775355E-2</v>
      </c>
      <c r="Q4315" s="19"/>
      <c r="R4315" s="20">
        <f t="shared" ca="1" si="474"/>
        <v>0</v>
      </c>
      <c r="S4315" s="21">
        <f t="shared" ca="1" si="475"/>
        <v>0</v>
      </c>
    </row>
    <row r="4316" spans="9:19" ht="15" x14ac:dyDescent="0.25">
      <c r="I4316" s="14">
        <v>4312</v>
      </c>
      <c r="J4316" s="15">
        <f t="shared" ca="1" si="470"/>
        <v>0.21400680483693468</v>
      </c>
      <c r="K4316" s="16">
        <f t="shared" ca="1" si="472"/>
        <v>0.79867140350731081</v>
      </c>
      <c r="L4316" s="16"/>
      <c r="M4316" s="17">
        <f t="shared" ca="1" si="471"/>
        <v>0.37739973768430934</v>
      </c>
      <c r="N4316" s="18">
        <f t="shared" ca="1" si="473"/>
        <v>1.1669668945056069</v>
      </c>
      <c r="O4316" s="18"/>
      <c r="P4316" s="30">
        <f t="shared" ca="1" si="469"/>
        <v>1.8317045090017041</v>
      </c>
      <c r="Q4316" s="19"/>
      <c r="R4316" s="20">
        <f t="shared" ca="1" si="474"/>
        <v>1</v>
      </c>
      <c r="S4316" s="21">
        <f t="shared" ca="1" si="475"/>
        <v>0</v>
      </c>
    </row>
    <row r="4317" spans="9:19" ht="15" x14ac:dyDescent="0.25">
      <c r="I4317" s="14">
        <v>4313</v>
      </c>
      <c r="J4317" s="15">
        <f t="shared" ca="1" si="470"/>
        <v>0.63297960054700508</v>
      </c>
      <c r="K4317" s="16">
        <f t="shared" ca="1" si="472"/>
        <v>10.272596938357903</v>
      </c>
      <c r="L4317" s="16"/>
      <c r="M4317" s="17">
        <f t="shared" ca="1" si="471"/>
        <v>0.8020884760586785</v>
      </c>
      <c r="N4317" s="18">
        <f t="shared" ca="1" si="473"/>
        <v>10.884119420058973</v>
      </c>
      <c r="O4317" s="18"/>
      <c r="P4317" s="30">
        <f t="shared" ca="1" si="469"/>
        <v>1.588477518298931</v>
      </c>
      <c r="Q4317" s="19"/>
      <c r="R4317" s="20">
        <f t="shared" ca="1" si="474"/>
        <v>1</v>
      </c>
      <c r="S4317" s="21">
        <f t="shared" ca="1" si="475"/>
        <v>0</v>
      </c>
    </row>
    <row r="4318" spans="9:19" ht="15" x14ac:dyDescent="0.25">
      <c r="I4318" s="14">
        <v>4314</v>
      </c>
      <c r="J4318" s="15">
        <f t="shared" ca="1" si="470"/>
        <v>0.15117801670440389</v>
      </c>
      <c r="K4318" s="16">
        <f t="shared" ca="1" si="472"/>
        <v>-1.1992623844244239</v>
      </c>
      <c r="L4318" s="16"/>
      <c r="M4318" s="17">
        <f t="shared" ca="1" si="471"/>
        <v>0.52089507749778252</v>
      </c>
      <c r="N4318" s="18">
        <f t="shared" ca="1" si="473"/>
        <v>4.2184112096534729</v>
      </c>
      <c r="O4318" s="18"/>
      <c r="P4318" s="30">
        <f t="shared" ca="1" si="469"/>
        <v>-3.2176735940778967</v>
      </c>
      <c r="Q4318" s="19"/>
      <c r="R4318" s="20">
        <f t="shared" ca="1" si="474"/>
        <v>0</v>
      </c>
      <c r="S4318" s="21">
        <f t="shared" ca="1" si="475"/>
        <v>0</v>
      </c>
    </row>
    <row r="4319" spans="9:19" ht="15" x14ac:dyDescent="0.25">
      <c r="I4319" s="14">
        <v>4315</v>
      </c>
      <c r="J4319" s="15">
        <f t="shared" ca="1" si="470"/>
        <v>0.6821010509111276</v>
      </c>
      <c r="K4319" s="16">
        <f t="shared" ca="1" si="472"/>
        <v>11.39227264336664</v>
      </c>
      <c r="L4319" s="16"/>
      <c r="M4319" s="17">
        <f t="shared" ca="1" si="471"/>
        <v>0.75954823241272451</v>
      </c>
      <c r="N4319" s="18">
        <f t="shared" ca="1" si="473"/>
        <v>9.6771989181496583</v>
      </c>
      <c r="O4319" s="18"/>
      <c r="P4319" s="30">
        <f t="shared" ca="1" si="469"/>
        <v>3.915073725216982</v>
      </c>
      <c r="Q4319" s="19"/>
      <c r="R4319" s="20">
        <f t="shared" ca="1" si="474"/>
        <v>1</v>
      </c>
      <c r="S4319" s="21">
        <f t="shared" ca="1" si="475"/>
        <v>0</v>
      </c>
    </row>
    <row r="4320" spans="9:19" ht="15" x14ac:dyDescent="0.25">
      <c r="I4320" s="14">
        <v>4316</v>
      </c>
      <c r="J4320" s="15">
        <f t="shared" ca="1" si="470"/>
        <v>0.69190963028460917</v>
      </c>
      <c r="K4320" s="16">
        <f t="shared" ca="1" si="472"/>
        <v>11.623930187857759</v>
      </c>
      <c r="L4320" s="16"/>
      <c r="M4320" s="17">
        <f t="shared" ca="1" si="471"/>
        <v>0.3920965414818891</v>
      </c>
      <c r="N4320" s="18">
        <f t="shared" ca="1" si="473"/>
        <v>1.4887323316323164</v>
      </c>
      <c r="O4320" s="18"/>
      <c r="P4320" s="30">
        <f t="shared" ca="1" si="469"/>
        <v>12.335197856225442</v>
      </c>
      <c r="Q4320" s="19"/>
      <c r="R4320" s="20">
        <f t="shared" ca="1" si="474"/>
        <v>1</v>
      </c>
      <c r="S4320" s="21">
        <f t="shared" ca="1" si="475"/>
        <v>1</v>
      </c>
    </row>
    <row r="4321" spans="9:19" ht="15" x14ac:dyDescent="0.25">
      <c r="I4321" s="14">
        <v>4317</v>
      </c>
      <c r="J4321" s="15">
        <f t="shared" ca="1" si="470"/>
        <v>0.22932592501025251</v>
      </c>
      <c r="K4321" s="16">
        <f t="shared" ca="1" si="472"/>
        <v>1.229775293867891</v>
      </c>
      <c r="L4321" s="16"/>
      <c r="M4321" s="17">
        <f t="shared" ca="1" si="471"/>
        <v>0.6649838586064224</v>
      </c>
      <c r="N4321" s="18">
        <f t="shared" ca="1" si="473"/>
        <v>7.3450393459816254</v>
      </c>
      <c r="O4321" s="18"/>
      <c r="P4321" s="30">
        <f t="shared" ca="1" si="469"/>
        <v>-3.9152640521137343</v>
      </c>
      <c r="Q4321" s="19"/>
      <c r="R4321" s="20">
        <f t="shared" ca="1" si="474"/>
        <v>0</v>
      </c>
      <c r="S4321" s="21">
        <f t="shared" ca="1" si="475"/>
        <v>0</v>
      </c>
    </row>
    <row r="4322" spans="9:19" ht="15" x14ac:dyDescent="0.25">
      <c r="I4322" s="14">
        <v>4318</v>
      </c>
      <c r="J4322" s="15">
        <f t="shared" ca="1" si="470"/>
        <v>0.90551217223910307</v>
      </c>
      <c r="K4322" s="16">
        <f t="shared" ca="1" si="472"/>
        <v>18.420495155115709</v>
      </c>
      <c r="L4322" s="16"/>
      <c r="M4322" s="17">
        <f t="shared" ca="1" si="471"/>
        <v>6.7019318529902172E-2</v>
      </c>
      <c r="N4322" s="18">
        <f t="shared" ca="1" si="473"/>
        <v>-8.7562148073222517</v>
      </c>
      <c r="O4322" s="18"/>
      <c r="P4322" s="30">
        <f t="shared" ca="1" si="469"/>
        <v>29.37670996243796</v>
      </c>
      <c r="Q4322" s="19"/>
      <c r="R4322" s="20">
        <f t="shared" ca="1" si="474"/>
        <v>1</v>
      </c>
      <c r="S4322" s="21">
        <f t="shared" ca="1" si="475"/>
        <v>1</v>
      </c>
    </row>
    <row r="4323" spans="9:19" ht="15" x14ac:dyDescent="0.25">
      <c r="I4323" s="14">
        <v>4319</v>
      </c>
      <c r="J4323" s="15">
        <f t="shared" ca="1" si="470"/>
        <v>0.17070031259919538</v>
      </c>
      <c r="K4323" s="16">
        <f t="shared" ca="1" si="472"/>
        <v>-0.52999561330075462</v>
      </c>
      <c r="L4323" s="16"/>
      <c r="M4323" s="17">
        <f t="shared" ca="1" si="471"/>
        <v>0.14174555943514455</v>
      </c>
      <c r="N4323" s="18">
        <f t="shared" ca="1" si="473"/>
        <v>-5.1932606976491638</v>
      </c>
      <c r="O4323" s="18"/>
      <c r="P4323" s="30">
        <f t="shared" ca="1" si="469"/>
        <v>6.8632650843484093</v>
      </c>
      <c r="Q4323" s="19"/>
      <c r="R4323" s="20">
        <f t="shared" ca="1" si="474"/>
        <v>1</v>
      </c>
      <c r="S4323" s="21">
        <f t="shared" ca="1" si="475"/>
        <v>0</v>
      </c>
    </row>
    <row r="4324" spans="9:19" ht="15" x14ac:dyDescent="0.25">
      <c r="I4324" s="14">
        <v>4320</v>
      </c>
      <c r="J4324" s="15">
        <f t="shared" ca="1" si="470"/>
        <v>0.66452592985803971</v>
      </c>
      <c r="K4324" s="16">
        <f t="shared" ca="1" si="472"/>
        <v>10.98452585604692</v>
      </c>
      <c r="L4324" s="16"/>
      <c r="M4324" s="17">
        <f t="shared" ca="1" si="471"/>
        <v>0.58168116971303485</v>
      </c>
      <c r="N4324" s="18">
        <f t="shared" ca="1" si="473"/>
        <v>5.5051611329887971</v>
      </c>
      <c r="O4324" s="18"/>
      <c r="P4324" s="30">
        <f t="shared" ca="1" si="469"/>
        <v>7.6793647230581232</v>
      </c>
      <c r="Q4324" s="19"/>
      <c r="R4324" s="20">
        <f t="shared" ca="1" si="474"/>
        <v>1</v>
      </c>
      <c r="S4324" s="21">
        <f t="shared" ca="1" si="475"/>
        <v>1</v>
      </c>
    </row>
    <row r="4325" spans="9:19" ht="15" x14ac:dyDescent="0.25">
      <c r="I4325" s="14">
        <v>4321</v>
      </c>
      <c r="J4325" s="15">
        <f t="shared" ca="1" si="470"/>
        <v>0.56720394660504236</v>
      </c>
      <c r="K4325" s="16">
        <f t="shared" ca="1" si="472"/>
        <v>8.8461310859398363</v>
      </c>
      <c r="L4325" s="16"/>
      <c r="M4325" s="17">
        <f t="shared" ca="1" si="471"/>
        <v>0.50686410964342143</v>
      </c>
      <c r="N4325" s="18">
        <f t="shared" ca="1" si="473"/>
        <v>3.9239609142101037</v>
      </c>
      <c r="O4325" s="18"/>
      <c r="P4325" s="30">
        <f t="shared" ca="1" si="469"/>
        <v>7.1221701717297323</v>
      </c>
      <c r="Q4325" s="19"/>
      <c r="R4325" s="20">
        <f t="shared" ca="1" si="474"/>
        <v>1</v>
      </c>
      <c r="S4325" s="21">
        <f t="shared" ca="1" si="475"/>
        <v>1</v>
      </c>
    </row>
    <row r="4326" spans="9:19" ht="15" x14ac:dyDescent="0.25">
      <c r="I4326" s="14">
        <v>4322</v>
      </c>
      <c r="J4326" s="15">
        <f t="shared" ca="1" si="470"/>
        <v>0.75721735729894102</v>
      </c>
      <c r="K4326" s="16">
        <f t="shared" ca="1" si="472"/>
        <v>13.264696070446735</v>
      </c>
      <c r="L4326" s="16"/>
      <c r="M4326" s="17">
        <f t="shared" ca="1" si="471"/>
        <v>0.45742395367633204</v>
      </c>
      <c r="N4326" s="18">
        <f t="shared" ca="1" si="473"/>
        <v>2.8853952300374388</v>
      </c>
      <c r="O4326" s="18"/>
      <c r="P4326" s="30">
        <f t="shared" ca="1" si="469"/>
        <v>12.579300840409296</v>
      </c>
      <c r="Q4326" s="19"/>
      <c r="R4326" s="20">
        <f t="shared" ca="1" si="474"/>
        <v>1</v>
      </c>
      <c r="S4326" s="21">
        <f t="shared" ca="1" si="475"/>
        <v>1</v>
      </c>
    </row>
    <row r="4327" spans="9:19" ht="15" x14ac:dyDescent="0.25">
      <c r="I4327" s="14">
        <v>4323</v>
      </c>
      <c r="J4327" s="15">
        <f t="shared" ca="1" si="470"/>
        <v>3.8326381414039989E-3</v>
      </c>
      <c r="K4327" s="16">
        <f t="shared" ca="1" si="472"/>
        <v>-14.879277033744756</v>
      </c>
      <c r="L4327" s="16"/>
      <c r="M4327" s="17">
        <f t="shared" ca="1" si="471"/>
        <v>0.68856174655366198</v>
      </c>
      <c r="N4327" s="18">
        <f t="shared" ca="1" si="473"/>
        <v>7.8945073858890469</v>
      </c>
      <c r="O4327" s="18"/>
      <c r="P4327" s="30">
        <f t="shared" ca="1" si="469"/>
        <v>-20.573784419633803</v>
      </c>
      <c r="Q4327" s="19"/>
      <c r="R4327" s="20">
        <f t="shared" ca="1" si="474"/>
        <v>0</v>
      </c>
      <c r="S4327" s="21">
        <f t="shared" ca="1" si="475"/>
        <v>0</v>
      </c>
    </row>
    <row r="4328" spans="9:19" ht="15" x14ac:dyDescent="0.25">
      <c r="I4328" s="14">
        <v>4324</v>
      </c>
      <c r="J4328" s="15">
        <f t="shared" ca="1" si="470"/>
        <v>0.35833042836423057</v>
      </c>
      <c r="K4328" s="16">
        <f t="shared" ca="1" si="472"/>
        <v>4.3935509921130151</v>
      </c>
      <c r="L4328" s="16"/>
      <c r="M4328" s="17">
        <f t="shared" ca="1" si="471"/>
        <v>0.92060138598219365</v>
      </c>
      <c r="N4328" s="18">
        <f t="shared" ca="1" si="473"/>
        <v>15.569613379945308</v>
      </c>
      <c r="O4328" s="18"/>
      <c r="P4328" s="30">
        <f t="shared" ca="1" si="469"/>
        <v>-8.9760623878322932</v>
      </c>
      <c r="Q4328" s="19"/>
      <c r="R4328" s="20">
        <f t="shared" ca="1" si="474"/>
        <v>0</v>
      </c>
      <c r="S4328" s="21">
        <f t="shared" ca="1" si="475"/>
        <v>0</v>
      </c>
    </row>
    <row r="4329" spans="9:19" ht="15" x14ac:dyDescent="0.25">
      <c r="I4329" s="14">
        <v>4325</v>
      </c>
      <c r="J4329" s="15">
        <f t="shared" ca="1" si="470"/>
        <v>6.3859445489249933E-2</v>
      </c>
      <c r="K4329" s="16">
        <f t="shared" ca="1" si="472"/>
        <v>-5.3136638281226549</v>
      </c>
      <c r="L4329" s="16"/>
      <c r="M4329" s="17">
        <f t="shared" ca="1" si="471"/>
        <v>0.66631757669437031</v>
      </c>
      <c r="N4329" s="18">
        <f t="shared" ca="1" si="473"/>
        <v>7.3756920728543491</v>
      </c>
      <c r="O4329" s="18"/>
      <c r="P4329" s="30">
        <f t="shared" ca="1" si="469"/>
        <v>-10.489355900977003</v>
      </c>
      <c r="Q4329" s="19"/>
      <c r="R4329" s="20">
        <f t="shared" ca="1" si="474"/>
        <v>0</v>
      </c>
      <c r="S4329" s="21">
        <f t="shared" ca="1" si="475"/>
        <v>0</v>
      </c>
    </row>
    <row r="4330" spans="9:19" ht="15" x14ac:dyDescent="0.25">
      <c r="I4330" s="14">
        <v>4326</v>
      </c>
      <c r="J4330" s="15">
        <f t="shared" ca="1" si="470"/>
        <v>0.38454757734187073</v>
      </c>
      <c r="K4330" s="16">
        <f t="shared" ca="1" si="472"/>
        <v>4.9739118798402302</v>
      </c>
      <c r="L4330" s="16"/>
      <c r="M4330" s="17">
        <f t="shared" ca="1" si="471"/>
        <v>0.71539649602390787</v>
      </c>
      <c r="N4330" s="18">
        <f t="shared" ca="1" si="473"/>
        <v>8.5424342504042379</v>
      </c>
      <c r="O4330" s="18"/>
      <c r="P4330" s="30">
        <f t="shared" ca="1" si="469"/>
        <v>-1.3685223705640075</v>
      </c>
      <c r="Q4330" s="19"/>
      <c r="R4330" s="20">
        <f t="shared" ca="1" si="474"/>
        <v>0</v>
      </c>
      <c r="S4330" s="21">
        <f t="shared" ca="1" si="475"/>
        <v>0</v>
      </c>
    </row>
    <row r="4331" spans="9:19" ht="15" x14ac:dyDescent="0.25">
      <c r="I4331" s="14">
        <v>4327</v>
      </c>
      <c r="J4331" s="15">
        <f t="shared" ca="1" si="470"/>
        <v>0.90201299284892156</v>
      </c>
      <c r="K4331" s="16">
        <f t="shared" ca="1" si="472"/>
        <v>18.248910340443921</v>
      </c>
      <c r="L4331" s="16"/>
      <c r="M4331" s="17">
        <f t="shared" ca="1" si="471"/>
        <v>0.52952718499879958</v>
      </c>
      <c r="N4331" s="18">
        <f t="shared" ca="1" si="473"/>
        <v>4.3998093056517202</v>
      </c>
      <c r="O4331" s="18"/>
      <c r="P4331" s="30">
        <f t="shared" ca="1" si="469"/>
        <v>16.049101034792201</v>
      </c>
      <c r="Q4331" s="19"/>
      <c r="R4331" s="20">
        <f t="shared" ca="1" si="474"/>
        <v>1</v>
      </c>
      <c r="S4331" s="21">
        <f t="shared" ca="1" si="475"/>
        <v>1</v>
      </c>
    </row>
    <row r="4332" spans="9:19" ht="15" x14ac:dyDescent="0.25">
      <c r="I4332" s="14">
        <v>4328</v>
      </c>
      <c r="J4332" s="15">
        <f t="shared" ca="1" si="470"/>
        <v>0.89558197426099828</v>
      </c>
      <c r="K4332" s="16">
        <f t="shared" ca="1" si="472"/>
        <v>17.944912559123438</v>
      </c>
      <c r="L4332" s="16"/>
      <c r="M4332" s="17">
        <f t="shared" ca="1" si="471"/>
        <v>2.3777301950059671E-2</v>
      </c>
      <c r="N4332" s="18">
        <f t="shared" ca="1" si="473"/>
        <v>-12.796971786815877</v>
      </c>
      <c r="O4332" s="18"/>
      <c r="P4332" s="30">
        <f t="shared" ca="1" si="469"/>
        <v>32.941884345939314</v>
      </c>
      <c r="Q4332" s="19"/>
      <c r="R4332" s="20">
        <f t="shared" ca="1" si="474"/>
        <v>1</v>
      </c>
      <c r="S4332" s="21">
        <f t="shared" ca="1" si="475"/>
        <v>1</v>
      </c>
    </row>
    <row r="4333" spans="9:19" ht="15" x14ac:dyDescent="0.25">
      <c r="I4333" s="14">
        <v>4329</v>
      </c>
      <c r="J4333" s="15">
        <f t="shared" ca="1" si="470"/>
        <v>0.78331666510749776</v>
      </c>
      <c r="K4333" s="16">
        <f t="shared" ca="1" si="472"/>
        <v>13.984759310962909</v>
      </c>
      <c r="L4333" s="16"/>
      <c r="M4333" s="17">
        <f t="shared" ca="1" si="471"/>
        <v>0.58060725095500709</v>
      </c>
      <c r="N4333" s="18">
        <f t="shared" ca="1" si="473"/>
        <v>5.4821615342348915</v>
      </c>
      <c r="O4333" s="18"/>
      <c r="P4333" s="30">
        <f t="shared" ca="1" si="469"/>
        <v>10.702597776728016</v>
      </c>
      <c r="Q4333" s="19"/>
      <c r="R4333" s="20">
        <f t="shared" ca="1" si="474"/>
        <v>1</v>
      </c>
      <c r="S4333" s="21">
        <f t="shared" ca="1" si="475"/>
        <v>1</v>
      </c>
    </row>
    <row r="4334" spans="9:19" ht="15" x14ac:dyDescent="0.25">
      <c r="I4334" s="14">
        <v>4330</v>
      </c>
      <c r="J4334" s="15">
        <f t="shared" ca="1" si="470"/>
        <v>0.25047774503005094</v>
      </c>
      <c r="K4334" s="16">
        <f t="shared" ca="1" si="472"/>
        <v>1.7993858484356622</v>
      </c>
      <c r="L4334" s="16"/>
      <c r="M4334" s="17">
        <f t="shared" ca="1" si="471"/>
        <v>0.10517856254438751</v>
      </c>
      <c r="N4334" s="18">
        <f t="shared" ca="1" si="473"/>
        <v>-6.699869985839543</v>
      </c>
      <c r="O4334" s="18"/>
      <c r="P4334" s="30">
        <f t="shared" ca="1" si="469"/>
        <v>10.699255834275206</v>
      </c>
      <c r="Q4334" s="19"/>
      <c r="R4334" s="20">
        <f t="shared" ca="1" si="474"/>
        <v>1</v>
      </c>
      <c r="S4334" s="21">
        <f t="shared" ca="1" si="475"/>
        <v>1</v>
      </c>
    </row>
    <row r="4335" spans="9:19" ht="15" x14ac:dyDescent="0.25">
      <c r="I4335" s="14">
        <v>4331</v>
      </c>
      <c r="J4335" s="15">
        <f t="shared" ca="1" si="470"/>
        <v>2.6119277959931964E-2</v>
      </c>
      <c r="K4335" s="16">
        <f t="shared" ca="1" si="472"/>
        <v>-8.8109316649466045</v>
      </c>
      <c r="L4335" s="16"/>
      <c r="M4335" s="17">
        <f t="shared" ca="1" si="471"/>
        <v>0.48013235650840724</v>
      </c>
      <c r="N4335" s="18">
        <f t="shared" ca="1" si="473"/>
        <v>3.3631642604140426</v>
      </c>
      <c r="O4335" s="18"/>
      <c r="P4335" s="30">
        <f t="shared" ca="1" si="469"/>
        <v>-9.9740959253606469</v>
      </c>
      <c r="Q4335" s="19"/>
      <c r="R4335" s="20">
        <f t="shared" ca="1" si="474"/>
        <v>0</v>
      </c>
      <c r="S4335" s="21">
        <f t="shared" ca="1" si="475"/>
        <v>0</v>
      </c>
    </row>
    <row r="4336" spans="9:19" ht="15" x14ac:dyDescent="0.25">
      <c r="I4336" s="14">
        <v>4332</v>
      </c>
      <c r="J4336" s="15">
        <f t="shared" ca="1" si="470"/>
        <v>0.89063995608174329</v>
      </c>
      <c r="K4336" s="16">
        <f t="shared" ca="1" si="472"/>
        <v>17.720404849288208</v>
      </c>
      <c r="L4336" s="16"/>
      <c r="M4336" s="17">
        <f t="shared" ca="1" si="471"/>
        <v>0.71021696098899645</v>
      </c>
      <c r="N4336" s="18">
        <f t="shared" ca="1" si="473"/>
        <v>8.4152526352674926</v>
      </c>
      <c r="O4336" s="18"/>
      <c r="P4336" s="30">
        <f t="shared" ca="1" si="469"/>
        <v>11.505152214020715</v>
      </c>
      <c r="Q4336" s="19"/>
      <c r="R4336" s="20">
        <f t="shared" ca="1" si="474"/>
        <v>1</v>
      </c>
      <c r="S4336" s="21">
        <f t="shared" ca="1" si="475"/>
        <v>1</v>
      </c>
    </row>
    <row r="4337" spans="9:19" ht="15" x14ac:dyDescent="0.25">
      <c r="I4337" s="14">
        <v>4333</v>
      </c>
      <c r="J4337" s="15">
        <f t="shared" ca="1" si="470"/>
        <v>0.25945074361342102</v>
      </c>
      <c r="K4337" s="16">
        <f t="shared" ca="1" si="472"/>
        <v>2.0332110408538089</v>
      </c>
      <c r="L4337" s="16"/>
      <c r="M4337" s="17">
        <f t="shared" ca="1" si="471"/>
        <v>0.33096481660948007</v>
      </c>
      <c r="N4337" s="18">
        <f t="shared" ca="1" si="473"/>
        <v>0.12169920039638793</v>
      </c>
      <c r="O4337" s="18"/>
      <c r="P4337" s="30">
        <f t="shared" ca="1" si="469"/>
        <v>4.1115118404574211</v>
      </c>
      <c r="Q4337" s="19"/>
      <c r="R4337" s="20">
        <f t="shared" ca="1" si="474"/>
        <v>1</v>
      </c>
      <c r="S4337" s="21">
        <f t="shared" ca="1" si="475"/>
        <v>0</v>
      </c>
    </row>
    <row r="4338" spans="9:19" ht="15" x14ac:dyDescent="0.25">
      <c r="I4338" s="14">
        <v>4334</v>
      </c>
      <c r="J4338" s="15">
        <f t="shared" ca="1" si="470"/>
        <v>0.76451524740794041</v>
      </c>
      <c r="K4338" s="16">
        <f t="shared" ca="1" si="472"/>
        <v>13.461503039941906</v>
      </c>
      <c r="L4338" s="16"/>
      <c r="M4338" s="17">
        <f t="shared" ca="1" si="471"/>
        <v>0.93493808093675057</v>
      </c>
      <c r="N4338" s="18">
        <f t="shared" ca="1" si="473"/>
        <v>16.443800990091525</v>
      </c>
      <c r="O4338" s="18"/>
      <c r="P4338" s="30">
        <f t="shared" ca="1" si="469"/>
        <v>-0.78229795014961834</v>
      </c>
      <c r="Q4338" s="19"/>
      <c r="R4338" s="20">
        <f t="shared" ca="1" si="474"/>
        <v>0</v>
      </c>
      <c r="S4338" s="21">
        <f t="shared" ca="1" si="475"/>
        <v>0</v>
      </c>
    </row>
    <row r="4339" spans="9:19" ht="15" x14ac:dyDescent="0.25">
      <c r="I4339" s="14">
        <v>4335</v>
      </c>
      <c r="J4339" s="15">
        <f t="shared" ca="1" si="470"/>
        <v>0.82131041999739085</v>
      </c>
      <c r="K4339" s="16">
        <f t="shared" ca="1" si="472"/>
        <v>15.130372374973916</v>
      </c>
      <c r="L4339" s="16"/>
      <c r="M4339" s="17">
        <f t="shared" ca="1" si="471"/>
        <v>0.93088158517242592</v>
      </c>
      <c r="N4339" s="18">
        <f t="shared" ca="1" si="473"/>
        <v>16.182555870793664</v>
      </c>
      <c r="O4339" s="18"/>
      <c r="P4339" s="30">
        <f t="shared" ca="1" si="469"/>
        <v>1.1478165041802528</v>
      </c>
      <c r="Q4339" s="19"/>
      <c r="R4339" s="20">
        <f t="shared" ca="1" si="474"/>
        <v>1</v>
      </c>
      <c r="S4339" s="21">
        <f t="shared" ca="1" si="475"/>
        <v>0</v>
      </c>
    </row>
    <row r="4340" spans="9:19" ht="15" x14ac:dyDescent="0.25">
      <c r="I4340" s="14">
        <v>4336</v>
      </c>
      <c r="J4340" s="15">
        <f t="shared" ca="1" si="470"/>
        <v>0.87257134827169125</v>
      </c>
      <c r="K4340" s="16">
        <f t="shared" ca="1" si="472"/>
        <v>16.95646620619145</v>
      </c>
      <c r="L4340" s="16"/>
      <c r="M4340" s="17">
        <f t="shared" ca="1" si="471"/>
        <v>0.65249302419118638</v>
      </c>
      <c r="N4340" s="18">
        <f t="shared" ca="1" si="473"/>
        <v>7.0602085081154016</v>
      </c>
      <c r="O4340" s="18"/>
      <c r="P4340" s="30">
        <f t="shared" ca="1" si="469"/>
        <v>12.096257698076048</v>
      </c>
      <c r="Q4340" s="19"/>
      <c r="R4340" s="20">
        <f t="shared" ca="1" si="474"/>
        <v>1</v>
      </c>
      <c r="S4340" s="21">
        <f t="shared" ca="1" si="475"/>
        <v>1</v>
      </c>
    </row>
    <row r="4341" spans="9:19" ht="15" x14ac:dyDescent="0.25">
      <c r="I4341" s="14">
        <v>4337</v>
      </c>
      <c r="J4341" s="15">
        <f t="shared" ca="1" si="470"/>
        <v>0.96036639531336698</v>
      </c>
      <c r="K4341" s="16">
        <f t="shared" ca="1" si="472"/>
        <v>22.112996986443914</v>
      </c>
      <c r="L4341" s="16"/>
      <c r="M4341" s="17">
        <f t="shared" ca="1" si="471"/>
        <v>0.23887299729639289</v>
      </c>
      <c r="N4341" s="18">
        <f t="shared" ca="1" si="473"/>
        <v>-2.1597214527044253</v>
      </c>
      <c r="O4341" s="18"/>
      <c r="P4341" s="30">
        <f t="shared" ca="1" si="469"/>
        <v>26.472718439148338</v>
      </c>
      <c r="Q4341" s="19"/>
      <c r="R4341" s="20">
        <f t="shared" ca="1" si="474"/>
        <v>1</v>
      </c>
      <c r="S4341" s="21">
        <f t="shared" ca="1" si="475"/>
        <v>1</v>
      </c>
    </row>
    <row r="4342" spans="9:19" ht="15" x14ac:dyDescent="0.25">
      <c r="I4342" s="14">
        <v>4338</v>
      </c>
      <c r="J4342" s="15">
        <f t="shared" ca="1" si="470"/>
        <v>0.15502622463739479</v>
      </c>
      <c r="K4342" s="16">
        <f t="shared" ca="1" si="472"/>
        <v>-1.0630362018708137</v>
      </c>
      <c r="L4342" s="16"/>
      <c r="M4342" s="17">
        <f t="shared" ca="1" si="471"/>
        <v>0.73758642125721796</v>
      </c>
      <c r="N4342" s="18">
        <f t="shared" ca="1" si="473"/>
        <v>9.1005065229178221</v>
      </c>
      <c r="O4342" s="18"/>
      <c r="P4342" s="30">
        <f t="shared" ca="1" si="469"/>
        <v>-7.9635427247886357</v>
      </c>
      <c r="Q4342" s="19"/>
      <c r="R4342" s="20">
        <f t="shared" ca="1" si="474"/>
        <v>0</v>
      </c>
      <c r="S4342" s="21">
        <f t="shared" ca="1" si="475"/>
        <v>0</v>
      </c>
    </row>
    <row r="4343" spans="9:19" ht="15" x14ac:dyDescent="0.25">
      <c r="I4343" s="14">
        <v>4339</v>
      </c>
      <c r="J4343" s="15">
        <f t="shared" ca="1" si="470"/>
        <v>0.2810629963129706</v>
      </c>
      <c r="K4343" s="16">
        <f t="shared" ca="1" si="472"/>
        <v>2.5799940779783128</v>
      </c>
      <c r="L4343" s="16"/>
      <c r="M4343" s="17">
        <f t="shared" ca="1" si="471"/>
        <v>0.24132706530732462</v>
      </c>
      <c r="N4343" s="18">
        <f t="shared" ca="1" si="473"/>
        <v>-2.0936892291203657</v>
      </c>
      <c r="O4343" s="18"/>
      <c r="P4343" s="30">
        <f t="shared" ca="1" si="469"/>
        <v>6.8736833070986787</v>
      </c>
      <c r="Q4343" s="19"/>
      <c r="R4343" s="20">
        <f t="shared" ca="1" si="474"/>
        <v>1</v>
      </c>
      <c r="S4343" s="21">
        <f t="shared" ca="1" si="475"/>
        <v>0</v>
      </c>
    </row>
    <row r="4344" spans="9:19" ht="15" x14ac:dyDescent="0.25">
      <c r="I4344" s="14">
        <v>4340</v>
      </c>
      <c r="J4344" s="15">
        <f t="shared" ca="1" si="470"/>
        <v>0.61944871180582661</v>
      </c>
      <c r="K4344" s="16">
        <f t="shared" ca="1" si="472"/>
        <v>9.9737244859095391</v>
      </c>
      <c r="L4344" s="16"/>
      <c r="M4344" s="17">
        <f t="shared" ca="1" si="471"/>
        <v>0.36982180377749707</v>
      </c>
      <c r="N4344" s="18">
        <f t="shared" ca="1" si="473"/>
        <v>0.99956672148158665</v>
      </c>
      <c r="O4344" s="18"/>
      <c r="P4344" s="30">
        <f t="shared" ca="1" si="469"/>
        <v>11.174157764427953</v>
      </c>
      <c r="Q4344" s="19"/>
      <c r="R4344" s="20">
        <f t="shared" ca="1" si="474"/>
        <v>1</v>
      </c>
      <c r="S4344" s="21">
        <f t="shared" ca="1" si="475"/>
        <v>1</v>
      </c>
    </row>
    <row r="4345" spans="9:19" ht="15" x14ac:dyDescent="0.25">
      <c r="I4345" s="14">
        <v>4341</v>
      </c>
      <c r="J4345" s="15">
        <f t="shared" ca="1" si="470"/>
        <v>0.85334073749894546</v>
      </c>
      <c r="K4345" s="16">
        <f t="shared" ca="1" si="472"/>
        <v>16.222205132062868</v>
      </c>
      <c r="L4345" s="16"/>
      <c r="M4345" s="17">
        <f t="shared" ca="1" si="471"/>
        <v>0.28891220627698422</v>
      </c>
      <c r="N4345" s="18">
        <f t="shared" ca="1" si="473"/>
        <v>-0.87656006007214238</v>
      </c>
      <c r="O4345" s="18"/>
      <c r="P4345" s="30">
        <f t="shared" ca="1" si="469"/>
        <v>19.298765192135011</v>
      </c>
      <c r="Q4345" s="19"/>
      <c r="R4345" s="20">
        <f t="shared" ca="1" si="474"/>
        <v>1</v>
      </c>
      <c r="S4345" s="21">
        <f t="shared" ca="1" si="475"/>
        <v>1</v>
      </c>
    </row>
    <row r="4346" spans="9:19" ht="15" x14ac:dyDescent="0.25">
      <c r="I4346" s="14">
        <v>4342</v>
      </c>
      <c r="J4346" s="15">
        <f t="shared" ca="1" si="470"/>
        <v>0.92786399812567366</v>
      </c>
      <c r="K4346" s="16">
        <f t="shared" ca="1" si="472"/>
        <v>19.645786514976351</v>
      </c>
      <c r="L4346" s="16"/>
      <c r="M4346" s="17">
        <f t="shared" ca="1" si="471"/>
        <v>0.89406656376805804</v>
      </c>
      <c r="N4346" s="18">
        <f t="shared" ca="1" si="473"/>
        <v>14.225269201384695</v>
      </c>
      <c r="O4346" s="18"/>
      <c r="P4346" s="30">
        <f t="shared" ca="1" si="469"/>
        <v>7.6205173135916562</v>
      </c>
      <c r="Q4346" s="19"/>
      <c r="R4346" s="20">
        <f t="shared" ca="1" si="474"/>
        <v>1</v>
      </c>
      <c r="S4346" s="21">
        <f t="shared" ca="1" si="475"/>
        <v>1</v>
      </c>
    </row>
    <row r="4347" spans="9:19" ht="15" x14ac:dyDescent="0.25">
      <c r="I4347" s="14">
        <v>4343</v>
      </c>
      <c r="J4347" s="15">
        <f t="shared" ca="1" si="470"/>
        <v>7.5314781965047928E-3</v>
      </c>
      <c r="K4347" s="16">
        <f t="shared" ca="1" si="472"/>
        <v>-12.908049465829091</v>
      </c>
      <c r="L4347" s="16"/>
      <c r="M4347" s="17">
        <f t="shared" ca="1" si="471"/>
        <v>0.12609543850238103</v>
      </c>
      <c r="N4347" s="18">
        <f t="shared" ca="1" si="473"/>
        <v>-5.800126528219252</v>
      </c>
      <c r="O4347" s="18"/>
      <c r="P4347" s="30">
        <f t="shared" ca="1" si="469"/>
        <v>-4.9079229376098388</v>
      </c>
      <c r="Q4347" s="19"/>
      <c r="R4347" s="20">
        <f t="shared" ca="1" si="474"/>
        <v>0</v>
      </c>
      <c r="S4347" s="21">
        <f t="shared" ca="1" si="475"/>
        <v>0</v>
      </c>
    </row>
    <row r="4348" spans="9:19" ht="15" x14ac:dyDescent="0.25">
      <c r="I4348" s="14">
        <v>4344</v>
      </c>
      <c r="J4348" s="15">
        <f t="shared" ca="1" si="470"/>
        <v>0.9637245066511978</v>
      </c>
      <c r="K4348" s="16">
        <f t="shared" ca="1" si="472"/>
        <v>22.45344433008831</v>
      </c>
      <c r="L4348" s="16"/>
      <c r="M4348" s="17">
        <f t="shared" ca="1" si="471"/>
        <v>0.17052571937948846</v>
      </c>
      <c r="N4348" s="18">
        <f t="shared" ca="1" si="473"/>
        <v>-4.1857548189426392</v>
      </c>
      <c r="O4348" s="18"/>
      <c r="P4348" s="30">
        <f t="shared" ca="1" si="469"/>
        <v>28.83919914903095</v>
      </c>
      <c r="Q4348" s="19"/>
      <c r="R4348" s="20">
        <f t="shared" ca="1" si="474"/>
        <v>1</v>
      </c>
      <c r="S4348" s="21">
        <f t="shared" ca="1" si="475"/>
        <v>1</v>
      </c>
    </row>
    <row r="4349" spans="9:19" ht="15" x14ac:dyDescent="0.25">
      <c r="I4349" s="14">
        <v>4345</v>
      </c>
      <c r="J4349" s="15">
        <f t="shared" ca="1" si="470"/>
        <v>0.46722007433689372</v>
      </c>
      <c r="K4349" s="16">
        <f t="shared" ca="1" si="472"/>
        <v>6.7417654267542861</v>
      </c>
      <c r="L4349" s="16"/>
      <c r="M4349" s="17">
        <f t="shared" ca="1" si="471"/>
        <v>0.29079706355446089</v>
      </c>
      <c r="N4349" s="18">
        <f t="shared" ca="1" si="473"/>
        <v>-0.83047942757465165</v>
      </c>
      <c r="O4349" s="18"/>
      <c r="P4349" s="30">
        <f t="shared" ca="1" si="469"/>
        <v>9.7722448543289389</v>
      </c>
      <c r="Q4349" s="19"/>
      <c r="R4349" s="20">
        <f t="shared" ca="1" si="474"/>
        <v>1</v>
      </c>
      <c r="S4349" s="21">
        <f t="shared" ca="1" si="475"/>
        <v>1</v>
      </c>
    </row>
    <row r="4350" spans="9:19" ht="15" x14ac:dyDescent="0.25">
      <c r="I4350" s="14">
        <v>4346</v>
      </c>
      <c r="J4350" s="15">
        <f t="shared" ca="1" si="470"/>
        <v>0.33971260159337568</v>
      </c>
      <c r="K4350" s="16">
        <f t="shared" ca="1" si="472"/>
        <v>3.9725223644952194</v>
      </c>
      <c r="L4350" s="16"/>
      <c r="M4350" s="17">
        <f t="shared" ca="1" si="471"/>
        <v>2.4720095555776922E-3</v>
      </c>
      <c r="N4350" s="18">
        <f t="shared" ca="1" si="473"/>
        <v>-19.735658307219502</v>
      </c>
      <c r="O4350" s="18"/>
      <c r="P4350" s="30">
        <f t="shared" ca="1" si="469"/>
        <v>25.908180671714721</v>
      </c>
      <c r="Q4350" s="19"/>
      <c r="R4350" s="20">
        <f t="shared" ca="1" si="474"/>
        <v>1</v>
      </c>
      <c r="S4350" s="21">
        <f t="shared" ca="1" si="475"/>
        <v>1</v>
      </c>
    </row>
    <row r="4351" spans="9:19" ht="15" x14ac:dyDescent="0.25">
      <c r="I4351" s="14">
        <v>4347</v>
      </c>
      <c r="J4351" s="15">
        <f t="shared" ca="1" si="470"/>
        <v>0.8598952401797203</v>
      </c>
      <c r="K4351" s="16">
        <f t="shared" ca="1" si="472"/>
        <v>16.464663189965812</v>
      </c>
      <c r="L4351" s="16"/>
      <c r="M4351" s="17">
        <f t="shared" ca="1" si="471"/>
        <v>0.32660804704386259</v>
      </c>
      <c r="N4351" s="18">
        <f t="shared" ca="1" si="473"/>
        <v>2.0896201573372686E-2</v>
      </c>
      <c r="O4351" s="18"/>
      <c r="P4351" s="30">
        <f t="shared" ca="1" si="469"/>
        <v>18.643766988392439</v>
      </c>
      <c r="Q4351" s="19"/>
      <c r="R4351" s="20">
        <f t="shared" ca="1" si="474"/>
        <v>1</v>
      </c>
      <c r="S4351" s="21">
        <f t="shared" ca="1" si="475"/>
        <v>1</v>
      </c>
    </row>
    <row r="4352" spans="9:19" ht="15" x14ac:dyDescent="0.25">
      <c r="I4352" s="14">
        <v>4348</v>
      </c>
      <c r="J4352" s="15">
        <f t="shared" ca="1" si="470"/>
        <v>0.28991798599957808</v>
      </c>
      <c r="K4352" s="16">
        <f t="shared" ca="1" si="472"/>
        <v>2.7980465383783564</v>
      </c>
      <c r="L4352" s="16"/>
      <c r="M4352" s="17">
        <f t="shared" ca="1" si="471"/>
        <v>6.7051785251048823E-3</v>
      </c>
      <c r="N4352" s="18">
        <f t="shared" ca="1" si="473"/>
        <v>-16.907938322329855</v>
      </c>
      <c r="O4352" s="18"/>
      <c r="P4352" s="30">
        <f t="shared" ca="1" si="469"/>
        <v>21.905984860708212</v>
      </c>
      <c r="Q4352" s="19"/>
      <c r="R4352" s="20">
        <f t="shared" ca="1" si="474"/>
        <v>1</v>
      </c>
      <c r="S4352" s="21">
        <f t="shared" ca="1" si="475"/>
        <v>1</v>
      </c>
    </row>
    <row r="4353" spans="9:19" ht="15" x14ac:dyDescent="0.25">
      <c r="I4353" s="14">
        <v>4349</v>
      </c>
      <c r="J4353" s="15">
        <f t="shared" ca="1" si="470"/>
        <v>0.50145106306259546</v>
      </c>
      <c r="K4353" s="16">
        <f t="shared" ca="1" si="472"/>
        <v>7.460431698945805</v>
      </c>
      <c r="L4353" s="16"/>
      <c r="M4353" s="17">
        <f t="shared" ca="1" si="471"/>
        <v>0.5534765513850699</v>
      </c>
      <c r="N4353" s="18">
        <f t="shared" ca="1" si="473"/>
        <v>4.904887807909776</v>
      </c>
      <c r="O4353" s="18"/>
      <c r="P4353" s="30">
        <f t="shared" ca="1" si="469"/>
        <v>4.7555438910360293</v>
      </c>
      <c r="Q4353" s="19"/>
      <c r="R4353" s="20">
        <f t="shared" ca="1" si="474"/>
        <v>1</v>
      </c>
      <c r="S4353" s="21">
        <f t="shared" ca="1" si="475"/>
        <v>0</v>
      </c>
    </row>
    <row r="4354" spans="9:19" ht="15" x14ac:dyDescent="0.25">
      <c r="I4354" s="14">
        <v>4350</v>
      </c>
      <c r="J4354" s="15">
        <f t="shared" ca="1" si="470"/>
        <v>0.48687448627729224</v>
      </c>
      <c r="K4354" s="16">
        <f t="shared" ca="1" si="472"/>
        <v>7.1546826134490864</v>
      </c>
      <c r="L4354" s="16"/>
      <c r="M4354" s="17">
        <f t="shared" ca="1" si="471"/>
        <v>0.58575694267357847</v>
      </c>
      <c r="N4354" s="18">
        <f t="shared" ca="1" si="473"/>
        <v>5.5925702941669115</v>
      </c>
      <c r="O4354" s="18"/>
      <c r="P4354" s="30">
        <f t="shared" ca="1" si="469"/>
        <v>3.762112319282175</v>
      </c>
      <c r="Q4354" s="19"/>
      <c r="R4354" s="20">
        <f t="shared" ca="1" si="474"/>
        <v>1</v>
      </c>
      <c r="S4354" s="21">
        <f t="shared" ca="1" si="475"/>
        <v>0</v>
      </c>
    </row>
    <row r="4355" spans="9:19" ht="15" x14ac:dyDescent="0.25">
      <c r="I4355" s="14">
        <v>4351</v>
      </c>
      <c r="J4355" s="15">
        <f t="shared" ca="1" si="470"/>
        <v>0.8136667191842788</v>
      </c>
      <c r="K4355" s="16">
        <f t="shared" ca="1" si="472"/>
        <v>14.888737230401915</v>
      </c>
      <c r="L4355" s="16"/>
      <c r="M4355" s="17">
        <f t="shared" ca="1" si="471"/>
        <v>0.30657410770625837</v>
      </c>
      <c r="N4355" s="18">
        <f t="shared" ca="1" si="473"/>
        <v>-0.45002519396992113</v>
      </c>
      <c r="O4355" s="18"/>
      <c r="P4355" s="30">
        <f t="shared" ca="1" si="469"/>
        <v>17.538762424371836</v>
      </c>
      <c r="Q4355" s="19"/>
      <c r="R4355" s="20">
        <f t="shared" ca="1" si="474"/>
        <v>1</v>
      </c>
      <c r="S4355" s="21">
        <f t="shared" ca="1" si="475"/>
        <v>1</v>
      </c>
    </row>
    <row r="4356" spans="9:19" ht="15" x14ac:dyDescent="0.25">
      <c r="I4356" s="14">
        <v>4352</v>
      </c>
      <c r="J4356" s="15">
        <f t="shared" ca="1" si="470"/>
        <v>0.60291308414908262</v>
      </c>
      <c r="K4356" s="16">
        <f t="shared" ca="1" si="472"/>
        <v>9.6128003690402295</v>
      </c>
      <c r="L4356" s="16"/>
      <c r="M4356" s="17">
        <f t="shared" ca="1" si="471"/>
        <v>3.1368594497822033E-2</v>
      </c>
      <c r="N4356" s="18">
        <f t="shared" ca="1" si="473"/>
        <v>-11.790657106522193</v>
      </c>
      <c r="O4356" s="18"/>
      <c r="P4356" s="30">
        <f t="shared" ca="1" si="469"/>
        <v>23.603457475562422</v>
      </c>
      <c r="Q4356" s="19"/>
      <c r="R4356" s="20">
        <f t="shared" ca="1" si="474"/>
        <v>1</v>
      </c>
      <c r="S4356" s="21">
        <f t="shared" ca="1" si="475"/>
        <v>1</v>
      </c>
    </row>
    <row r="4357" spans="9:19" ht="15" x14ac:dyDescent="0.25">
      <c r="I4357" s="14">
        <v>4353</v>
      </c>
      <c r="J4357" s="15">
        <f t="shared" ca="1" si="470"/>
        <v>0.83191371647249612</v>
      </c>
      <c r="K4357" s="16">
        <f t="shared" ca="1" si="472"/>
        <v>15.476621642161122</v>
      </c>
      <c r="L4357" s="16"/>
      <c r="M4357" s="17">
        <f t="shared" ca="1" si="471"/>
        <v>0.557812417437487</v>
      </c>
      <c r="N4357" s="18">
        <f t="shared" ca="1" si="473"/>
        <v>4.9967145625206255</v>
      </c>
      <c r="O4357" s="18"/>
      <c r="P4357" s="30">
        <f t="shared" ref="P4357:P4420" ca="1" si="476">K4357-N4357+homefield_adv_simulation</f>
        <v>12.679907079640497</v>
      </c>
      <c r="Q4357" s="19"/>
      <c r="R4357" s="20">
        <f t="shared" ca="1" si="474"/>
        <v>1</v>
      </c>
      <c r="S4357" s="21">
        <f t="shared" ca="1" si="475"/>
        <v>1</v>
      </c>
    </row>
    <row r="4358" spans="9:19" ht="15" x14ac:dyDescent="0.25">
      <c r="I4358" s="14">
        <v>4354</v>
      </c>
      <c r="J4358" s="15">
        <f t="shared" ca="1" si="470"/>
        <v>0.25971166826149938</v>
      </c>
      <c r="K4358" s="16">
        <f t="shared" ca="1" si="472"/>
        <v>2.0399468709675732</v>
      </c>
      <c r="L4358" s="16"/>
      <c r="M4358" s="17">
        <f t="shared" ca="1" si="471"/>
        <v>0.20505482657958018</v>
      </c>
      <c r="N4358" s="18">
        <f t="shared" ca="1" si="473"/>
        <v>-3.1115743251492471</v>
      </c>
      <c r="O4358" s="18"/>
      <c r="P4358" s="30">
        <f t="shared" ca="1" si="476"/>
        <v>7.3515211961168205</v>
      </c>
      <c r="Q4358" s="19"/>
      <c r="R4358" s="20">
        <f t="shared" ca="1" si="474"/>
        <v>1</v>
      </c>
      <c r="S4358" s="21">
        <f t="shared" ca="1" si="475"/>
        <v>1</v>
      </c>
    </row>
    <row r="4359" spans="9:19" ht="15" x14ac:dyDescent="0.25">
      <c r="I4359" s="14">
        <v>4355</v>
      </c>
      <c r="J4359" s="15">
        <f t="shared" ca="1" si="470"/>
        <v>0.62002842788308532</v>
      </c>
      <c r="K4359" s="16">
        <f t="shared" ca="1" si="472"/>
        <v>9.9864603151221107</v>
      </c>
      <c r="L4359" s="16"/>
      <c r="M4359" s="17">
        <f t="shared" ca="1" si="471"/>
        <v>0.30657897650291188</v>
      </c>
      <c r="N4359" s="18">
        <f t="shared" ca="1" si="473"/>
        <v>-0.44990916528871239</v>
      </c>
      <c r="O4359" s="18"/>
      <c r="P4359" s="30">
        <f t="shared" ca="1" si="476"/>
        <v>12.636369480410824</v>
      </c>
      <c r="Q4359" s="19"/>
      <c r="R4359" s="20">
        <f t="shared" ca="1" si="474"/>
        <v>1</v>
      </c>
      <c r="S4359" s="21">
        <f t="shared" ca="1" si="475"/>
        <v>1</v>
      </c>
    </row>
    <row r="4360" spans="9:19" ht="15" x14ac:dyDescent="0.25">
      <c r="I4360" s="14">
        <v>4356</v>
      </c>
      <c r="J4360" s="15">
        <f t="shared" ca="1" si="470"/>
        <v>5.5868829307515355E-2</v>
      </c>
      <c r="K4360" s="16">
        <f t="shared" ca="1" si="472"/>
        <v>-5.8765014919242962</v>
      </c>
      <c r="L4360" s="16"/>
      <c r="M4360" s="17">
        <f t="shared" ca="1" si="471"/>
        <v>0.77122834711890387</v>
      </c>
      <c r="N4360" s="18">
        <f t="shared" ca="1" si="473"/>
        <v>9.9955324127048364</v>
      </c>
      <c r="O4360" s="18"/>
      <c r="P4360" s="30">
        <f t="shared" ca="1" si="476"/>
        <v>-13.672033904629131</v>
      </c>
      <c r="Q4360" s="19"/>
      <c r="R4360" s="20">
        <f t="shared" ca="1" si="474"/>
        <v>0</v>
      </c>
      <c r="S4360" s="21">
        <f t="shared" ca="1" si="475"/>
        <v>0</v>
      </c>
    </row>
    <row r="4361" spans="9:19" ht="15" x14ac:dyDescent="0.25">
      <c r="I4361" s="14">
        <v>4357</v>
      </c>
      <c r="J4361" s="15">
        <f t="shared" ca="1" si="470"/>
        <v>0.80320456243128546</v>
      </c>
      <c r="K4361" s="16">
        <f t="shared" ca="1" si="472"/>
        <v>14.567742480349533</v>
      </c>
      <c r="L4361" s="16"/>
      <c r="M4361" s="17">
        <f t="shared" ca="1" si="471"/>
        <v>1.9174751811280033E-2</v>
      </c>
      <c r="N4361" s="18">
        <f t="shared" ca="1" si="473"/>
        <v>-13.54806117487847</v>
      </c>
      <c r="O4361" s="18"/>
      <c r="P4361" s="30">
        <f t="shared" ca="1" si="476"/>
        <v>30.315803655228002</v>
      </c>
      <c r="Q4361" s="19"/>
      <c r="R4361" s="20">
        <f t="shared" ca="1" si="474"/>
        <v>1</v>
      </c>
      <c r="S4361" s="21">
        <f t="shared" ca="1" si="475"/>
        <v>1</v>
      </c>
    </row>
    <row r="4362" spans="9:19" ht="15" x14ac:dyDescent="0.25">
      <c r="I4362" s="14">
        <v>4358</v>
      </c>
      <c r="J4362" s="15">
        <f t="shared" ref="J4362:J4425" ca="1" si="477">RAND()</f>
        <v>3.9656974660582711E-2</v>
      </c>
      <c r="K4362" s="16">
        <f t="shared" ca="1" si="472"/>
        <v>-7.2507115096922146</v>
      </c>
      <c r="L4362" s="16"/>
      <c r="M4362" s="17">
        <f t="shared" ref="M4362:M4425" ca="1" si="478">RAND()</f>
        <v>0.90831153196757786</v>
      </c>
      <c r="N4362" s="18">
        <f t="shared" ca="1" si="473"/>
        <v>14.911168358214116</v>
      </c>
      <c r="O4362" s="18"/>
      <c r="P4362" s="30">
        <f t="shared" ca="1" si="476"/>
        <v>-19.96187986790633</v>
      </c>
      <c r="Q4362" s="19"/>
      <c r="R4362" s="20">
        <f t="shared" ca="1" si="474"/>
        <v>0</v>
      </c>
      <c r="S4362" s="21">
        <f t="shared" ca="1" si="475"/>
        <v>0</v>
      </c>
    </row>
    <row r="4363" spans="9:19" ht="15" x14ac:dyDescent="0.25">
      <c r="I4363" s="14">
        <v>4359</v>
      </c>
      <c r="J4363" s="15">
        <f t="shared" ca="1" si="477"/>
        <v>0.60229680580902634</v>
      </c>
      <c r="K4363" s="16">
        <f t="shared" ref="K4363:K4426" ca="1" si="479">NORMINV(J4363,mean_HomeTeam_Sim,sd_HomeTeam_Sim)</f>
        <v>9.5994311558236163</v>
      </c>
      <c r="L4363" s="16"/>
      <c r="M4363" s="17">
        <f t="shared" ca="1" si="478"/>
        <v>0.43852738659721935</v>
      </c>
      <c r="N4363" s="18">
        <f t="shared" ref="N4363:N4426" ca="1" si="480">NORMINV(M4363,mean_AwayTeam_Sim,sd_AwayTeam_Sim)</f>
        <v>2.4856544995512024</v>
      </c>
      <c r="O4363" s="18"/>
      <c r="P4363" s="30">
        <f t="shared" ca="1" si="476"/>
        <v>9.3137766562724131</v>
      </c>
      <c r="Q4363" s="19"/>
      <c r="R4363" s="20">
        <f t="shared" ref="R4363:R4426" ca="1" si="481">IF(P4363&gt;0,1,0)</f>
        <v>1</v>
      </c>
      <c r="S4363" s="21">
        <f t="shared" ref="S4363:S4426" ca="1" si="482">IF(P4363&gt;game_spread,1,0)</f>
        <v>1</v>
      </c>
    </row>
    <row r="4364" spans="9:19" ht="15" x14ac:dyDescent="0.25">
      <c r="I4364" s="14">
        <v>4360</v>
      </c>
      <c r="J4364" s="15">
        <f t="shared" ca="1" si="477"/>
        <v>0.49991510470477263</v>
      </c>
      <c r="K4364" s="16">
        <f t="shared" ca="1" si="479"/>
        <v>7.4282195795235797</v>
      </c>
      <c r="L4364" s="16"/>
      <c r="M4364" s="17">
        <f t="shared" ca="1" si="478"/>
        <v>0.9468162340540055</v>
      </c>
      <c r="N4364" s="18">
        <f t="shared" ca="1" si="480"/>
        <v>17.289864011131435</v>
      </c>
      <c r="O4364" s="18"/>
      <c r="P4364" s="30">
        <f t="shared" ca="1" si="476"/>
        <v>-7.6616444316078551</v>
      </c>
      <c r="Q4364" s="19"/>
      <c r="R4364" s="20">
        <f t="shared" ca="1" si="481"/>
        <v>0</v>
      </c>
      <c r="S4364" s="21">
        <f t="shared" ca="1" si="482"/>
        <v>0</v>
      </c>
    </row>
    <row r="4365" spans="9:19" ht="15" x14ac:dyDescent="0.25">
      <c r="I4365" s="14">
        <v>4361</v>
      </c>
      <c r="J4365" s="15">
        <f t="shared" ca="1" si="477"/>
        <v>0.2765076363943979</v>
      </c>
      <c r="K4365" s="16">
        <f t="shared" ca="1" si="479"/>
        <v>2.4665321172944239</v>
      </c>
      <c r="L4365" s="16"/>
      <c r="M4365" s="17">
        <f t="shared" ca="1" si="478"/>
        <v>0.65690890789622036</v>
      </c>
      <c r="N4365" s="18">
        <f t="shared" ca="1" si="480"/>
        <v>7.1604539249330834</v>
      </c>
      <c r="O4365" s="18"/>
      <c r="P4365" s="30">
        <f t="shared" ca="1" si="476"/>
        <v>-2.4939218076386593</v>
      </c>
      <c r="Q4365" s="19"/>
      <c r="R4365" s="20">
        <f t="shared" ca="1" si="481"/>
        <v>0</v>
      </c>
      <c r="S4365" s="21">
        <f t="shared" ca="1" si="482"/>
        <v>0</v>
      </c>
    </row>
    <row r="4366" spans="9:19" ht="15" x14ac:dyDescent="0.25">
      <c r="I4366" s="14">
        <v>4362</v>
      </c>
      <c r="J4366" s="15">
        <f t="shared" ca="1" si="477"/>
        <v>0.21116421141772945</v>
      </c>
      <c r="K4366" s="16">
        <f t="shared" ca="1" si="479"/>
        <v>0.71673847222479559</v>
      </c>
      <c r="L4366" s="16"/>
      <c r="M4366" s="17">
        <f t="shared" ca="1" si="478"/>
        <v>0.78989022619706606</v>
      </c>
      <c r="N4366" s="18">
        <f t="shared" ca="1" si="480"/>
        <v>10.523817930445587</v>
      </c>
      <c r="O4366" s="18"/>
      <c r="P4366" s="30">
        <f t="shared" ca="1" si="476"/>
        <v>-7.6070794582207908</v>
      </c>
      <c r="Q4366" s="19"/>
      <c r="R4366" s="20">
        <f t="shared" ca="1" si="481"/>
        <v>0</v>
      </c>
      <c r="S4366" s="21">
        <f t="shared" ca="1" si="482"/>
        <v>0</v>
      </c>
    </row>
    <row r="4367" spans="9:19" ht="15" x14ac:dyDescent="0.25">
      <c r="I4367" s="14">
        <v>4363</v>
      </c>
      <c r="J4367" s="15">
        <f t="shared" ca="1" si="477"/>
        <v>0.70105183791786896</v>
      </c>
      <c r="K4367" s="16">
        <f t="shared" ca="1" si="479"/>
        <v>11.842780201602807</v>
      </c>
      <c r="L4367" s="16"/>
      <c r="M4367" s="17">
        <f t="shared" ca="1" si="478"/>
        <v>2.1802081389183825E-2</v>
      </c>
      <c r="N4367" s="18">
        <f t="shared" ca="1" si="480"/>
        <v>-13.102763031374817</v>
      </c>
      <c r="O4367" s="18"/>
      <c r="P4367" s="30">
        <f t="shared" ca="1" si="476"/>
        <v>27.145543232977623</v>
      </c>
      <c r="Q4367" s="19"/>
      <c r="R4367" s="20">
        <f t="shared" ca="1" si="481"/>
        <v>1</v>
      </c>
      <c r="S4367" s="21">
        <f t="shared" ca="1" si="482"/>
        <v>1</v>
      </c>
    </row>
    <row r="4368" spans="9:19" ht="15" x14ac:dyDescent="0.25">
      <c r="I4368" s="14">
        <v>4364</v>
      </c>
      <c r="J4368" s="15">
        <f t="shared" ca="1" si="477"/>
        <v>0.84178833606399406</v>
      </c>
      <c r="K4368" s="16">
        <f t="shared" ca="1" si="479"/>
        <v>15.81195232214575</v>
      </c>
      <c r="L4368" s="16"/>
      <c r="M4368" s="17">
        <f t="shared" ca="1" si="478"/>
        <v>0.63151377971161649</v>
      </c>
      <c r="N4368" s="18">
        <f t="shared" ca="1" si="480"/>
        <v>6.5900507585131791</v>
      </c>
      <c r="O4368" s="18"/>
      <c r="P4368" s="30">
        <f t="shared" ca="1" si="476"/>
        <v>11.42190156363257</v>
      </c>
      <c r="Q4368" s="19"/>
      <c r="R4368" s="20">
        <f t="shared" ca="1" si="481"/>
        <v>1</v>
      </c>
      <c r="S4368" s="21">
        <f t="shared" ca="1" si="482"/>
        <v>1</v>
      </c>
    </row>
    <row r="4369" spans="9:19" ht="15" x14ac:dyDescent="0.25">
      <c r="I4369" s="14">
        <v>4365</v>
      </c>
      <c r="J4369" s="15">
        <f t="shared" ca="1" si="477"/>
        <v>7.4775802350544152E-2</v>
      </c>
      <c r="K4369" s="16">
        <f t="shared" ca="1" si="479"/>
        <v>-4.6272506711225674</v>
      </c>
      <c r="L4369" s="16"/>
      <c r="M4369" s="17">
        <f t="shared" ca="1" si="478"/>
        <v>0.79415028741193228</v>
      </c>
      <c r="N4369" s="18">
        <f t="shared" ca="1" si="480"/>
        <v>10.648198055954774</v>
      </c>
      <c r="O4369" s="18"/>
      <c r="P4369" s="30">
        <f t="shared" ca="1" si="476"/>
        <v>-13.07544872707734</v>
      </c>
      <c r="Q4369" s="19"/>
      <c r="R4369" s="20">
        <f t="shared" ca="1" si="481"/>
        <v>0</v>
      </c>
      <c r="S4369" s="21">
        <f t="shared" ca="1" si="482"/>
        <v>0</v>
      </c>
    </row>
    <row r="4370" spans="9:19" ht="15" x14ac:dyDescent="0.25">
      <c r="I4370" s="14">
        <v>4366</v>
      </c>
      <c r="J4370" s="15">
        <f t="shared" ca="1" si="477"/>
        <v>0.69494362329058834</v>
      </c>
      <c r="K4370" s="16">
        <f t="shared" ca="1" si="479"/>
        <v>11.696234187042919</v>
      </c>
      <c r="L4370" s="16"/>
      <c r="M4370" s="17">
        <f t="shared" ca="1" si="478"/>
        <v>0.47732784282549856</v>
      </c>
      <c r="N4370" s="18">
        <f t="shared" ca="1" si="480"/>
        <v>3.304264265050902</v>
      </c>
      <c r="O4370" s="18"/>
      <c r="P4370" s="30">
        <f t="shared" ca="1" si="476"/>
        <v>10.591969921992018</v>
      </c>
      <c r="Q4370" s="19"/>
      <c r="R4370" s="20">
        <f t="shared" ca="1" si="481"/>
        <v>1</v>
      </c>
      <c r="S4370" s="21">
        <f t="shared" ca="1" si="482"/>
        <v>1</v>
      </c>
    </row>
    <row r="4371" spans="9:19" ht="15" x14ac:dyDescent="0.25">
      <c r="I4371" s="14">
        <v>4367</v>
      </c>
      <c r="J4371" s="15">
        <f t="shared" ca="1" si="477"/>
        <v>0.58988534916335789</v>
      </c>
      <c r="K4371" s="16">
        <f t="shared" ca="1" si="479"/>
        <v>9.3313104322435017</v>
      </c>
      <c r="L4371" s="16"/>
      <c r="M4371" s="17">
        <f t="shared" ca="1" si="478"/>
        <v>0.19891465643656814</v>
      </c>
      <c r="N4371" s="18">
        <f t="shared" ca="1" si="480"/>
        <v>-3.2939968005183005</v>
      </c>
      <c r="O4371" s="18"/>
      <c r="P4371" s="30">
        <f t="shared" ca="1" si="476"/>
        <v>14.825307232761801</v>
      </c>
      <c r="Q4371" s="19"/>
      <c r="R4371" s="20">
        <f t="shared" ca="1" si="481"/>
        <v>1</v>
      </c>
      <c r="S4371" s="21">
        <f t="shared" ca="1" si="482"/>
        <v>1</v>
      </c>
    </row>
    <row r="4372" spans="9:19" ht="15" x14ac:dyDescent="0.25">
      <c r="I4372" s="14">
        <v>4368</v>
      </c>
      <c r="J4372" s="15">
        <f t="shared" ca="1" si="477"/>
        <v>0.2549073205393344</v>
      </c>
      <c r="K4372" s="16">
        <f t="shared" ca="1" si="479"/>
        <v>1.9153533679417976</v>
      </c>
      <c r="L4372" s="16"/>
      <c r="M4372" s="17">
        <f t="shared" ca="1" si="478"/>
        <v>0.45681455143966843</v>
      </c>
      <c r="N4372" s="18">
        <f t="shared" ca="1" si="480"/>
        <v>2.872540542918034</v>
      </c>
      <c r="O4372" s="18"/>
      <c r="P4372" s="30">
        <f t="shared" ca="1" si="476"/>
        <v>1.2428128250237638</v>
      </c>
      <c r="Q4372" s="19"/>
      <c r="R4372" s="20">
        <f t="shared" ca="1" si="481"/>
        <v>1</v>
      </c>
      <c r="S4372" s="21">
        <f t="shared" ca="1" si="482"/>
        <v>0</v>
      </c>
    </row>
    <row r="4373" spans="9:19" ht="15" x14ac:dyDescent="0.25">
      <c r="I4373" s="14">
        <v>4369</v>
      </c>
      <c r="J4373" s="15">
        <f t="shared" ca="1" si="477"/>
        <v>0.12412121782304575</v>
      </c>
      <c r="K4373" s="16">
        <f t="shared" ca="1" si="479"/>
        <v>-2.230318278274515</v>
      </c>
      <c r="L4373" s="16"/>
      <c r="M4373" s="17">
        <f t="shared" ca="1" si="478"/>
        <v>0.16356506381340785</v>
      </c>
      <c r="N4373" s="18">
        <f t="shared" ca="1" si="480"/>
        <v>-4.4185223620802372</v>
      </c>
      <c r="O4373" s="18"/>
      <c r="P4373" s="30">
        <f t="shared" ca="1" si="476"/>
        <v>4.3882040838057224</v>
      </c>
      <c r="Q4373" s="19"/>
      <c r="R4373" s="20">
        <f t="shared" ca="1" si="481"/>
        <v>1</v>
      </c>
      <c r="S4373" s="21">
        <f t="shared" ca="1" si="482"/>
        <v>0</v>
      </c>
    </row>
    <row r="4374" spans="9:19" ht="15" x14ac:dyDescent="0.25">
      <c r="I4374" s="14">
        <v>4370</v>
      </c>
      <c r="J4374" s="15">
        <f t="shared" ca="1" si="477"/>
        <v>0.45791799575343417</v>
      </c>
      <c r="K4374" s="16">
        <f t="shared" ca="1" si="479"/>
        <v>6.5458149670301671</v>
      </c>
      <c r="L4374" s="16"/>
      <c r="M4374" s="17">
        <f t="shared" ca="1" si="478"/>
        <v>0.63449028671108165</v>
      </c>
      <c r="N4374" s="18">
        <f t="shared" ca="1" si="480"/>
        <v>6.6561843562294456</v>
      </c>
      <c r="O4374" s="18"/>
      <c r="P4374" s="30">
        <f t="shared" ca="1" si="476"/>
        <v>2.0896306108007217</v>
      </c>
      <c r="Q4374" s="19"/>
      <c r="R4374" s="20">
        <f t="shared" ca="1" si="481"/>
        <v>1</v>
      </c>
      <c r="S4374" s="21">
        <f t="shared" ca="1" si="482"/>
        <v>0</v>
      </c>
    </row>
    <row r="4375" spans="9:19" ht="15" x14ac:dyDescent="0.25">
      <c r="I4375" s="14">
        <v>4371</v>
      </c>
      <c r="J4375" s="15">
        <f t="shared" ca="1" si="477"/>
        <v>6.4561931589076638E-3</v>
      </c>
      <c r="K4375" s="16">
        <f t="shared" ca="1" si="479"/>
        <v>-13.370845976604716</v>
      </c>
      <c r="L4375" s="16"/>
      <c r="M4375" s="17">
        <f t="shared" ca="1" si="478"/>
        <v>0.36464505721623841</v>
      </c>
      <c r="N4375" s="18">
        <f t="shared" ca="1" si="480"/>
        <v>0.88457071168286339</v>
      </c>
      <c r="O4375" s="18"/>
      <c r="P4375" s="30">
        <f t="shared" ca="1" si="476"/>
        <v>-12.055416688287579</v>
      </c>
      <c r="Q4375" s="19"/>
      <c r="R4375" s="20">
        <f t="shared" ca="1" si="481"/>
        <v>0</v>
      </c>
      <c r="S4375" s="21">
        <f t="shared" ca="1" si="482"/>
        <v>0</v>
      </c>
    </row>
    <row r="4376" spans="9:19" ht="15" x14ac:dyDescent="0.25">
      <c r="I4376" s="14">
        <v>4372</v>
      </c>
      <c r="J4376" s="15">
        <f t="shared" ca="1" si="477"/>
        <v>0.73348509151991492</v>
      </c>
      <c r="K4376" s="16">
        <f t="shared" ca="1" si="479"/>
        <v>12.645635210751916</v>
      </c>
      <c r="L4376" s="16"/>
      <c r="M4376" s="17">
        <f t="shared" ca="1" si="478"/>
        <v>0.64676134057084045</v>
      </c>
      <c r="N4376" s="18">
        <f t="shared" ca="1" si="480"/>
        <v>6.9307892680048093</v>
      </c>
      <c r="O4376" s="18"/>
      <c r="P4376" s="30">
        <f t="shared" ca="1" si="476"/>
        <v>7.9148459427471067</v>
      </c>
      <c r="Q4376" s="19"/>
      <c r="R4376" s="20">
        <f t="shared" ca="1" si="481"/>
        <v>1</v>
      </c>
      <c r="S4376" s="21">
        <f t="shared" ca="1" si="482"/>
        <v>1</v>
      </c>
    </row>
    <row r="4377" spans="9:19" ht="15" x14ac:dyDescent="0.25">
      <c r="I4377" s="14">
        <v>4373</v>
      </c>
      <c r="J4377" s="15">
        <f t="shared" ca="1" si="477"/>
        <v>0.59748317224014369</v>
      </c>
      <c r="K4377" s="16">
        <f t="shared" ca="1" si="479"/>
        <v>9.4951942813293506</v>
      </c>
      <c r="L4377" s="16"/>
      <c r="M4377" s="17">
        <f t="shared" ca="1" si="478"/>
        <v>0.27841924613535862</v>
      </c>
      <c r="N4377" s="18">
        <f t="shared" ca="1" si="480"/>
        <v>-1.1357447440490249</v>
      </c>
      <c r="O4377" s="18"/>
      <c r="P4377" s="30">
        <f t="shared" ca="1" si="476"/>
        <v>12.830939025378374</v>
      </c>
      <c r="Q4377" s="19"/>
      <c r="R4377" s="20">
        <f t="shared" ca="1" si="481"/>
        <v>1</v>
      </c>
      <c r="S4377" s="21">
        <f t="shared" ca="1" si="482"/>
        <v>1</v>
      </c>
    </row>
    <row r="4378" spans="9:19" ht="15" x14ac:dyDescent="0.25">
      <c r="I4378" s="14">
        <v>4374</v>
      </c>
      <c r="J4378" s="15">
        <f t="shared" ca="1" si="477"/>
        <v>0.3074376999085473</v>
      </c>
      <c r="K4378" s="16">
        <f t="shared" ca="1" si="479"/>
        <v>3.2205424466788086</v>
      </c>
      <c r="L4378" s="16"/>
      <c r="M4378" s="17">
        <f t="shared" ca="1" si="478"/>
        <v>0.10108651911887967</v>
      </c>
      <c r="N4378" s="18">
        <f t="shared" ca="1" si="480"/>
        <v>-6.8906356995470386</v>
      </c>
      <c r="O4378" s="18"/>
      <c r="P4378" s="30">
        <f t="shared" ca="1" si="476"/>
        <v>12.311178146225846</v>
      </c>
      <c r="Q4378" s="19"/>
      <c r="R4378" s="20">
        <f t="shared" ca="1" si="481"/>
        <v>1</v>
      </c>
      <c r="S4378" s="21">
        <f t="shared" ca="1" si="482"/>
        <v>1</v>
      </c>
    </row>
    <row r="4379" spans="9:19" ht="15" x14ac:dyDescent="0.25">
      <c r="I4379" s="14">
        <v>4375</v>
      </c>
      <c r="J4379" s="15">
        <f t="shared" ca="1" si="477"/>
        <v>0.35905579612072203</v>
      </c>
      <c r="K4379" s="16">
        <f t="shared" ca="1" si="479"/>
        <v>4.4097932326094424</v>
      </c>
      <c r="L4379" s="16"/>
      <c r="M4379" s="17">
        <f t="shared" ca="1" si="478"/>
        <v>3.865648213630779E-2</v>
      </c>
      <c r="N4379" s="18">
        <f t="shared" ca="1" si="480"/>
        <v>-10.999551316792287</v>
      </c>
      <c r="O4379" s="18"/>
      <c r="P4379" s="30">
        <f t="shared" ca="1" si="476"/>
        <v>17.60934454940173</v>
      </c>
      <c r="Q4379" s="19"/>
      <c r="R4379" s="20">
        <f t="shared" ca="1" si="481"/>
        <v>1</v>
      </c>
      <c r="S4379" s="21">
        <f t="shared" ca="1" si="482"/>
        <v>1</v>
      </c>
    </row>
    <row r="4380" spans="9:19" ht="15" x14ac:dyDescent="0.25">
      <c r="I4380" s="14">
        <v>4376</v>
      </c>
      <c r="J4380" s="15">
        <f t="shared" ca="1" si="477"/>
        <v>2.5244761026819273E-2</v>
      </c>
      <c r="K4380" s="16">
        <f t="shared" ca="1" si="479"/>
        <v>-8.9333397785881026</v>
      </c>
      <c r="L4380" s="16"/>
      <c r="M4380" s="17">
        <f t="shared" ca="1" si="478"/>
        <v>0.78994183812005514</v>
      </c>
      <c r="N4380" s="18">
        <f t="shared" ca="1" si="480"/>
        <v>10.525315893650074</v>
      </c>
      <c r="O4380" s="18"/>
      <c r="P4380" s="30">
        <f t="shared" ca="1" si="476"/>
        <v>-17.258655672238177</v>
      </c>
      <c r="Q4380" s="19"/>
      <c r="R4380" s="20">
        <f t="shared" ca="1" si="481"/>
        <v>0</v>
      </c>
      <c r="S4380" s="21">
        <f t="shared" ca="1" si="482"/>
        <v>0</v>
      </c>
    </row>
    <row r="4381" spans="9:19" ht="15" x14ac:dyDescent="0.25">
      <c r="I4381" s="14">
        <v>4377</v>
      </c>
      <c r="J4381" s="15">
        <f t="shared" ca="1" si="477"/>
        <v>0.3302413536276616</v>
      </c>
      <c r="K4381" s="16">
        <f t="shared" ca="1" si="479"/>
        <v>3.7549974864023188</v>
      </c>
      <c r="L4381" s="16"/>
      <c r="M4381" s="17">
        <f t="shared" ca="1" si="478"/>
        <v>4.5379523391214871E-2</v>
      </c>
      <c r="N4381" s="18">
        <f t="shared" ca="1" si="480"/>
        <v>-10.371328424971747</v>
      </c>
      <c r="O4381" s="18"/>
      <c r="P4381" s="30">
        <f t="shared" ca="1" si="476"/>
        <v>16.326325911374067</v>
      </c>
      <c r="Q4381" s="19"/>
      <c r="R4381" s="20">
        <f t="shared" ca="1" si="481"/>
        <v>1</v>
      </c>
      <c r="S4381" s="21">
        <f t="shared" ca="1" si="482"/>
        <v>1</v>
      </c>
    </row>
    <row r="4382" spans="9:19" ht="15" x14ac:dyDescent="0.25">
      <c r="I4382" s="14">
        <v>4378</v>
      </c>
      <c r="J4382" s="15">
        <f t="shared" ca="1" si="477"/>
        <v>7.0046626435275594E-2</v>
      </c>
      <c r="K4382" s="16">
        <f t="shared" ca="1" si="479"/>
        <v>-4.9144489316799707</v>
      </c>
      <c r="L4382" s="16"/>
      <c r="M4382" s="17">
        <f t="shared" ca="1" si="478"/>
        <v>0.2626900090053329</v>
      </c>
      <c r="N4382" s="18">
        <f t="shared" ca="1" si="480"/>
        <v>-1.5334120328327465</v>
      </c>
      <c r="O4382" s="18"/>
      <c r="P4382" s="30">
        <f t="shared" ca="1" si="476"/>
        <v>-1.181036898847224</v>
      </c>
      <c r="Q4382" s="19"/>
      <c r="R4382" s="20">
        <f t="shared" ca="1" si="481"/>
        <v>0</v>
      </c>
      <c r="S4382" s="21">
        <f t="shared" ca="1" si="482"/>
        <v>0</v>
      </c>
    </row>
    <row r="4383" spans="9:19" ht="15" x14ac:dyDescent="0.25">
      <c r="I4383" s="14">
        <v>4379</v>
      </c>
      <c r="J4383" s="15">
        <f t="shared" ca="1" si="477"/>
        <v>0.50708911002294788</v>
      </c>
      <c r="K4383" s="16">
        <f t="shared" ca="1" si="479"/>
        <v>7.5786803341789764</v>
      </c>
      <c r="L4383" s="16"/>
      <c r="M4383" s="17">
        <f t="shared" ca="1" si="478"/>
        <v>0.28637604509652592</v>
      </c>
      <c r="N4383" s="18">
        <f t="shared" ca="1" si="480"/>
        <v>-0.9387876527861696</v>
      </c>
      <c r="O4383" s="18"/>
      <c r="P4383" s="30">
        <f t="shared" ca="1" si="476"/>
        <v>10.717467986965147</v>
      </c>
      <c r="Q4383" s="19"/>
      <c r="R4383" s="20">
        <f t="shared" ca="1" si="481"/>
        <v>1</v>
      </c>
      <c r="S4383" s="21">
        <f t="shared" ca="1" si="482"/>
        <v>1</v>
      </c>
    </row>
    <row r="4384" spans="9:19" ht="15" x14ac:dyDescent="0.25">
      <c r="I4384" s="14">
        <v>4380</v>
      </c>
      <c r="J4384" s="15">
        <f t="shared" ca="1" si="477"/>
        <v>0.68321365664748579</v>
      </c>
      <c r="K4384" s="16">
        <f t="shared" ca="1" si="479"/>
        <v>11.418394484587298</v>
      </c>
      <c r="L4384" s="16"/>
      <c r="M4384" s="17">
        <f t="shared" ca="1" si="478"/>
        <v>3.8248555637362291E-2</v>
      </c>
      <c r="N4384" s="18">
        <f t="shared" ca="1" si="480"/>
        <v>-11.040449567246803</v>
      </c>
      <c r="O4384" s="18"/>
      <c r="P4384" s="30">
        <f t="shared" ca="1" si="476"/>
        <v>24.658844051834098</v>
      </c>
      <c r="Q4384" s="19"/>
      <c r="R4384" s="20">
        <f t="shared" ca="1" si="481"/>
        <v>1</v>
      </c>
      <c r="S4384" s="21">
        <f t="shared" ca="1" si="482"/>
        <v>1</v>
      </c>
    </row>
    <row r="4385" spans="9:19" ht="15" x14ac:dyDescent="0.25">
      <c r="I4385" s="14">
        <v>4381</v>
      </c>
      <c r="J4385" s="15">
        <f t="shared" ca="1" si="477"/>
        <v>0.97670318303708603</v>
      </c>
      <c r="K4385" s="16">
        <f t="shared" ca="1" si="479"/>
        <v>24.079329584796852</v>
      </c>
      <c r="L4385" s="16"/>
      <c r="M4385" s="17">
        <f t="shared" ca="1" si="478"/>
        <v>0.20904239705291483</v>
      </c>
      <c r="N4385" s="18">
        <f t="shared" ca="1" si="480"/>
        <v>-2.994841184130828</v>
      </c>
      <c r="O4385" s="18"/>
      <c r="P4385" s="30">
        <f t="shared" ca="1" si="476"/>
        <v>29.274170768927679</v>
      </c>
      <c r="Q4385" s="19"/>
      <c r="R4385" s="20">
        <f t="shared" ca="1" si="481"/>
        <v>1</v>
      </c>
      <c r="S4385" s="21">
        <f t="shared" ca="1" si="482"/>
        <v>1</v>
      </c>
    </row>
    <row r="4386" spans="9:19" ht="15" x14ac:dyDescent="0.25">
      <c r="I4386" s="14">
        <v>4382</v>
      </c>
      <c r="J4386" s="15">
        <f t="shared" ca="1" si="477"/>
        <v>0.83215161853536546</v>
      </c>
      <c r="K4386" s="16">
        <f t="shared" ca="1" si="479"/>
        <v>15.484548305960844</v>
      </c>
      <c r="L4386" s="16"/>
      <c r="M4386" s="17">
        <f t="shared" ca="1" si="478"/>
        <v>0.61962591148526469</v>
      </c>
      <c r="N4386" s="18">
        <f t="shared" ca="1" si="480"/>
        <v>6.3276167731415933</v>
      </c>
      <c r="O4386" s="18"/>
      <c r="P4386" s="30">
        <f t="shared" ca="1" si="476"/>
        <v>11.356931532819249</v>
      </c>
      <c r="Q4386" s="19"/>
      <c r="R4386" s="20">
        <f t="shared" ca="1" si="481"/>
        <v>1</v>
      </c>
      <c r="S4386" s="21">
        <f t="shared" ca="1" si="482"/>
        <v>1</v>
      </c>
    </row>
    <row r="4387" spans="9:19" ht="15" x14ac:dyDescent="0.25">
      <c r="I4387" s="14">
        <v>4383</v>
      </c>
      <c r="J4387" s="15">
        <f t="shared" ca="1" si="477"/>
        <v>0.42730548108316646</v>
      </c>
      <c r="K4387" s="16">
        <f t="shared" ca="1" si="479"/>
        <v>5.8969175176585233</v>
      </c>
      <c r="L4387" s="16"/>
      <c r="M4387" s="17">
        <f t="shared" ca="1" si="478"/>
        <v>0.81019190092618121</v>
      </c>
      <c r="N4387" s="18">
        <f t="shared" ca="1" si="480"/>
        <v>11.130925807603003</v>
      </c>
      <c r="O4387" s="18"/>
      <c r="P4387" s="30">
        <f t="shared" ca="1" si="476"/>
        <v>-3.0340082899444791</v>
      </c>
      <c r="Q4387" s="19"/>
      <c r="R4387" s="20">
        <f t="shared" ca="1" si="481"/>
        <v>0</v>
      </c>
      <c r="S4387" s="21">
        <f t="shared" ca="1" si="482"/>
        <v>0</v>
      </c>
    </row>
    <row r="4388" spans="9:19" ht="15" x14ac:dyDescent="0.25">
      <c r="I4388" s="14">
        <v>4384</v>
      </c>
      <c r="J4388" s="15">
        <f t="shared" ca="1" si="477"/>
        <v>0.23146836194995057</v>
      </c>
      <c r="K4388" s="16">
        <f t="shared" ca="1" si="479"/>
        <v>1.2887504767270226</v>
      </c>
      <c r="L4388" s="16"/>
      <c r="M4388" s="17">
        <f t="shared" ca="1" si="478"/>
        <v>0.15598278766880347</v>
      </c>
      <c r="N4388" s="18">
        <f t="shared" ca="1" si="480"/>
        <v>-4.679521889303123</v>
      </c>
      <c r="O4388" s="18"/>
      <c r="P4388" s="30">
        <f t="shared" ca="1" si="476"/>
        <v>8.1682723660301448</v>
      </c>
      <c r="Q4388" s="19"/>
      <c r="R4388" s="20">
        <f t="shared" ca="1" si="481"/>
        <v>1</v>
      </c>
      <c r="S4388" s="21">
        <f t="shared" ca="1" si="482"/>
        <v>1</v>
      </c>
    </row>
    <row r="4389" spans="9:19" ht="15" x14ac:dyDescent="0.25">
      <c r="I4389" s="14">
        <v>4385</v>
      </c>
      <c r="J4389" s="15">
        <f t="shared" ca="1" si="477"/>
        <v>0.26321379538127565</v>
      </c>
      <c r="K4389" s="16">
        <f t="shared" ca="1" si="479"/>
        <v>2.1300203041983066</v>
      </c>
      <c r="L4389" s="16"/>
      <c r="M4389" s="17">
        <f t="shared" ca="1" si="478"/>
        <v>0.78739114116451314</v>
      </c>
      <c r="N4389" s="18">
        <f t="shared" ca="1" si="480"/>
        <v>10.451542061778969</v>
      </c>
      <c r="O4389" s="18"/>
      <c r="P4389" s="30">
        <f t="shared" ca="1" si="476"/>
        <v>-6.1215217575806617</v>
      </c>
      <c r="Q4389" s="19"/>
      <c r="R4389" s="20">
        <f t="shared" ca="1" si="481"/>
        <v>0</v>
      </c>
      <c r="S4389" s="21">
        <f t="shared" ca="1" si="482"/>
        <v>0</v>
      </c>
    </row>
    <row r="4390" spans="9:19" ht="15" x14ac:dyDescent="0.25">
      <c r="I4390" s="14">
        <v>4386</v>
      </c>
      <c r="J4390" s="15">
        <f t="shared" ca="1" si="477"/>
        <v>0.38578822640378008</v>
      </c>
      <c r="K4390" s="16">
        <f t="shared" ca="1" si="479"/>
        <v>5.0010634415884292</v>
      </c>
      <c r="L4390" s="16"/>
      <c r="M4390" s="17">
        <f t="shared" ca="1" si="478"/>
        <v>0.96535074736389515</v>
      </c>
      <c r="N4390" s="18">
        <f t="shared" ca="1" si="480"/>
        <v>18.977667496623894</v>
      </c>
      <c r="O4390" s="18"/>
      <c r="P4390" s="30">
        <f t="shared" ca="1" si="476"/>
        <v>-11.776604055035467</v>
      </c>
      <c r="Q4390" s="19"/>
      <c r="R4390" s="20">
        <f t="shared" ca="1" si="481"/>
        <v>0</v>
      </c>
      <c r="S4390" s="21">
        <f t="shared" ca="1" si="482"/>
        <v>0</v>
      </c>
    </row>
    <row r="4391" spans="9:19" ht="15" x14ac:dyDescent="0.25">
      <c r="I4391" s="14">
        <v>4387</v>
      </c>
      <c r="J4391" s="15">
        <f t="shared" ca="1" si="477"/>
        <v>7.3051594907394102E-2</v>
      </c>
      <c r="K4391" s="16">
        <f t="shared" ca="1" si="479"/>
        <v>-4.7303043749370577</v>
      </c>
      <c r="L4391" s="16"/>
      <c r="M4391" s="17">
        <f t="shared" ca="1" si="478"/>
        <v>0.99683788633614112</v>
      </c>
      <c r="N4391" s="18">
        <f t="shared" ca="1" si="480"/>
        <v>26.624830201785109</v>
      </c>
      <c r="O4391" s="18"/>
      <c r="P4391" s="30">
        <f t="shared" ca="1" si="476"/>
        <v>-29.155134576722165</v>
      </c>
      <c r="Q4391" s="19"/>
      <c r="R4391" s="20">
        <f t="shared" ca="1" si="481"/>
        <v>0</v>
      </c>
      <c r="S4391" s="21">
        <f t="shared" ca="1" si="482"/>
        <v>0</v>
      </c>
    </row>
    <row r="4392" spans="9:19" ht="15" x14ac:dyDescent="0.25">
      <c r="I4392" s="14">
        <v>4388</v>
      </c>
      <c r="J4392" s="15">
        <f t="shared" ca="1" si="477"/>
        <v>0.34509978766317362</v>
      </c>
      <c r="K4392" s="16">
        <f t="shared" ca="1" si="479"/>
        <v>4.0952049840364833</v>
      </c>
      <c r="L4392" s="16"/>
      <c r="M4392" s="17">
        <f t="shared" ca="1" si="478"/>
        <v>0.72017907867367337</v>
      </c>
      <c r="N4392" s="18">
        <f t="shared" ca="1" si="480"/>
        <v>8.6608535081860012</v>
      </c>
      <c r="O4392" s="18"/>
      <c r="P4392" s="30">
        <f t="shared" ca="1" si="476"/>
        <v>-2.3656485241495178</v>
      </c>
      <c r="Q4392" s="19"/>
      <c r="R4392" s="20">
        <f t="shared" ca="1" si="481"/>
        <v>0</v>
      </c>
      <c r="S4392" s="21">
        <f t="shared" ca="1" si="482"/>
        <v>0</v>
      </c>
    </row>
    <row r="4393" spans="9:19" ht="15" x14ac:dyDescent="0.25">
      <c r="I4393" s="14">
        <v>4389</v>
      </c>
      <c r="J4393" s="15">
        <f t="shared" ca="1" si="477"/>
        <v>0.28146909007178811</v>
      </c>
      <c r="K4393" s="16">
        <f t="shared" ca="1" si="479"/>
        <v>2.5900653249835051</v>
      </c>
      <c r="L4393" s="16"/>
      <c r="M4393" s="17">
        <f t="shared" ca="1" si="478"/>
        <v>0.95859943991774899</v>
      </c>
      <c r="N4393" s="18">
        <f t="shared" ca="1" si="480"/>
        <v>18.293203278205425</v>
      </c>
      <c r="O4393" s="18"/>
      <c r="P4393" s="30">
        <f t="shared" ca="1" si="476"/>
        <v>-13.50313795322192</v>
      </c>
      <c r="Q4393" s="19"/>
      <c r="R4393" s="20">
        <f t="shared" ca="1" si="481"/>
        <v>0</v>
      </c>
      <c r="S4393" s="21">
        <f t="shared" ca="1" si="482"/>
        <v>0</v>
      </c>
    </row>
    <row r="4394" spans="9:19" ht="15" x14ac:dyDescent="0.25">
      <c r="I4394" s="14">
        <v>4390</v>
      </c>
      <c r="J4394" s="15">
        <f t="shared" ca="1" si="477"/>
        <v>0.34154803246778576</v>
      </c>
      <c r="K4394" s="16">
        <f t="shared" ca="1" si="479"/>
        <v>4.0144029313249758</v>
      </c>
      <c r="L4394" s="16"/>
      <c r="M4394" s="17">
        <f t="shared" ca="1" si="478"/>
        <v>0.45370595931500424</v>
      </c>
      <c r="N4394" s="18">
        <f t="shared" ca="1" si="480"/>
        <v>2.8069341220091575</v>
      </c>
      <c r="O4394" s="18"/>
      <c r="P4394" s="30">
        <f t="shared" ca="1" si="476"/>
        <v>3.4074688093158185</v>
      </c>
      <c r="Q4394" s="19"/>
      <c r="R4394" s="20">
        <f t="shared" ca="1" si="481"/>
        <v>1</v>
      </c>
      <c r="S4394" s="21">
        <f t="shared" ca="1" si="482"/>
        <v>0</v>
      </c>
    </row>
    <row r="4395" spans="9:19" ht="15" x14ac:dyDescent="0.25">
      <c r="I4395" s="14">
        <v>4391</v>
      </c>
      <c r="J4395" s="15">
        <f t="shared" ca="1" si="477"/>
        <v>0.92977526551753265</v>
      </c>
      <c r="K4395" s="16">
        <f t="shared" ca="1" si="479"/>
        <v>19.763367049683115</v>
      </c>
      <c r="L4395" s="16"/>
      <c r="M4395" s="17">
        <f t="shared" ca="1" si="478"/>
        <v>0.35896858572190082</v>
      </c>
      <c r="N4395" s="18">
        <f t="shared" ca="1" si="480"/>
        <v>0.75784104379918826</v>
      </c>
      <c r="O4395" s="18"/>
      <c r="P4395" s="30">
        <f t="shared" ca="1" si="476"/>
        <v>21.205526005883925</v>
      </c>
      <c r="Q4395" s="19"/>
      <c r="R4395" s="20">
        <f t="shared" ca="1" si="481"/>
        <v>1</v>
      </c>
      <c r="S4395" s="21">
        <f t="shared" ca="1" si="482"/>
        <v>1</v>
      </c>
    </row>
    <row r="4396" spans="9:19" ht="15" x14ac:dyDescent="0.25">
      <c r="I4396" s="14">
        <v>4392</v>
      </c>
      <c r="J4396" s="15">
        <f t="shared" ca="1" si="477"/>
        <v>0.9572961549737834</v>
      </c>
      <c r="K4396" s="16">
        <f t="shared" ca="1" si="479"/>
        <v>21.821691840797762</v>
      </c>
      <c r="L4396" s="16"/>
      <c r="M4396" s="17">
        <f t="shared" ca="1" si="478"/>
        <v>0.64691368208395916</v>
      </c>
      <c r="N4396" s="18">
        <f t="shared" ca="1" si="480"/>
        <v>6.9342192102202169</v>
      </c>
      <c r="O4396" s="18"/>
      <c r="P4396" s="30">
        <f t="shared" ca="1" si="476"/>
        <v>17.087472630577544</v>
      </c>
      <c r="Q4396" s="19"/>
      <c r="R4396" s="20">
        <f t="shared" ca="1" si="481"/>
        <v>1</v>
      </c>
      <c r="S4396" s="21">
        <f t="shared" ca="1" si="482"/>
        <v>1</v>
      </c>
    </row>
    <row r="4397" spans="9:19" ht="15" x14ac:dyDescent="0.25">
      <c r="I4397" s="14">
        <v>4393</v>
      </c>
      <c r="J4397" s="15">
        <f t="shared" ca="1" si="477"/>
        <v>0.65873400538602755</v>
      </c>
      <c r="K4397" s="16">
        <f t="shared" ca="1" si="479"/>
        <v>10.852026974385812</v>
      </c>
      <c r="L4397" s="16"/>
      <c r="M4397" s="17">
        <f t="shared" ca="1" si="478"/>
        <v>0.86113441527752421</v>
      </c>
      <c r="N4397" s="18">
        <f t="shared" ca="1" si="480"/>
        <v>12.861360472649839</v>
      </c>
      <c r="O4397" s="18"/>
      <c r="P4397" s="30">
        <f t="shared" ca="1" si="476"/>
        <v>0.19066650173597299</v>
      </c>
      <c r="Q4397" s="19"/>
      <c r="R4397" s="20">
        <f t="shared" ca="1" si="481"/>
        <v>1</v>
      </c>
      <c r="S4397" s="21">
        <f t="shared" ca="1" si="482"/>
        <v>0</v>
      </c>
    </row>
    <row r="4398" spans="9:19" ht="15" x14ac:dyDescent="0.25">
      <c r="I4398" s="14">
        <v>4394</v>
      </c>
      <c r="J4398" s="15">
        <f t="shared" ca="1" si="477"/>
        <v>0.25680219877824784</v>
      </c>
      <c r="K4398" s="16">
        <f t="shared" ca="1" si="479"/>
        <v>1.9646387879108449</v>
      </c>
      <c r="L4398" s="16"/>
      <c r="M4398" s="17">
        <f t="shared" ca="1" si="478"/>
        <v>0.35453794189961507</v>
      </c>
      <c r="N4398" s="18">
        <f t="shared" ca="1" si="480"/>
        <v>0.65844240833765966</v>
      </c>
      <c r="O4398" s="18"/>
      <c r="P4398" s="30">
        <f t="shared" ca="1" si="476"/>
        <v>3.5061963795731854</v>
      </c>
      <c r="Q4398" s="19"/>
      <c r="R4398" s="20">
        <f t="shared" ca="1" si="481"/>
        <v>1</v>
      </c>
      <c r="S4398" s="21">
        <f t="shared" ca="1" si="482"/>
        <v>0</v>
      </c>
    </row>
    <row r="4399" spans="9:19" ht="15" x14ac:dyDescent="0.25">
      <c r="I4399" s="14">
        <v>4395</v>
      </c>
      <c r="J4399" s="15">
        <f t="shared" ca="1" si="477"/>
        <v>0.66469829547119497</v>
      </c>
      <c r="K4399" s="16">
        <f t="shared" ca="1" si="479"/>
        <v>10.988482502359462</v>
      </c>
      <c r="L4399" s="16"/>
      <c r="M4399" s="17">
        <f t="shared" ca="1" si="478"/>
        <v>0.20867846945743063</v>
      </c>
      <c r="N4399" s="18">
        <f t="shared" ca="1" si="480"/>
        <v>-3.0054400305392157</v>
      </c>
      <c r="O4399" s="18"/>
      <c r="P4399" s="30">
        <f t="shared" ca="1" si="476"/>
        <v>16.193922532898679</v>
      </c>
      <c r="Q4399" s="19"/>
      <c r="R4399" s="20">
        <f t="shared" ca="1" si="481"/>
        <v>1</v>
      </c>
      <c r="S4399" s="21">
        <f t="shared" ca="1" si="482"/>
        <v>1</v>
      </c>
    </row>
    <row r="4400" spans="9:19" ht="15" x14ac:dyDescent="0.25">
      <c r="I4400" s="14">
        <v>4396</v>
      </c>
      <c r="J4400" s="15">
        <f t="shared" ca="1" si="477"/>
        <v>0.37056303794786316</v>
      </c>
      <c r="K4400" s="16">
        <f t="shared" ca="1" si="479"/>
        <v>4.6659890517259122</v>
      </c>
      <c r="L4400" s="16"/>
      <c r="M4400" s="17">
        <f t="shared" ca="1" si="478"/>
        <v>0.12545570075887158</v>
      </c>
      <c r="N4400" s="18">
        <f t="shared" ca="1" si="480"/>
        <v>-5.8260157018930663</v>
      </c>
      <c r="O4400" s="18"/>
      <c r="P4400" s="30">
        <f t="shared" ca="1" si="476"/>
        <v>12.692004753618978</v>
      </c>
      <c r="Q4400" s="19"/>
      <c r="R4400" s="20">
        <f t="shared" ca="1" si="481"/>
        <v>1</v>
      </c>
      <c r="S4400" s="21">
        <f t="shared" ca="1" si="482"/>
        <v>1</v>
      </c>
    </row>
    <row r="4401" spans="9:19" ht="15" x14ac:dyDescent="0.25">
      <c r="I4401" s="14">
        <v>4397</v>
      </c>
      <c r="J4401" s="15">
        <f t="shared" ca="1" si="477"/>
        <v>0.99397844207921426</v>
      </c>
      <c r="K4401" s="16">
        <f t="shared" ca="1" si="479"/>
        <v>28.437516252782299</v>
      </c>
      <c r="L4401" s="16"/>
      <c r="M4401" s="17">
        <f t="shared" ca="1" si="478"/>
        <v>0.99951351524629661</v>
      </c>
      <c r="N4401" s="18">
        <f t="shared" ca="1" si="480"/>
        <v>31.374958742641493</v>
      </c>
      <c r="O4401" s="18"/>
      <c r="P4401" s="30">
        <f t="shared" ca="1" si="476"/>
        <v>-0.73744248985919381</v>
      </c>
      <c r="Q4401" s="19"/>
      <c r="R4401" s="20">
        <f t="shared" ca="1" si="481"/>
        <v>0</v>
      </c>
      <c r="S4401" s="21">
        <f t="shared" ca="1" si="482"/>
        <v>0</v>
      </c>
    </row>
    <row r="4402" spans="9:19" ht="15" x14ac:dyDescent="0.25">
      <c r="I4402" s="14">
        <v>4398</v>
      </c>
      <c r="J4402" s="15">
        <f t="shared" ca="1" si="477"/>
        <v>2.3436540366886804E-2</v>
      </c>
      <c r="K4402" s="16">
        <f t="shared" ca="1" si="479"/>
        <v>-9.1981597067981085</v>
      </c>
      <c r="L4402" s="16"/>
      <c r="M4402" s="17">
        <f t="shared" ca="1" si="478"/>
        <v>0.75189841333654472</v>
      </c>
      <c r="N4402" s="18">
        <f t="shared" ca="1" si="480"/>
        <v>9.4732698879837898</v>
      </c>
      <c r="O4402" s="18"/>
      <c r="P4402" s="30">
        <f t="shared" ca="1" si="476"/>
        <v>-16.471429594781899</v>
      </c>
      <c r="Q4402" s="19"/>
      <c r="R4402" s="20">
        <f t="shared" ca="1" si="481"/>
        <v>0</v>
      </c>
      <c r="S4402" s="21">
        <f t="shared" ca="1" si="482"/>
        <v>0</v>
      </c>
    </row>
    <row r="4403" spans="9:19" ht="15" x14ac:dyDescent="0.25">
      <c r="I4403" s="14">
        <v>4399</v>
      </c>
      <c r="J4403" s="15">
        <f t="shared" ca="1" si="477"/>
        <v>0.45097722031439458</v>
      </c>
      <c r="K4403" s="16">
        <f t="shared" ca="1" si="479"/>
        <v>6.3992952318030296</v>
      </c>
      <c r="L4403" s="16"/>
      <c r="M4403" s="17">
        <f t="shared" ca="1" si="478"/>
        <v>0.31377410930831706</v>
      </c>
      <c r="N4403" s="18">
        <f t="shared" ca="1" si="480"/>
        <v>-0.27931241501742221</v>
      </c>
      <c r="O4403" s="18"/>
      <c r="P4403" s="30">
        <f t="shared" ca="1" si="476"/>
        <v>8.878607646820452</v>
      </c>
      <c r="Q4403" s="19"/>
      <c r="R4403" s="20">
        <f t="shared" ca="1" si="481"/>
        <v>1</v>
      </c>
      <c r="S4403" s="21">
        <f t="shared" ca="1" si="482"/>
        <v>1</v>
      </c>
    </row>
    <row r="4404" spans="9:19" ht="15" x14ac:dyDescent="0.25">
      <c r="I4404" s="14">
        <v>4400</v>
      </c>
      <c r="J4404" s="15">
        <f t="shared" ca="1" si="477"/>
        <v>0.6339379804213876</v>
      </c>
      <c r="K4404" s="16">
        <f t="shared" ca="1" si="479"/>
        <v>10.293899461488866</v>
      </c>
      <c r="L4404" s="16"/>
      <c r="M4404" s="17">
        <f t="shared" ca="1" si="478"/>
        <v>0.96563253126838378</v>
      </c>
      <c r="N4404" s="18">
        <f t="shared" ca="1" si="480"/>
        <v>19.0085349340705</v>
      </c>
      <c r="O4404" s="18"/>
      <c r="P4404" s="30">
        <f t="shared" ca="1" si="476"/>
        <v>-6.5146354725816336</v>
      </c>
      <c r="Q4404" s="19"/>
      <c r="R4404" s="20">
        <f t="shared" ca="1" si="481"/>
        <v>0</v>
      </c>
      <c r="S4404" s="21">
        <f t="shared" ca="1" si="482"/>
        <v>0</v>
      </c>
    </row>
    <row r="4405" spans="9:19" ht="15" x14ac:dyDescent="0.25">
      <c r="I4405" s="14">
        <v>4401</v>
      </c>
      <c r="J4405" s="15">
        <f t="shared" ca="1" si="477"/>
        <v>0.78623939822889743</v>
      </c>
      <c r="K4405" s="16">
        <f t="shared" ca="1" si="479"/>
        <v>14.068399768841093</v>
      </c>
      <c r="L4405" s="16"/>
      <c r="M4405" s="17">
        <f t="shared" ca="1" si="478"/>
        <v>0.11416234148653637</v>
      </c>
      <c r="N4405" s="18">
        <f t="shared" ca="1" si="480"/>
        <v>-6.2991231673309187</v>
      </c>
      <c r="O4405" s="18"/>
      <c r="P4405" s="30">
        <f t="shared" ca="1" si="476"/>
        <v>22.567522936172011</v>
      </c>
      <c r="Q4405" s="19"/>
      <c r="R4405" s="20">
        <f t="shared" ca="1" si="481"/>
        <v>1</v>
      </c>
      <c r="S4405" s="21">
        <f t="shared" ca="1" si="482"/>
        <v>1</v>
      </c>
    </row>
    <row r="4406" spans="9:19" ht="15" x14ac:dyDescent="0.25">
      <c r="I4406" s="14">
        <v>4402</v>
      </c>
      <c r="J4406" s="15">
        <f t="shared" ca="1" si="477"/>
        <v>0.41599027296101698</v>
      </c>
      <c r="K4406" s="16">
        <f t="shared" ca="1" si="479"/>
        <v>5.6549242225321752</v>
      </c>
      <c r="L4406" s="16"/>
      <c r="M4406" s="17">
        <f t="shared" ca="1" si="478"/>
        <v>0.7903139311065992</v>
      </c>
      <c r="N4406" s="18">
        <f t="shared" ca="1" si="480"/>
        <v>10.536121773696696</v>
      </c>
      <c r="O4406" s="18"/>
      <c r="P4406" s="30">
        <f t="shared" ca="1" si="476"/>
        <v>-2.6811975511645203</v>
      </c>
      <c r="Q4406" s="19"/>
      <c r="R4406" s="20">
        <f t="shared" ca="1" si="481"/>
        <v>0</v>
      </c>
      <c r="S4406" s="21">
        <f t="shared" ca="1" si="482"/>
        <v>0</v>
      </c>
    </row>
    <row r="4407" spans="9:19" ht="15" x14ac:dyDescent="0.25">
      <c r="I4407" s="14">
        <v>4403</v>
      </c>
      <c r="J4407" s="15">
        <f t="shared" ca="1" si="477"/>
        <v>2.5894885376937848E-2</v>
      </c>
      <c r="K4407" s="16">
        <f t="shared" ca="1" si="479"/>
        <v>-8.8420093330453042</v>
      </c>
      <c r="L4407" s="16"/>
      <c r="M4407" s="17">
        <f t="shared" ca="1" si="478"/>
        <v>0.74992026153755253</v>
      </c>
      <c r="N4407" s="18">
        <f t="shared" ca="1" si="480"/>
        <v>9.4210869015070173</v>
      </c>
      <c r="O4407" s="18"/>
      <c r="P4407" s="30">
        <f t="shared" ca="1" si="476"/>
        <v>-16.063096234552322</v>
      </c>
      <c r="Q4407" s="19"/>
      <c r="R4407" s="20">
        <f t="shared" ca="1" si="481"/>
        <v>0</v>
      </c>
      <c r="S4407" s="21">
        <f t="shared" ca="1" si="482"/>
        <v>0</v>
      </c>
    </row>
    <row r="4408" spans="9:19" ht="15" x14ac:dyDescent="0.25">
      <c r="I4408" s="14">
        <v>4404</v>
      </c>
      <c r="J4408" s="15">
        <f t="shared" ca="1" si="477"/>
        <v>0.95192528207916305</v>
      </c>
      <c r="K4408" s="16">
        <f t="shared" ca="1" si="479"/>
        <v>21.350473748111732</v>
      </c>
      <c r="L4408" s="16"/>
      <c r="M4408" s="17">
        <f t="shared" ca="1" si="478"/>
        <v>0.20504183148969024</v>
      </c>
      <c r="N4408" s="18">
        <f t="shared" ca="1" si="480"/>
        <v>-3.1119569358323176</v>
      </c>
      <c r="O4408" s="18"/>
      <c r="P4408" s="30">
        <f t="shared" ca="1" si="476"/>
        <v>26.662430683944049</v>
      </c>
      <c r="Q4408" s="19"/>
      <c r="R4408" s="20">
        <f t="shared" ca="1" si="481"/>
        <v>1</v>
      </c>
      <c r="S4408" s="21">
        <f t="shared" ca="1" si="482"/>
        <v>1</v>
      </c>
    </row>
    <row r="4409" spans="9:19" ht="15" x14ac:dyDescent="0.25">
      <c r="I4409" s="14">
        <v>4405</v>
      </c>
      <c r="J4409" s="15">
        <f t="shared" ca="1" si="477"/>
        <v>0.13697414631580662</v>
      </c>
      <c r="K4409" s="16">
        <f t="shared" ca="1" si="479"/>
        <v>-1.7231882287689668</v>
      </c>
      <c r="L4409" s="16"/>
      <c r="M4409" s="17">
        <f t="shared" ca="1" si="478"/>
        <v>0.52851302749712648</v>
      </c>
      <c r="N4409" s="18">
        <f t="shared" ca="1" si="480"/>
        <v>4.3784839862800098</v>
      </c>
      <c r="O4409" s="18"/>
      <c r="P4409" s="30">
        <f t="shared" ca="1" si="476"/>
        <v>-3.9016722150489764</v>
      </c>
      <c r="Q4409" s="19"/>
      <c r="R4409" s="20">
        <f t="shared" ca="1" si="481"/>
        <v>0</v>
      </c>
      <c r="S4409" s="21">
        <f t="shared" ca="1" si="482"/>
        <v>0</v>
      </c>
    </row>
    <row r="4410" spans="9:19" ht="15" x14ac:dyDescent="0.25">
      <c r="I4410" s="14">
        <v>4406</v>
      </c>
      <c r="J4410" s="15">
        <f t="shared" ca="1" si="477"/>
        <v>6.647787626086632E-2</v>
      </c>
      <c r="K4410" s="16">
        <f t="shared" ca="1" si="479"/>
        <v>-5.1412148886588991</v>
      </c>
      <c r="L4410" s="16"/>
      <c r="M4410" s="17">
        <f t="shared" ca="1" si="478"/>
        <v>0.19374739136059616</v>
      </c>
      <c r="N4410" s="18">
        <f t="shared" ca="1" si="480"/>
        <v>-3.4501607934694096</v>
      </c>
      <c r="O4410" s="18"/>
      <c r="P4410" s="30">
        <f t="shared" ca="1" si="476"/>
        <v>0.50894590481051072</v>
      </c>
      <c r="Q4410" s="19"/>
      <c r="R4410" s="20">
        <f t="shared" ca="1" si="481"/>
        <v>1</v>
      </c>
      <c r="S4410" s="21">
        <f t="shared" ca="1" si="482"/>
        <v>0</v>
      </c>
    </row>
    <row r="4411" spans="9:19" ht="15" x14ac:dyDescent="0.25">
      <c r="I4411" s="14">
        <v>4407</v>
      </c>
      <c r="J4411" s="15">
        <f t="shared" ca="1" si="477"/>
        <v>0.2697066727469869</v>
      </c>
      <c r="K4411" s="16">
        <f t="shared" ca="1" si="479"/>
        <v>2.2954143425593356</v>
      </c>
      <c r="L4411" s="16"/>
      <c r="M4411" s="17">
        <f t="shared" ca="1" si="478"/>
        <v>0.43954230130335903</v>
      </c>
      <c r="N4411" s="18">
        <f t="shared" ca="1" si="480"/>
        <v>2.5071912189749552</v>
      </c>
      <c r="O4411" s="18"/>
      <c r="P4411" s="30">
        <f t="shared" ca="1" si="476"/>
        <v>1.9882231235843806</v>
      </c>
      <c r="Q4411" s="19"/>
      <c r="R4411" s="20">
        <f t="shared" ca="1" si="481"/>
        <v>1</v>
      </c>
      <c r="S4411" s="21">
        <f t="shared" ca="1" si="482"/>
        <v>0</v>
      </c>
    </row>
    <row r="4412" spans="9:19" ht="15" x14ac:dyDescent="0.25">
      <c r="I4412" s="14">
        <v>4408</v>
      </c>
      <c r="J4412" s="15">
        <f t="shared" ca="1" si="477"/>
        <v>0.27176014122686121</v>
      </c>
      <c r="K4412" s="16">
        <f t="shared" ca="1" si="479"/>
        <v>2.3473047129798772</v>
      </c>
      <c r="L4412" s="16"/>
      <c r="M4412" s="17">
        <f t="shared" ca="1" si="478"/>
        <v>0.39297868915737233</v>
      </c>
      <c r="N4412" s="18">
        <f t="shared" ca="1" si="480"/>
        <v>1.5079335992577798</v>
      </c>
      <c r="O4412" s="18"/>
      <c r="P4412" s="30">
        <f t="shared" ca="1" si="476"/>
        <v>3.0393711137220976</v>
      </c>
      <c r="Q4412" s="19"/>
      <c r="R4412" s="20">
        <f t="shared" ca="1" si="481"/>
        <v>1</v>
      </c>
      <c r="S4412" s="21">
        <f t="shared" ca="1" si="482"/>
        <v>0</v>
      </c>
    </row>
    <row r="4413" spans="9:19" ht="15" x14ac:dyDescent="0.25">
      <c r="I4413" s="14">
        <v>4409</v>
      </c>
      <c r="J4413" s="15">
        <f t="shared" ca="1" si="477"/>
        <v>0.37274200932433699</v>
      </c>
      <c r="K4413" s="16">
        <f t="shared" ca="1" si="479"/>
        <v>4.7142036696670626</v>
      </c>
      <c r="L4413" s="16"/>
      <c r="M4413" s="17">
        <f t="shared" ca="1" si="478"/>
        <v>0.94470785801904478</v>
      </c>
      <c r="N4413" s="18">
        <f t="shared" ca="1" si="480"/>
        <v>17.129516829957499</v>
      </c>
      <c r="O4413" s="18"/>
      <c r="P4413" s="30">
        <f t="shared" ca="1" si="476"/>
        <v>-10.215313160290435</v>
      </c>
      <c r="Q4413" s="19"/>
      <c r="R4413" s="20">
        <f t="shared" ca="1" si="481"/>
        <v>0</v>
      </c>
      <c r="S4413" s="21">
        <f t="shared" ca="1" si="482"/>
        <v>0</v>
      </c>
    </row>
    <row r="4414" spans="9:19" ht="15" x14ac:dyDescent="0.25">
      <c r="I4414" s="14">
        <v>4410</v>
      </c>
      <c r="J4414" s="15">
        <f t="shared" ca="1" si="477"/>
        <v>0.69394177295096038</v>
      </c>
      <c r="K4414" s="16">
        <f t="shared" ca="1" si="479"/>
        <v>11.6723238035473</v>
      </c>
      <c r="L4414" s="16"/>
      <c r="M4414" s="17">
        <f t="shared" ca="1" si="478"/>
        <v>0.2999933913557854</v>
      </c>
      <c r="N4414" s="18">
        <f t="shared" ca="1" si="480"/>
        <v>-0.6076084947516307</v>
      </c>
      <c r="O4414" s="18"/>
      <c r="P4414" s="30">
        <f t="shared" ca="1" si="476"/>
        <v>14.47993229829893</v>
      </c>
      <c r="Q4414" s="19"/>
      <c r="R4414" s="20">
        <f t="shared" ca="1" si="481"/>
        <v>1</v>
      </c>
      <c r="S4414" s="21">
        <f t="shared" ca="1" si="482"/>
        <v>1</v>
      </c>
    </row>
    <row r="4415" spans="9:19" ht="15" x14ac:dyDescent="0.25">
      <c r="I4415" s="14">
        <v>4411</v>
      </c>
      <c r="J4415" s="15">
        <f t="shared" ca="1" si="477"/>
        <v>0.72168819604993772</v>
      </c>
      <c r="K4415" s="16">
        <f t="shared" ca="1" si="479"/>
        <v>12.348422774766686</v>
      </c>
      <c r="L4415" s="16"/>
      <c r="M4415" s="17">
        <f t="shared" ca="1" si="478"/>
        <v>0.44590162716384263</v>
      </c>
      <c r="N4415" s="18">
        <f t="shared" ca="1" si="480"/>
        <v>2.6419515804624707</v>
      </c>
      <c r="O4415" s="18"/>
      <c r="P4415" s="30">
        <f t="shared" ca="1" si="476"/>
        <v>11.906471194304213</v>
      </c>
      <c r="Q4415" s="19"/>
      <c r="R4415" s="20">
        <f t="shared" ca="1" si="481"/>
        <v>1</v>
      </c>
      <c r="S4415" s="21">
        <f t="shared" ca="1" si="482"/>
        <v>1</v>
      </c>
    </row>
    <row r="4416" spans="9:19" ht="15" x14ac:dyDescent="0.25">
      <c r="I4416" s="14">
        <v>4412</v>
      </c>
      <c r="J4416" s="15">
        <f t="shared" ca="1" si="477"/>
        <v>0.7567076173254601</v>
      </c>
      <c r="K4416" s="16">
        <f t="shared" ca="1" si="479"/>
        <v>13.251070703426851</v>
      </c>
      <c r="L4416" s="16"/>
      <c r="M4416" s="17">
        <f t="shared" ca="1" si="478"/>
        <v>4.9735357749067122E-2</v>
      </c>
      <c r="N4416" s="18">
        <f t="shared" ca="1" si="480"/>
        <v>-10.003346636248137</v>
      </c>
      <c r="O4416" s="18"/>
      <c r="P4416" s="30">
        <f t="shared" ca="1" si="476"/>
        <v>25.454417339674986</v>
      </c>
      <c r="Q4416" s="19"/>
      <c r="R4416" s="20">
        <f t="shared" ca="1" si="481"/>
        <v>1</v>
      </c>
      <c r="S4416" s="21">
        <f t="shared" ca="1" si="482"/>
        <v>1</v>
      </c>
    </row>
    <row r="4417" spans="9:19" ht="15" x14ac:dyDescent="0.25">
      <c r="I4417" s="14">
        <v>4413</v>
      </c>
      <c r="J4417" s="15">
        <f t="shared" ca="1" si="477"/>
        <v>0.4337864572800052</v>
      </c>
      <c r="K4417" s="16">
        <f t="shared" ca="1" si="479"/>
        <v>6.0349348250905193</v>
      </c>
      <c r="L4417" s="16"/>
      <c r="M4417" s="17">
        <f t="shared" ca="1" si="478"/>
        <v>0.46355246906530467</v>
      </c>
      <c r="N4417" s="18">
        <f t="shared" ca="1" si="480"/>
        <v>3.0145574991717448</v>
      </c>
      <c r="O4417" s="18"/>
      <c r="P4417" s="30">
        <f t="shared" ca="1" si="476"/>
        <v>5.2203773259187747</v>
      </c>
      <c r="Q4417" s="19"/>
      <c r="R4417" s="20">
        <f t="shared" ca="1" si="481"/>
        <v>1</v>
      </c>
      <c r="S4417" s="21">
        <f t="shared" ca="1" si="482"/>
        <v>0</v>
      </c>
    </row>
    <row r="4418" spans="9:19" ht="15" x14ac:dyDescent="0.25">
      <c r="I4418" s="14">
        <v>4414</v>
      </c>
      <c r="J4418" s="15">
        <f t="shared" ca="1" si="477"/>
        <v>0.30595947392677258</v>
      </c>
      <c r="K4418" s="16">
        <f t="shared" ca="1" si="479"/>
        <v>3.1853208743225645</v>
      </c>
      <c r="L4418" s="16"/>
      <c r="M4418" s="17">
        <f t="shared" ca="1" si="478"/>
        <v>0.98439458298668481</v>
      </c>
      <c r="N4418" s="18">
        <f t="shared" ca="1" si="480"/>
        <v>21.804788197612204</v>
      </c>
      <c r="O4418" s="18"/>
      <c r="P4418" s="30">
        <f t="shared" ca="1" si="476"/>
        <v>-16.419467323289641</v>
      </c>
      <c r="Q4418" s="19"/>
      <c r="R4418" s="20">
        <f t="shared" ca="1" si="481"/>
        <v>0</v>
      </c>
      <c r="S4418" s="21">
        <f t="shared" ca="1" si="482"/>
        <v>0</v>
      </c>
    </row>
    <row r="4419" spans="9:19" ht="15" x14ac:dyDescent="0.25">
      <c r="I4419" s="14">
        <v>4415</v>
      </c>
      <c r="J4419" s="15">
        <f t="shared" ca="1" si="477"/>
        <v>0.8778828763172084</v>
      </c>
      <c r="K4419" s="16">
        <f t="shared" ca="1" si="479"/>
        <v>17.172641517371659</v>
      </c>
      <c r="L4419" s="16"/>
      <c r="M4419" s="17">
        <f t="shared" ca="1" si="478"/>
        <v>0.32233762422141221</v>
      </c>
      <c r="N4419" s="18">
        <f t="shared" ca="1" si="480"/>
        <v>-7.8441312604663693E-2</v>
      </c>
      <c r="O4419" s="18"/>
      <c r="P4419" s="30">
        <f t="shared" ca="1" si="476"/>
        <v>19.451082829976322</v>
      </c>
      <c r="Q4419" s="19"/>
      <c r="R4419" s="20">
        <f t="shared" ca="1" si="481"/>
        <v>1</v>
      </c>
      <c r="S4419" s="21">
        <f t="shared" ca="1" si="482"/>
        <v>1</v>
      </c>
    </row>
    <row r="4420" spans="9:19" ht="15" x14ac:dyDescent="0.25">
      <c r="I4420" s="14">
        <v>4416</v>
      </c>
      <c r="J4420" s="15">
        <f t="shared" ca="1" si="477"/>
        <v>0.43307291129386727</v>
      </c>
      <c r="K4420" s="16">
        <f t="shared" ca="1" si="479"/>
        <v>6.0197585856361862</v>
      </c>
      <c r="L4420" s="16"/>
      <c r="M4420" s="17">
        <f t="shared" ca="1" si="478"/>
        <v>0.20936874491006296</v>
      </c>
      <c r="N4420" s="18">
        <f t="shared" ca="1" si="480"/>
        <v>-2.9853460291829261</v>
      </c>
      <c r="O4420" s="18"/>
      <c r="P4420" s="30">
        <f t="shared" ca="1" si="476"/>
        <v>11.205104614819113</v>
      </c>
      <c r="Q4420" s="19"/>
      <c r="R4420" s="20">
        <f t="shared" ca="1" si="481"/>
        <v>1</v>
      </c>
      <c r="S4420" s="21">
        <f t="shared" ca="1" si="482"/>
        <v>1</v>
      </c>
    </row>
    <row r="4421" spans="9:19" ht="15" x14ac:dyDescent="0.25">
      <c r="I4421" s="14">
        <v>4417</v>
      </c>
      <c r="J4421" s="15">
        <f t="shared" ca="1" si="477"/>
        <v>0.51808460184167449</v>
      </c>
      <c r="K4421" s="16">
        <f t="shared" ca="1" si="479"/>
        <v>7.8093994774486362</v>
      </c>
      <c r="L4421" s="16"/>
      <c r="M4421" s="17">
        <f t="shared" ca="1" si="478"/>
        <v>0.72609888259939914</v>
      </c>
      <c r="N4421" s="18">
        <f t="shared" ca="1" si="480"/>
        <v>8.8088009843734127</v>
      </c>
      <c r="O4421" s="18"/>
      <c r="P4421" s="30">
        <f t="shared" ref="P4421:P4484" ca="1" si="483">K4421-N4421+homefield_adv_simulation</f>
        <v>1.2005984930752236</v>
      </c>
      <c r="Q4421" s="19"/>
      <c r="R4421" s="20">
        <f t="shared" ca="1" si="481"/>
        <v>1</v>
      </c>
      <c r="S4421" s="21">
        <f t="shared" ca="1" si="482"/>
        <v>0</v>
      </c>
    </row>
    <row r="4422" spans="9:19" ht="15" x14ac:dyDescent="0.25">
      <c r="I4422" s="14">
        <v>4418</v>
      </c>
      <c r="J4422" s="15">
        <f t="shared" ca="1" si="477"/>
        <v>0.75478714361417354</v>
      </c>
      <c r="K4422" s="16">
        <f t="shared" ca="1" si="479"/>
        <v>13.199874285330054</v>
      </c>
      <c r="L4422" s="16"/>
      <c r="M4422" s="17">
        <f t="shared" ca="1" si="478"/>
        <v>0.16787373365231473</v>
      </c>
      <c r="N4422" s="18">
        <f t="shared" ca="1" si="480"/>
        <v>-4.2737032517621785</v>
      </c>
      <c r="O4422" s="18"/>
      <c r="P4422" s="30">
        <f t="shared" ca="1" si="483"/>
        <v>19.673577537092232</v>
      </c>
      <c r="Q4422" s="19"/>
      <c r="R4422" s="20">
        <f t="shared" ca="1" si="481"/>
        <v>1</v>
      </c>
      <c r="S4422" s="21">
        <f t="shared" ca="1" si="482"/>
        <v>1</v>
      </c>
    </row>
    <row r="4423" spans="9:19" ht="15" x14ac:dyDescent="0.25">
      <c r="I4423" s="14">
        <v>4419</v>
      </c>
      <c r="J4423" s="15">
        <f t="shared" ca="1" si="477"/>
        <v>0.16060718815442787</v>
      </c>
      <c r="K4423" s="16">
        <f t="shared" ca="1" si="479"/>
        <v>-0.86937845432018257</v>
      </c>
      <c r="L4423" s="16"/>
      <c r="M4423" s="17">
        <f t="shared" ca="1" si="478"/>
        <v>0.81597055565037269</v>
      </c>
      <c r="N4423" s="18">
        <f t="shared" ca="1" si="480"/>
        <v>11.310905000887942</v>
      </c>
      <c r="O4423" s="18"/>
      <c r="P4423" s="30">
        <f t="shared" ca="1" si="483"/>
        <v>-9.9802834552081237</v>
      </c>
      <c r="Q4423" s="19"/>
      <c r="R4423" s="20">
        <f t="shared" ca="1" si="481"/>
        <v>0</v>
      </c>
      <c r="S4423" s="21">
        <f t="shared" ca="1" si="482"/>
        <v>0</v>
      </c>
    </row>
    <row r="4424" spans="9:19" ht="15" x14ac:dyDescent="0.25">
      <c r="I4424" s="14">
        <v>4420</v>
      </c>
      <c r="J4424" s="15">
        <f t="shared" ca="1" si="477"/>
        <v>0.47252048265687274</v>
      </c>
      <c r="K4424" s="16">
        <f t="shared" ca="1" si="479"/>
        <v>6.853244274789283</v>
      </c>
      <c r="L4424" s="16"/>
      <c r="M4424" s="17">
        <f t="shared" ca="1" si="478"/>
        <v>0.91641314517184846</v>
      </c>
      <c r="N4424" s="18">
        <f t="shared" ca="1" si="480"/>
        <v>15.337139623438215</v>
      </c>
      <c r="O4424" s="18"/>
      <c r="P4424" s="30">
        <f t="shared" ca="1" si="483"/>
        <v>-6.2838953486489322</v>
      </c>
      <c r="Q4424" s="19"/>
      <c r="R4424" s="20">
        <f t="shared" ca="1" si="481"/>
        <v>0</v>
      </c>
      <c r="S4424" s="21">
        <f t="shared" ca="1" si="482"/>
        <v>0</v>
      </c>
    </row>
    <row r="4425" spans="9:19" ht="15" x14ac:dyDescent="0.25">
      <c r="I4425" s="14">
        <v>4421</v>
      </c>
      <c r="J4425" s="15">
        <f t="shared" ca="1" si="477"/>
        <v>0.57214308705634365</v>
      </c>
      <c r="K4425" s="16">
        <f t="shared" ca="1" si="479"/>
        <v>8.9513236003470134</v>
      </c>
      <c r="L4425" s="16"/>
      <c r="M4425" s="17">
        <f t="shared" ca="1" si="478"/>
        <v>0.78346600014310186</v>
      </c>
      <c r="N4425" s="18">
        <f t="shared" ca="1" si="480"/>
        <v>10.339016948858337</v>
      </c>
      <c r="O4425" s="18"/>
      <c r="P4425" s="30">
        <f t="shared" ca="1" si="483"/>
        <v>0.81230665148867676</v>
      </c>
      <c r="Q4425" s="19"/>
      <c r="R4425" s="20">
        <f t="shared" ca="1" si="481"/>
        <v>1</v>
      </c>
      <c r="S4425" s="21">
        <f t="shared" ca="1" si="482"/>
        <v>0</v>
      </c>
    </row>
    <row r="4426" spans="9:19" ht="15" x14ac:dyDescent="0.25">
      <c r="I4426" s="14">
        <v>4422</v>
      </c>
      <c r="J4426" s="15">
        <f t="shared" ref="J4426:J4489" ca="1" si="484">RAND()</f>
        <v>0.2906582404030611</v>
      </c>
      <c r="K4426" s="16">
        <f t="shared" ca="1" si="479"/>
        <v>2.816131434355948</v>
      </c>
      <c r="L4426" s="16"/>
      <c r="M4426" s="17">
        <f t="shared" ref="M4426:M4489" ca="1" si="485">RAND()</f>
        <v>0.3523315296215539</v>
      </c>
      <c r="N4426" s="18">
        <f t="shared" ca="1" si="480"/>
        <v>0.6087790294453157</v>
      </c>
      <c r="O4426" s="18"/>
      <c r="P4426" s="30">
        <f t="shared" ca="1" si="483"/>
        <v>4.4073524049106325</v>
      </c>
      <c r="Q4426" s="19"/>
      <c r="R4426" s="20">
        <f t="shared" ca="1" si="481"/>
        <v>1</v>
      </c>
      <c r="S4426" s="21">
        <f t="shared" ca="1" si="482"/>
        <v>0</v>
      </c>
    </row>
    <row r="4427" spans="9:19" ht="15" x14ac:dyDescent="0.25">
      <c r="I4427" s="14">
        <v>4423</v>
      </c>
      <c r="J4427" s="15">
        <f t="shared" ca="1" si="484"/>
        <v>0.52414753667048941</v>
      </c>
      <c r="K4427" s="16">
        <f t="shared" ref="K4427:K4490" ca="1" si="486">NORMINV(J4427,mean_HomeTeam_Sim,sd_HomeTeam_Sim)</f>
        <v>7.9367307259151252</v>
      </c>
      <c r="L4427" s="16"/>
      <c r="M4427" s="17">
        <f t="shared" ca="1" si="485"/>
        <v>0.53100592149706183</v>
      </c>
      <c r="N4427" s="18">
        <f t="shared" ref="N4427:N4490" ca="1" si="487">NORMINV(M4427,mean_AwayTeam_Sim,sd_AwayTeam_Sim)</f>
        <v>4.4309108718647732</v>
      </c>
      <c r="O4427" s="18"/>
      <c r="P4427" s="30">
        <f t="shared" ca="1" si="483"/>
        <v>5.7058198540503522</v>
      </c>
      <c r="Q4427" s="19"/>
      <c r="R4427" s="20">
        <f t="shared" ref="R4427:R4490" ca="1" si="488">IF(P4427&gt;0,1,0)</f>
        <v>1</v>
      </c>
      <c r="S4427" s="21">
        <f t="shared" ref="S4427:S4490" ca="1" si="489">IF(P4427&gt;game_spread,1,0)</f>
        <v>0</v>
      </c>
    </row>
    <row r="4428" spans="9:19" ht="15" x14ac:dyDescent="0.25">
      <c r="I4428" s="14">
        <v>4424</v>
      </c>
      <c r="J4428" s="15">
        <f t="shared" ca="1" si="484"/>
        <v>3.7282129876272108E-2</v>
      </c>
      <c r="K4428" s="16">
        <f t="shared" ca="1" si="486"/>
        <v>-7.4887813875711888</v>
      </c>
      <c r="L4428" s="16"/>
      <c r="M4428" s="17">
        <f t="shared" ca="1" si="485"/>
        <v>0.88419867643090355</v>
      </c>
      <c r="N4428" s="18">
        <f t="shared" ca="1" si="487"/>
        <v>13.788467656130569</v>
      </c>
      <c r="O4428" s="18"/>
      <c r="P4428" s="30">
        <f t="shared" ca="1" si="483"/>
        <v>-19.077249043701759</v>
      </c>
      <c r="Q4428" s="19"/>
      <c r="R4428" s="20">
        <f t="shared" ca="1" si="488"/>
        <v>0</v>
      </c>
      <c r="S4428" s="21">
        <f t="shared" ca="1" si="489"/>
        <v>0</v>
      </c>
    </row>
    <row r="4429" spans="9:19" ht="15" x14ac:dyDescent="0.25">
      <c r="I4429" s="14">
        <v>4425</v>
      </c>
      <c r="J4429" s="15">
        <f t="shared" ca="1" si="484"/>
        <v>0.5845907131829271</v>
      </c>
      <c r="K4429" s="16">
        <f t="shared" ca="1" si="486"/>
        <v>9.217539504192036</v>
      </c>
      <c r="L4429" s="16"/>
      <c r="M4429" s="17">
        <f t="shared" ca="1" si="485"/>
        <v>0.20638526762553666</v>
      </c>
      <c r="N4429" s="18">
        <f t="shared" ca="1" si="487"/>
        <v>-3.0724784654690724</v>
      </c>
      <c r="O4429" s="18"/>
      <c r="P4429" s="30">
        <f t="shared" ca="1" si="483"/>
        <v>14.490017969661107</v>
      </c>
      <c r="Q4429" s="19"/>
      <c r="R4429" s="20">
        <f t="shared" ca="1" si="488"/>
        <v>1</v>
      </c>
      <c r="S4429" s="21">
        <f t="shared" ca="1" si="489"/>
        <v>1</v>
      </c>
    </row>
    <row r="4430" spans="9:19" ht="15" x14ac:dyDescent="0.25">
      <c r="I4430" s="14">
        <v>4426</v>
      </c>
      <c r="J4430" s="15">
        <f t="shared" ca="1" si="484"/>
        <v>9.5878609163667972E-2</v>
      </c>
      <c r="K4430" s="16">
        <f t="shared" ca="1" si="486"/>
        <v>-3.4917467128819446</v>
      </c>
      <c r="L4430" s="16"/>
      <c r="M4430" s="17">
        <f t="shared" ca="1" si="485"/>
        <v>6.4710877108423159E-2</v>
      </c>
      <c r="N4430" s="18">
        <f t="shared" ca="1" si="487"/>
        <v>-8.9069962644367475</v>
      </c>
      <c r="O4430" s="18"/>
      <c r="P4430" s="30">
        <f t="shared" ca="1" si="483"/>
        <v>7.6152495515548031</v>
      </c>
      <c r="Q4430" s="19"/>
      <c r="R4430" s="20">
        <f t="shared" ca="1" si="488"/>
        <v>1</v>
      </c>
      <c r="S4430" s="21">
        <f t="shared" ca="1" si="489"/>
        <v>1</v>
      </c>
    </row>
    <row r="4431" spans="9:19" ht="15" x14ac:dyDescent="0.25">
      <c r="I4431" s="14">
        <v>4427</v>
      </c>
      <c r="J4431" s="15">
        <f t="shared" ca="1" si="484"/>
        <v>0.26718029132784127</v>
      </c>
      <c r="K4431" s="16">
        <f t="shared" ca="1" si="486"/>
        <v>2.2313012577032731</v>
      </c>
      <c r="L4431" s="16"/>
      <c r="M4431" s="17">
        <f t="shared" ca="1" si="485"/>
        <v>0.28526266948547807</v>
      </c>
      <c r="N4431" s="18">
        <f t="shared" ca="1" si="487"/>
        <v>-0.96618805054973844</v>
      </c>
      <c r="O4431" s="18"/>
      <c r="P4431" s="30">
        <f t="shared" ca="1" si="483"/>
        <v>5.3974893082530118</v>
      </c>
      <c r="Q4431" s="19"/>
      <c r="R4431" s="20">
        <f t="shared" ca="1" si="488"/>
        <v>1</v>
      </c>
      <c r="S4431" s="21">
        <f t="shared" ca="1" si="489"/>
        <v>0</v>
      </c>
    </row>
    <row r="4432" spans="9:19" ht="15" x14ac:dyDescent="0.25">
      <c r="I4432" s="14">
        <v>4428</v>
      </c>
      <c r="J4432" s="15">
        <f t="shared" ca="1" si="484"/>
        <v>8.2759340112217972E-2</v>
      </c>
      <c r="K4432" s="16">
        <f t="shared" ca="1" si="486"/>
        <v>-4.172364489212919</v>
      </c>
      <c r="L4432" s="16"/>
      <c r="M4432" s="17">
        <f t="shared" ca="1" si="485"/>
        <v>0.66719337840010484</v>
      </c>
      <c r="N4432" s="18">
        <f t="shared" ca="1" si="487"/>
        <v>7.3958468059619076</v>
      </c>
      <c r="O4432" s="18"/>
      <c r="P4432" s="30">
        <f t="shared" ca="1" si="483"/>
        <v>-9.3682112951748273</v>
      </c>
      <c r="Q4432" s="19"/>
      <c r="R4432" s="20">
        <f t="shared" ca="1" si="488"/>
        <v>0</v>
      </c>
      <c r="S4432" s="21">
        <f t="shared" ca="1" si="489"/>
        <v>0</v>
      </c>
    </row>
    <row r="4433" spans="9:19" ht="15" x14ac:dyDescent="0.25">
      <c r="I4433" s="14">
        <v>4429</v>
      </c>
      <c r="J4433" s="15">
        <f t="shared" ca="1" si="484"/>
        <v>0.30334520382570818</v>
      </c>
      <c r="K4433" s="16">
        <f t="shared" ca="1" si="486"/>
        <v>3.1228457180430871</v>
      </c>
      <c r="L4433" s="16"/>
      <c r="M4433" s="17">
        <f t="shared" ca="1" si="485"/>
        <v>0.43138549173983021</v>
      </c>
      <c r="N4433" s="18">
        <f t="shared" ca="1" si="487"/>
        <v>2.3338506989626309</v>
      </c>
      <c r="O4433" s="18"/>
      <c r="P4433" s="30">
        <f t="shared" ca="1" si="483"/>
        <v>2.9889950190804564</v>
      </c>
      <c r="Q4433" s="19"/>
      <c r="R4433" s="20">
        <f t="shared" ca="1" si="488"/>
        <v>1</v>
      </c>
      <c r="S4433" s="21">
        <f t="shared" ca="1" si="489"/>
        <v>0</v>
      </c>
    </row>
    <row r="4434" spans="9:19" ht="15" x14ac:dyDescent="0.25">
      <c r="I4434" s="14">
        <v>4430</v>
      </c>
      <c r="J4434" s="15">
        <f t="shared" ca="1" si="484"/>
        <v>0.2167810792325876</v>
      </c>
      <c r="K4434" s="16">
        <f t="shared" ca="1" si="486"/>
        <v>0.87802652412382276</v>
      </c>
      <c r="L4434" s="16"/>
      <c r="M4434" s="17">
        <f t="shared" ca="1" si="485"/>
        <v>0.43200233576169289</v>
      </c>
      <c r="N4434" s="18">
        <f t="shared" ca="1" si="487"/>
        <v>2.3469800472392519</v>
      </c>
      <c r="O4434" s="18"/>
      <c r="P4434" s="30">
        <f t="shared" ca="1" si="483"/>
        <v>0.73104647688457103</v>
      </c>
      <c r="Q4434" s="19"/>
      <c r="R4434" s="20">
        <f t="shared" ca="1" si="488"/>
        <v>1</v>
      </c>
      <c r="S4434" s="21">
        <f t="shared" ca="1" si="489"/>
        <v>0</v>
      </c>
    </row>
    <row r="4435" spans="9:19" ht="15" x14ac:dyDescent="0.25">
      <c r="I4435" s="14">
        <v>4431</v>
      </c>
      <c r="J4435" s="15">
        <f t="shared" ca="1" si="484"/>
        <v>0.95235560332855185</v>
      </c>
      <c r="K4435" s="16">
        <f t="shared" ca="1" si="486"/>
        <v>21.386624520523895</v>
      </c>
      <c r="L4435" s="16"/>
      <c r="M4435" s="17">
        <f t="shared" ca="1" si="485"/>
        <v>0.30810666811030707</v>
      </c>
      <c r="N4435" s="18">
        <f t="shared" ca="1" si="487"/>
        <v>-0.41354262530955133</v>
      </c>
      <c r="O4435" s="18"/>
      <c r="P4435" s="30">
        <f t="shared" ca="1" si="483"/>
        <v>24.000167145833448</v>
      </c>
      <c r="Q4435" s="19"/>
      <c r="R4435" s="20">
        <f t="shared" ca="1" si="488"/>
        <v>1</v>
      </c>
      <c r="S4435" s="21">
        <f t="shared" ca="1" si="489"/>
        <v>1</v>
      </c>
    </row>
    <row r="4436" spans="9:19" ht="15" x14ac:dyDescent="0.25">
      <c r="I4436" s="14">
        <v>4432</v>
      </c>
      <c r="J4436" s="15">
        <f t="shared" ca="1" si="484"/>
        <v>0.10181590426076237</v>
      </c>
      <c r="K4436" s="16">
        <f t="shared" ca="1" si="486"/>
        <v>-3.2062268018866824</v>
      </c>
      <c r="L4436" s="16"/>
      <c r="M4436" s="17">
        <f t="shared" ca="1" si="485"/>
        <v>0.21091794635828909</v>
      </c>
      <c r="N4436" s="18">
        <f t="shared" ca="1" si="487"/>
        <v>-2.9403899837938079</v>
      </c>
      <c r="O4436" s="18"/>
      <c r="P4436" s="30">
        <f t="shared" ca="1" si="483"/>
        <v>1.9341631819071257</v>
      </c>
      <c r="Q4436" s="19"/>
      <c r="R4436" s="20">
        <f t="shared" ca="1" si="488"/>
        <v>1</v>
      </c>
      <c r="S4436" s="21">
        <f t="shared" ca="1" si="489"/>
        <v>0</v>
      </c>
    </row>
    <row r="4437" spans="9:19" ht="15" x14ac:dyDescent="0.25">
      <c r="I4437" s="14">
        <v>4433</v>
      </c>
      <c r="J4437" s="15">
        <f t="shared" ca="1" si="484"/>
        <v>0.22327766823536188</v>
      </c>
      <c r="K4437" s="16">
        <f t="shared" ca="1" si="486"/>
        <v>1.0615921024712485</v>
      </c>
      <c r="L4437" s="16"/>
      <c r="M4437" s="17">
        <f t="shared" ca="1" si="485"/>
        <v>0.64708361325562125</v>
      </c>
      <c r="N4437" s="18">
        <f t="shared" ca="1" si="487"/>
        <v>6.938045806073097</v>
      </c>
      <c r="O4437" s="18"/>
      <c r="P4437" s="30">
        <f t="shared" ca="1" si="483"/>
        <v>-3.6764537036018483</v>
      </c>
      <c r="Q4437" s="19"/>
      <c r="R4437" s="20">
        <f t="shared" ca="1" si="488"/>
        <v>0</v>
      </c>
      <c r="S4437" s="21">
        <f t="shared" ca="1" si="489"/>
        <v>0</v>
      </c>
    </row>
    <row r="4438" spans="9:19" ht="15" x14ac:dyDescent="0.25">
      <c r="I4438" s="14">
        <v>4434</v>
      </c>
      <c r="J4438" s="15">
        <f t="shared" ca="1" si="484"/>
        <v>0.19632519248072977</v>
      </c>
      <c r="K4438" s="16">
        <f t="shared" ca="1" si="486"/>
        <v>0.27805642447426848</v>
      </c>
      <c r="L4438" s="16"/>
      <c r="M4438" s="17">
        <f t="shared" ca="1" si="485"/>
        <v>0.22933359208996473</v>
      </c>
      <c r="N4438" s="18">
        <f t="shared" ca="1" si="487"/>
        <v>-2.4200131048168236</v>
      </c>
      <c r="O4438" s="18"/>
      <c r="P4438" s="30">
        <f t="shared" ca="1" si="483"/>
        <v>4.8980695292910923</v>
      </c>
      <c r="Q4438" s="19"/>
      <c r="R4438" s="20">
        <f t="shared" ca="1" si="488"/>
        <v>1</v>
      </c>
      <c r="S4438" s="21">
        <f t="shared" ca="1" si="489"/>
        <v>0</v>
      </c>
    </row>
    <row r="4439" spans="9:19" ht="15" x14ac:dyDescent="0.25">
      <c r="I4439" s="14">
        <v>4435</v>
      </c>
      <c r="J4439" s="15">
        <f t="shared" ca="1" si="484"/>
        <v>0.5633792115627374</v>
      </c>
      <c r="K4439" s="16">
        <f t="shared" ca="1" si="486"/>
        <v>8.7648272615634415</v>
      </c>
      <c r="L4439" s="16"/>
      <c r="M4439" s="17">
        <f t="shared" ca="1" si="485"/>
        <v>0.3755934541140058</v>
      </c>
      <c r="N4439" s="18">
        <f t="shared" ca="1" si="487"/>
        <v>1.1271625830549965</v>
      </c>
      <c r="O4439" s="18"/>
      <c r="P4439" s="30">
        <f t="shared" ca="1" si="483"/>
        <v>9.8376646785084461</v>
      </c>
      <c r="Q4439" s="19"/>
      <c r="R4439" s="20">
        <f t="shared" ca="1" si="488"/>
        <v>1</v>
      </c>
      <c r="S4439" s="21">
        <f t="shared" ca="1" si="489"/>
        <v>1</v>
      </c>
    </row>
    <row r="4440" spans="9:19" ht="15" x14ac:dyDescent="0.25">
      <c r="I4440" s="14">
        <v>4436</v>
      </c>
      <c r="J4440" s="15">
        <f t="shared" ca="1" si="484"/>
        <v>0.91702342087522715</v>
      </c>
      <c r="K4440" s="16">
        <f t="shared" ca="1" si="486"/>
        <v>19.020459264787171</v>
      </c>
      <c r="L4440" s="16"/>
      <c r="M4440" s="17">
        <f t="shared" ca="1" si="485"/>
        <v>0.38250998756115651</v>
      </c>
      <c r="N4440" s="18">
        <f t="shared" ca="1" si="487"/>
        <v>1.2792629619093541</v>
      </c>
      <c r="O4440" s="18"/>
      <c r="P4440" s="30">
        <f t="shared" ca="1" si="483"/>
        <v>19.941196302877817</v>
      </c>
      <c r="Q4440" s="19"/>
      <c r="R4440" s="20">
        <f t="shared" ca="1" si="488"/>
        <v>1</v>
      </c>
      <c r="S4440" s="21">
        <f t="shared" ca="1" si="489"/>
        <v>1</v>
      </c>
    </row>
    <row r="4441" spans="9:19" ht="15" x14ac:dyDescent="0.25">
      <c r="I4441" s="14">
        <v>4437</v>
      </c>
      <c r="J4441" s="15">
        <f t="shared" ca="1" si="484"/>
        <v>0.33208321061607882</v>
      </c>
      <c r="K4441" s="16">
        <f t="shared" ca="1" si="486"/>
        <v>3.7974895792315055</v>
      </c>
      <c r="L4441" s="16"/>
      <c r="M4441" s="17">
        <f t="shared" ca="1" si="485"/>
        <v>0.10714486050617988</v>
      </c>
      <c r="N4441" s="18">
        <f t="shared" ca="1" si="487"/>
        <v>-6.6101121880022689</v>
      </c>
      <c r="O4441" s="18"/>
      <c r="P4441" s="30">
        <f t="shared" ca="1" si="483"/>
        <v>12.607601767233774</v>
      </c>
      <c r="Q4441" s="19"/>
      <c r="R4441" s="20">
        <f t="shared" ca="1" si="488"/>
        <v>1</v>
      </c>
      <c r="S4441" s="21">
        <f t="shared" ca="1" si="489"/>
        <v>1</v>
      </c>
    </row>
    <row r="4442" spans="9:19" ht="15" x14ac:dyDescent="0.25">
      <c r="I4442" s="14">
        <v>4438</v>
      </c>
      <c r="J4442" s="15">
        <f t="shared" ca="1" si="484"/>
        <v>3.9876254611180162E-2</v>
      </c>
      <c r="K4442" s="16">
        <f t="shared" ca="1" si="486"/>
        <v>-7.229320103146998</v>
      </c>
      <c r="L4442" s="16"/>
      <c r="M4442" s="17">
        <f t="shared" ca="1" si="485"/>
        <v>0.8231566276742327</v>
      </c>
      <c r="N4442" s="18">
        <f t="shared" ca="1" si="487"/>
        <v>11.539703301622858</v>
      </c>
      <c r="O4442" s="18"/>
      <c r="P4442" s="30">
        <f t="shared" ca="1" si="483"/>
        <v>-16.569023404769855</v>
      </c>
      <c r="Q4442" s="19"/>
      <c r="R4442" s="20">
        <f t="shared" ca="1" si="488"/>
        <v>0</v>
      </c>
      <c r="S4442" s="21">
        <f t="shared" ca="1" si="489"/>
        <v>0</v>
      </c>
    </row>
    <row r="4443" spans="9:19" ht="15" x14ac:dyDescent="0.25">
      <c r="I4443" s="14">
        <v>4439</v>
      </c>
      <c r="J4443" s="15">
        <f t="shared" ca="1" si="484"/>
        <v>5.9155895676424208E-2</v>
      </c>
      <c r="K4443" s="16">
        <f t="shared" ca="1" si="486"/>
        <v>-5.6377843306638198</v>
      </c>
      <c r="L4443" s="16"/>
      <c r="M4443" s="17">
        <f t="shared" ca="1" si="485"/>
        <v>0.74408698921859517</v>
      </c>
      <c r="N4443" s="18">
        <f t="shared" ca="1" si="487"/>
        <v>9.268465102271362</v>
      </c>
      <c r="O4443" s="18"/>
      <c r="P4443" s="30">
        <f t="shared" ca="1" si="483"/>
        <v>-12.706249432935181</v>
      </c>
      <c r="Q4443" s="19"/>
      <c r="R4443" s="20">
        <f t="shared" ca="1" si="488"/>
        <v>0</v>
      </c>
      <c r="S4443" s="21">
        <f t="shared" ca="1" si="489"/>
        <v>0</v>
      </c>
    </row>
    <row r="4444" spans="9:19" ht="15" x14ac:dyDescent="0.25">
      <c r="I4444" s="14">
        <v>4440</v>
      </c>
      <c r="J4444" s="15">
        <f t="shared" ca="1" si="484"/>
        <v>0.9724608203570263</v>
      </c>
      <c r="K4444" s="16">
        <f t="shared" ca="1" si="486"/>
        <v>23.47929431728485</v>
      </c>
      <c r="L4444" s="16"/>
      <c r="M4444" s="17">
        <f t="shared" ca="1" si="485"/>
        <v>0.30634560410776734</v>
      </c>
      <c r="N4444" s="18">
        <f t="shared" ca="1" si="487"/>
        <v>-0.45547159708035778</v>
      </c>
      <c r="O4444" s="18"/>
      <c r="P4444" s="30">
        <f t="shared" ca="1" si="483"/>
        <v>26.134765914365207</v>
      </c>
      <c r="Q4444" s="19"/>
      <c r="R4444" s="20">
        <f t="shared" ca="1" si="488"/>
        <v>1</v>
      </c>
      <c r="S4444" s="21">
        <f t="shared" ca="1" si="489"/>
        <v>1</v>
      </c>
    </row>
    <row r="4445" spans="9:19" ht="15" x14ac:dyDescent="0.25">
      <c r="I4445" s="14">
        <v>4441</v>
      </c>
      <c r="J4445" s="15">
        <f t="shared" ca="1" si="484"/>
        <v>0.32024191127532253</v>
      </c>
      <c r="K4445" s="16">
        <f t="shared" ca="1" si="486"/>
        <v>3.5226099204158605</v>
      </c>
      <c r="L4445" s="16"/>
      <c r="M4445" s="17">
        <f t="shared" ca="1" si="485"/>
        <v>0.72922526555292111</v>
      </c>
      <c r="N4445" s="18">
        <f t="shared" ca="1" si="487"/>
        <v>8.887571622224737</v>
      </c>
      <c r="O4445" s="18"/>
      <c r="P4445" s="30">
        <f t="shared" ca="1" si="483"/>
        <v>-3.1649617018088767</v>
      </c>
      <c r="Q4445" s="19"/>
      <c r="R4445" s="20">
        <f t="shared" ca="1" si="488"/>
        <v>0</v>
      </c>
      <c r="S4445" s="21">
        <f t="shared" ca="1" si="489"/>
        <v>0</v>
      </c>
    </row>
    <row r="4446" spans="9:19" ht="15" x14ac:dyDescent="0.25">
      <c r="I4446" s="14">
        <v>4442</v>
      </c>
      <c r="J4446" s="15">
        <f t="shared" ca="1" si="484"/>
        <v>0.96922463842989304</v>
      </c>
      <c r="K4446" s="16">
        <f t="shared" ca="1" si="486"/>
        <v>23.071513322434786</v>
      </c>
      <c r="L4446" s="16"/>
      <c r="M4446" s="17">
        <f t="shared" ca="1" si="485"/>
        <v>0.83472608729171749</v>
      </c>
      <c r="N4446" s="18">
        <f t="shared" ca="1" si="487"/>
        <v>11.920794253399347</v>
      </c>
      <c r="O4446" s="18"/>
      <c r="P4446" s="30">
        <f t="shared" ca="1" si="483"/>
        <v>13.350719069035438</v>
      </c>
      <c r="Q4446" s="19"/>
      <c r="R4446" s="20">
        <f t="shared" ca="1" si="488"/>
        <v>1</v>
      </c>
      <c r="S4446" s="21">
        <f t="shared" ca="1" si="489"/>
        <v>1</v>
      </c>
    </row>
    <row r="4447" spans="9:19" ht="15" x14ac:dyDescent="0.25">
      <c r="I4447" s="14">
        <v>4443</v>
      </c>
      <c r="J4447" s="15">
        <f t="shared" ca="1" si="484"/>
        <v>0.32296820987916242</v>
      </c>
      <c r="K4447" s="16">
        <f t="shared" ca="1" si="486"/>
        <v>3.5862611491001317</v>
      </c>
      <c r="L4447" s="16"/>
      <c r="M4447" s="17">
        <f t="shared" ca="1" si="485"/>
        <v>7.0681883818963009E-2</v>
      </c>
      <c r="N4447" s="18">
        <f t="shared" ca="1" si="487"/>
        <v>-8.5250218227100216</v>
      </c>
      <c r="O4447" s="18"/>
      <c r="P4447" s="30">
        <f t="shared" ca="1" si="483"/>
        <v>14.311282971810154</v>
      </c>
      <c r="Q4447" s="19"/>
      <c r="R4447" s="20">
        <f t="shared" ca="1" si="488"/>
        <v>1</v>
      </c>
      <c r="S4447" s="21">
        <f t="shared" ca="1" si="489"/>
        <v>1</v>
      </c>
    </row>
    <row r="4448" spans="9:19" ht="15" x14ac:dyDescent="0.25">
      <c r="I4448" s="14">
        <v>4444</v>
      </c>
      <c r="J4448" s="15">
        <f t="shared" ca="1" si="484"/>
        <v>0.27274058466604623</v>
      </c>
      <c r="K4448" s="16">
        <f t="shared" ca="1" si="486"/>
        <v>2.3720112351757212</v>
      </c>
      <c r="L4448" s="16"/>
      <c r="M4448" s="17">
        <f t="shared" ca="1" si="485"/>
        <v>0.50829727967194638</v>
      </c>
      <c r="N4448" s="18">
        <f t="shared" ca="1" si="487"/>
        <v>3.9540227377529025</v>
      </c>
      <c r="O4448" s="18"/>
      <c r="P4448" s="30">
        <f t="shared" ca="1" si="483"/>
        <v>0.61798849742281892</v>
      </c>
      <c r="Q4448" s="19"/>
      <c r="R4448" s="20">
        <f t="shared" ca="1" si="488"/>
        <v>1</v>
      </c>
      <c r="S4448" s="21">
        <f t="shared" ca="1" si="489"/>
        <v>0</v>
      </c>
    </row>
    <row r="4449" spans="9:19" ht="15" x14ac:dyDescent="0.25">
      <c r="I4449" s="14">
        <v>4445</v>
      </c>
      <c r="J4449" s="15">
        <f t="shared" ca="1" si="484"/>
        <v>0.71976479135993787</v>
      </c>
      <c r="K4449" s="16">
        <f t="shared" ca="1" si="486"/>
        <v>12.300557109086487</v>
      </c>
      <c r="L4449" s="16"/>
      <c r="M4449" s="17">
        <f t="shared" ca="1" si="485"/>
        <v>0.73767649677539826</v>
      </c>
      <c r="N4449" s="18">
        <f t="shared" ca="1" si="487"/>
        <v>9.1028191073020679</v>
      </c>
      <c r="O4449" s="18"/>
      <c r="P4449" s="30">
        <f t="shared" ca="1" si="483"/>
        <v>5.3977380017844192</v>
      </c>
      <c r="Q4449" s="19"/>
      <c r="R4449" s="20">
        <f t="shared" ca="1" si="488"/>
        <v>1</v>
      </c>
      <c r="S4449" s="21">
        <f t="shared" ca="1" si="489"/>
        <v>0</v>
      </c>
    </row>
    <row r="4450" spans="9:19" ht="15" x14ac:dyDescent="0.25">
      <c r="I4450" s="14">
        <v>4446</v>
      </c>
      <c r="J4450" s="15">
        <f t="shared" ca="1" si="484"/>
        <v>0.42573866944797834</v>
      </c>
      <c r="K4450" s="16">
        <f t="shared" ca="1" si="486"/>
        <v>5.8634897891471267</v>
      </c>
      <c r="L4450" s="16"/>
      <c r="M4450" s="17">
        <f t="shared" ca="1" si="485"/>
        <v>0.6192941018701974</v>
      </c>
      <c r="N4450" s="18">
        <f t="shared" ca="1" si="487"/>
        <v>6.3203288443748491</v>
      </c>
      <c r="O4450" s="18"/>
      <c r="P4450" s="30">
        <f t="shared" ca="1" si="483"/>
        <v>1.7431609447722778</v>
      </c>
      <c r="Q4450" s="19"/>
      <c r="R4450" s="20">
        <f t="shared" ca="1" si="488"/>
        <v>1</v>
      </c>
      <c r="S4450" s="21">
        <f t="shared" ca="1" si="489"/>
        <v>0</v>
      </c>
    </row>
    <row r="4451" spans="9:19" ht="15" x14ac:dyDescent="0.25">
      <c r="I4451" s="14">
        <v>4447</v>
      </c>
      <c r="J4451" s="15">
        <f t="shared" ca="1" si="484"/>
        <v>0.68261597420697862</v>
      </c>
      <c r="K4451" s="16">
        <f t="shared" ca="1" si="486"/>
        <v>11.404357234759592</v>
      </c>
      <c r="L4451" s="16"/>
      <c r="M4451" s="17">
        <f t="shared" ca="1" si="485"/>
        <v>0.30112870871363517</v>
      </c>
      <c r="N4451" s="18">
        <f t="shared" ca="1" si="487"/>
        <v>-0.58031215885458298</v>
      </c>
      <c r="O4451" s="18"/>
      <c r="P4451" s="30">
        <f t="shared" ca="1" si="483"/>
        <v>14.184669393614175</v>
      </c>
      <c r="Q4451" s="19"/>
      <c r="R4451" s="20">
        <f t="shared" ca="1" si="488"/>
        <v>1</v>
      </c>
      <c r="S4451" s="21">
        <f t="shared" ca="1" si="489"/>
        <v>1</v>
      </c>
    </row>
    <row r="4452" spans="9:19" ht="15" x14ac:dyDescent="0.25">
      <c r="I4452" s="14">
        <v>4448</v>
      </c>
      <c r="J4452" s="15">
        <f t="shared" ca="1" si="484"/>
        <v>0.16912939666698801</v>
      </c>
      <c r="K4452" s="16">
        <f t="shared" ca="1" si="486"/>
        <v>-0.58195104962095101</v>
      </c>
      <c r="L4452" s="16"/>
      <c r="M4452" s="17">
        <f t="shared" ca="1" si="485"/>
        <v>0.62152523051748476</v>
      </c>
      <c r="N4452" s="18">
        <f t="shared" ca="1" si="487"/>
        <v>6.3693711839097631</v>
      </c>
      <c r="O4452" s="18"/>
      <c r="P4452" s="30">
        <f t="shared" ca="1" si="483"/>
        <v>-4.7513222335307139</v>
      </c>
      <c r="Q4452" s="19"/>
      <c r="R4452" s="20">
        <f t="shared" ca="1" si="488"/>
        <v>0</v>
      </c>
      <c r="S4452" s="21">
        <f t="shared" ca="1" si="489"/>
        <v>0</v>
      </c>
    </row>
    <row r="4453" spans="9:19" ht="15" x14ac:dyDescent="0.25">
      <c r="I4453" s="14">
        <v>4449</v>
      </c>
      <c r="J4453" s="15">
        <f t="shared" ca="1" si="484"/>
        <v>0.81278473283428343</v>
      </c>
      <c r="K4453" s="16">
        <f t="shared" ca="1" si="486"/>
        <v>14.861255494749109</v>
      </c>
      <c r="L4453" s="16"/>
      <c r="M4453" s="17">
        <f t="shared" ca="1" si="485"/>
        <v>5.9594918939493979E-2</v>
      </c>
      <c r="N4453" s="18">
        <f t="shared" ca="1" si="487"/>
        <v>-9.256695565416301</v>
      </c>
      <c r="O4453" s="18"/>
      <c r="P4453" s="30">
        <f t="shared" ca="1" si="483"/>
        <v>26.317951060165409</v>
      </c>
      <c r="Q4453" s="19"/>
      <c r="R4453" s="20">
        <f t="shared" ca="1" si="488"/>
        <v>1</v>
      </c>
      <c r="S4453" s="21">
        <f t="shared" ca="1" si="489"/>
        <v>1</v>
      </c>
    </row>
    <row r="4454" spans="9:19" ht="15" x14ac:dyDescent="0.25">
      <c r="I4454" s="14">
        <v>4450</v>
      </c>
      <c r="J4454" s="15">
        <f t="shared" ca="1" si="484"/>
        <v>0.51959006264520802</v>
      </c>
      <c r="K4454" s="16">
        <f t="shared" ca="1" si="486"/>
        <v>7.8410071973883424</v>
      </c>
      <c r="L4454" s="16"/>
      <c r="M4454" s="17">
        <f t="shared" ca="1" si="485"/>
        <v>0.15813782635671814</v>
      </c>
      <c r="N4454" s="18">
        <f t="shared" ca="1" si="487"/>
        <v>-4.6045104826787782</v>
      </c>
      <c r="O4454" s="18"/>
      <c r="P4454" s="30">
        <f t="shared" ca="1" si="483"/>
        <v>14.645517680067119</v>
      </c>
      <c r="Q4454" s="19"/>
      <c r="R4454" s="20">
        <f t="shared" ca="1" si="488"/>
        <v>1</v>
      </c>
      <c r="S4454" s="21">
        <f t="shared" ca="1" si="489"/>
        <v>1</v>
      </c>
    </row>
    <row r="4455" spans="9:19" ht="15" x14ac:dyDescent="0.25">
      <c r="I4455" s="14">
        <v>4451</v>
      </c>
      <c r="J4455" s="15">
        <f t="shared" ca="1" si="484"/>
        <v>0.51020394998876195</v>
      </c>
      <c r="K4455" s="16">
        <f t="shared" ca="1" si="486"/>
        <v>7.6440201366767546</v>
      </c>
      <c r="L4455" s="16"/>
      <c r="M4455" s="17">
        <f t="shared" ca="1" si="485"/>
        <v>0.12508552606366974</v>
      </c>
      <c r="N4455" s="18">
        <f t="shared" ca="1" si="487"/>
        <v>-5.8410381860205725</v>
      </c>
      <c r="O4455" s="18"/>
      <c r="P4455" s="30">
        <f t="shared" ca="1" si="483"/>
        <v>15.685058322697326</v>
      </c>
      <c r="Q4455" s="19"/>
      <c r="R4455" s="20">
        <f t="shared" ca="1" si="488"/>
        <v>1</v>
      </c>
      <c r="S4455" s="21">
        <f t="shared" ca="1" si="489"/>
        <v>1</v>
      </c>
    </row>
    <row r="4456" spans="9:19" ht="15" x14ac:dyDescent="0.25">
      <c r="I4456" s="14">
        <v>4452</v>
      </c>
      <c r="J4456" s="15">
        <f t="shared" ca="1" si="484"/>
        <v>0.70490448002284911</v>
      </c>
      <c r="K4456" s="16">
        <f t="shared" ca="1" si="486"/>
        <v>11.935909622276343</v>
      </c>
      <c r="L4456" s="16"/>
      <c r="M4456" s="17">
        <f t="shared" ca="1" si="485"/>
        <v>0.62009332751360158</v>
      </c>
      <c r="N4456" s="18">
        <f t="shared" ca="1" si="487"/>
        <v>6.3378864685643528</v>
      </c>
      <c r="O4456" s="18"/>
      <c r="P4456" s="30">
        <f t="shared" ca="1" si="483"/>
        <v>7.7980231537119904</v>
      </c>
      <c r="Q4456" s="19"/>
      <c r="R4456" s="20">
        <f t="shared" ca="1" si="488"/>
        <v>1</v>
      </c>
      <c r="S4456" s="21">
        <f t="shared" ca="1" si="489"/>
        <v>1</v>
      </c>
    </row>
    <row r="4457" spans="9:19" ht="15" x14ac:dyDescent="0.25">
      <c r="I4457" s="14">
        <v>4453</v>
      </c>
      <c r="J4457" s="15">
        <f t="shared" ca="1" si="484"/>
        <v>0.538131638084688</v>
      </c>
      <c r="K4457" s="16">
        <f t="shared" ca="1" si="486"/>
        <v>8.2309166292774361</v>
      </c>
      <c r="L4457" s="16"/>
      <c r="M4457" s="17">
        <f t="shared" ca="1" si="485"/>
        <v>0.55177536208514777</v>
      </c>
      <c r="N4457" s="18">
        <f t="shared" ca="1" si="487"/>
        <v>4.8688969121323158</v>
      </c>
      <c r="O4457" s="18"/>
      <c r="P4457" s="30">
        <f t="shared" ca="1" si="483"/>
        <v>5.5620197171451204</v>
      </c>
      <c r="Q4457" s="19"/>
      <c r="R4457" s="20">
        <f t="shared" ca="1" si="488"/>
        <v>1</v>
      </c>
      <c r="S4457" s="21">
        <f t="shared" ca="1" si="489"/>
        <v>0</v>
      </c>
    </row>
    <row r="4458" spans="9:19" ht="15" x14ac:dyDescent="0.25">
      <c r="I4458" s="14">
        <v>4454</v>
      </c>
      <c r="J4458" s="15">
        <f t="shared" ca="1" si="484"/>
        <v>4.6096533505598947E-2</v>
      </c>
      <c r="K4458" s="16">
        <f t="shared" ca="1" si="486"/>
        <v>-6.6588614177075325</v>
      </c>
      <c r="L4458" s="16"/>
      <c r="M4458" s="17">
        <f t="shared" ca="1" si="485"/>
        <v>0.61947538470712471</v>
      </c>
      <c r="N4458" s="18">
        <f t="shared" ca="1" si="487"/>
        <v>6.3243103354611891</v>
      </c>
      <c r="O4458" s="18"/>
      <c r="P4458" s="30">
        <f t="shared" ca="1" si="483"/>
        <v>-10.783171753168723</v>
      </c>
      <c r="Q4458" s="19"/>
      <c r="R4458" s="20">
        <f t="shared" ca="1" si="488"/>
        <v>0</v>
      </c>
      <c r="S4458" s="21">
        <f t="shared" ca="1" si="489"/>
        <v>0</v>
      </c>
    </row>
    <row r="4459" spans="9:19" ht="15" x14ac:dyDescent="0.25">
      <c r="I4459" s="14">
        <v>4455</v>
      </c>
      <c r="J4459" s="15">
        <f t="shared" ca="1" si="484"/>
        <v>0.96511149566282395</v>
      </c>
      <c r="K4459" s="16">
        <f t="shared" ca="1" si="486"/>
        <v>22.601620589012771</v>
      </c>
      <c r="L4459" s="16"/>
      <c r="M4459" s="17">
        <f t="shared" ca="1" si="485"/>
        <v>0.28039513826123819</v>
      </c>
      <c r="N4459" s="18">
        <f t="shared" ca="1" si="487"/>
        <v>-1.0865843066957632</v>
      </c>
      <c r="O4459" s="18"/>
      <c r="P4459" s="30">
        <f t="shared" ca="1" si="483"/>
        <v>25.888204895708533</v>
      </c>
      <c r="Q4459" s="19"/>
      <c r="R4459" s="20">
        <f t="shared" ca="1" si="488"/>
        <v>1</v>
      </c>
      <c r="S4459" s="21">
        <f t="shared" ca="1" si="489"/>
        <v>1</v>
      </c>
    </row>
    <row r="4460" spans="9:19" ht="15" x14ac:dyDescent="0.25">
      <c r="I4460" s="14">
        <v>4456</v>
      </c>
      <c r="J4460" s="15">
        <f t="shared" ca="1" si="484"/>
        <v>0.60839625231190386</v>
      </c>
      <c r="K4460" s="16">
        <f t="shared" ca="1" si="486"/>
        <v>9.7319993142800776</v>
      </c>
      <c r="L4460" s="16"/>
      <c r="M4460" s="17">
        <f t="shared" ca="1" si="485"/>
        <v>0.19783942974449653</v>
      </c>
      <c r="N4460" s="18">
        <f t="shared" ca="1" si="487"/>
        <v>-3.3262878510241967</v>
      </c>
      <c r="O4460" s="18"/>
      <c r="P4460" s="30">
        <f t="shared" ca="1" si="483"/>
        <v>15.258287165304274</v>
      </c>
      <c r="Q4460" s="19"/>
      <c r="R4460" s="20">
        <f t="shared" ca="1" si="488"/>
        <v>1</v>
      </c>
      <c r="S4460" s="21">
        <f t="shared" ca="1" si="489"/>
        <v>1</v>
      </c>
    </row>
    <row r="4461" spans="9:19" ht="15" x14ac:dyDescent="0.25">
      <c r="I4461" s="14">
        <v>4457</v>
      </c>
      <c r="J4461" s="15">
        <f t="shared" ca="1" si="484"/>
        <v>5.0862609099098344E-2</v>
      </c>
      <c r="K4461" s="16">
        <f t="shared" ca="1" si="486"/>
        <v>-6.2623321375526668</v>
      </c>
      <c r="L4461" s="16"/>
      <c r="M4461" s="17">
        <f t="shared" ca="1" si="485"/>
        <v>0.90070909881009342</v>
      </c>
      <c r="N4461" s="18">
        <f t="shared" ca="1" si="487"/>
        <v>14.536122731043502</v>
      </c>
      <c r="O4461" s="18"/>
      <c r="P4461" s="30">
        <f t="shared" ca="1" si="483"/>
        <v>-18.598454868596168</v>
      </c>
      <c r="Q4461" s="19"/>
      <c r="R4461" s="20">
        <f t="shared" ca="1" si="488"/>
        <v>0</v>
      </c>
      <c r="S4461" s="21">
        <f t="shared" ca="1" si="489"/>
        <v>0</v>
      </c>
    </row>
    <row r="4462" spans="9:19" ht="15" x14ac:dyDescent="0.25">
      <c r="I4462" s="14">
        <v>4458</v>
      </c>
      <c r="J4462" s="15">
        <f t="shared" ca="1" si="484"/>
        <v>0.6778266574439431</v>
      </c>
      <c r="K4462" s="16">
        <f t="shared" ca="1" si="486"/>
        <v>11.292273588037204</v>
      </c>
      <c r="L4462" s="16"/>
      <c r="M4462" s="17">
        <f t="shared" ca="1" si="485"/>
        <v>0.59923027579517929</v>
      </c>
      <c r="N4462" s="18">
        <f t="shared" ca="1" si="487"/>
        <v>5.8829890544097445</v>
      </c>
      <c r="O4462" s="18"/>
      <c r="P4462" s="30">
        <f t="shared" ca="1" si="483"/>
        <v>7.6092845336274602</v>
      </c>
      <c r="Q4462" s="19"/>
      <c r="R4462" s="20">
        <f t="shared" ca="1" si="488"/>
        <v>1</v>
      </c>
      <c r="S4462" s="21">
        <f t="shared" ca="1" si="489"/>
        <v>1</v>
      </c>
    </row>
    <row r="4463" spans="9:19" ht="15" x14ac:dyDescent="0.25">
      <c r="I4463" s="14">
        <v>4459</v>
      </c>
      <c r="J4463" s="15">
        <f t="shared" ca="1" si="484"/>
        <v>0.66228010782695046</v>
      </c>
      <c r="K4463" s="16">
        <f t="shared" ca="1" si="486"/>
        <v>10.933045295897482</v>
      </c>
      <c r="L4463" s="16"/>
      <c r="M4463" s="17">
        <f t="shared" ca="1" si="485"/>
        <v>0.72430789629290993</v>
      </c>
      <c r="N4463" s="18">
        <f t="shared" ca="1" si="487"/>
        <v>8.7638767273795555</v>
      </c>
      <c r="O4463" s="18"/>
      <c r="P4463" s="30">
        <f t="shared" ca="1" si="483"/>
        <v>4.3691685685179271</v>
      </c>
      <c r="Q4463" s="19"/>
      <c r="R4463" s="20">
        <f t="shared" ca="1" si="488"/>
        <v>1</v>
      </c>
      <c r="S4463" s="21">
        <f t="shared" ca="1" si="489"/>
        <v>0</v>
      </c>
    </row>
    <row r="4464" spans="9:19" ht="15" x14ac:dyDescent="0.25">
      <c r="I4464" s="14">
        <v>4460</v>
      </c>
      <c r="J4464" s="15">
        <f t="shared" ca="1" si="484"/>
        <v>0.15128542844571102</v>
      </c>
      <c r="K4464" s="16">
        <f t="shared" ca="1" si="486"/>
        <v>-1.1954289886234086</v>
      </c>
      <c r="L4464" s="16"/>
      <c r="M4464" s="17">
        <f t="shared" ca="1" si="485"/>
        <v>0.37901082762535876</v>
      </c>
      <c r="N4464" s="18">
        <f t="shared" ca="1" si="487"/>
        <v>1.2024199452510884</v>
      </c>
      <c r="O4464" s="18"/>
      <c r="P4464" s="30">
        <f t="shared" ca="1" si="483"/>
        <v>-0.19784893387449687</v>
      </c>
      <c r="Q4464" s="19"/>
      <c r="R4464" s="20">
        <f t="shared" ca="1" si="488"/>
        <v>0</v>
      </c>
      <c r="S4464" s="21">
        <f t="shared" ca="1" si="489"/>
        <v>0</v>
      </c>
    </row>
    <row r="4465" spans="9:19" ht="15" x14ac:dyDescent="0.25">
      <c r="I4465" s="14">
        <v>4461</v>
      </c>
      <c r="J4465" s="15">
        <f t="shared" ca="1" si="484"/>
        <v>3.2405641568512111E-2</v>
      </c>
      <c r="K4465" s="16">
        <f t="shared" ca="1" si="486"/>
        <v>-8.0194093599680532</v>
      </c>
      <c r="L4465" s="16"/>
      <c r="M4465" s="17">
        <f t="shared" ca="1" si="485"/>
        <v>0.31560901723749524</v>
      </c>
      <c r="N4465" s="18">
        <f t="shared" ca="1" si="487"/>
        <v>-0.23607824324654647</v>
      </c>
      <c r="O4465" s="18"/>
      <c r="P4465" s="30">
        <f t="shared" ca="1" si="483"/>
        <v>-5.5833311167215065</v>
      </c>
      <c r="Q4465" s="19"/>
      <c r="R4465" s="20">
        <f t="shared" ca="1" si="488"/>
        <v>0</v>
      </c>
      <c r="S4465" s="21">
        <f t="shared" ca="1" si="489"/>
        <v>0</v>
      </c>
    </row>
    <row r="4466" spans="9:19" ht="15" x14ac:dyDescent="0.25">
      <c r="I4466" s="14">
        <v>4462</v>
      </c>
      <c r="J4466" s="15">
        <f t="shared" ca="1" si="484"/>
        <v>0.64093760428008317</v>
      </c>
      <c r="K4466" s="16">
        <f t="shared" ca="1" si="486"/>
        <v>10.450059043264426</v>
      </c>
      <c r="L4466" s="16"/>
      <c r="M4466" s="17">
        <f t="shared" ca="1" si="485"/>
        <v>0.53651695066665417</v>
      </c>
      <c r="N4466" s="18">
        <f t="shared" ca="1" si="487"/>
        <v>4.5469044857367944</v>
      </c>
      <c r="O4466" s="18"/>
      <c r="P4466" s="30">
        <f t="shared" ca="1" si="483"/>
        <v>8.1031545575276311</v>
      </c>
      <c r="Q4466" s="19"/>
      <c r="R4466" s="20">
        <f t="shared" ca="1" si="488"/>
        <v>1</v>
      </c>
      <c r="S4466" s="21">
        <f t="shared" ca="1" si="489"/>
        <v>1</v>
      </c>
    </row>
    <row r="4467" spans="9:19" ht="15" x14ac:dyDescent="0.25">
      <c r="I4467" s="14">
        <v>4463</v>
      </c>
      <c r="J4467" s="15">
        <f t="shared" ca="1" si="484"/>
        <v>0.66302517698332952</v>
      </c>
      <c r="K4467" s="16">
        <f t="shared" ca="1" si="486"/>
        <v>10.950109584413148</v>
      </c>
      <c r="L4467" s="16"/>
      <c r="M4467" s="17">
        <f t="shared" ca="1" si="485"/>
        <v>0.93878684128903711</v>
      </c>
      <c r="N4467" s="18">
        <f t="shared" ca="1" si="487"/>
        <v>16.703629084268485</v>
      </c>
      <c r="O4467" s="18"/>
      <c r="P4467" s="30">
        <f t="shared" ca="1" si="483"/>
        <v>-3.5535194998553363</v>
      </c>
      <c r="Q4467" s="19"/>
      <c r="R4467" s="20">
        <f t="shared" ca="1" si="488"/>
        <v>0</v>
      </c>
      <c r="S4467" s="21">
        <f t="shared" ca="1" si="489"/>
        <v>0</v>
      </c>
    </row>
    <row r="4468" spans="9:19" ht="15" x14ac:dyDescent="0.25">
      <c r="I4468" s="14">
        <v>4464</v>
      </c>
      <c r="J4468" s="15">
        <f t="shared" ca="1" si="484"/>
        <v>0.95235107719661649</v>
      </c>
      <c r="K4468" s="16">
        <f t="shared" ca="1" si="486"/>
        <v>21.386242927692585</v>
      </c>
      <c r="L4468" s="16"/>
      <c r="M4468" s="17">
        <f t="shared" ca="1" si="485"/>
        <v>0.21943704896806182</v>
      </c>
      <c r="N4468" s="18">
        <f t="shared" ca="1" si="487"/>
        <v>-2.6965507352070421</v>
      </c>
      <c r="O4468" s="18"/>
      <c r="P4468" s="30">
        <f t="shared" ca="1" si="483"/>
        <v>26.282793662899625</v>
      </c>
      <c r="Q4468" s="19"/>
      <c r="R4468" s="20">
        <f t="shared" ca="1" si="488"/>
        <v>1</v>
      </c>
      <c r="S4468" s="21">
        <f t="shared" ca="1" si="489"/>
        <v>1</v>
      </c>
    </row>
    <row r="4469" spans="9:19" ht="15" x14ac:dyDescent="0.25">
      <c r="I4469" s="14">
        <v>4465</v>
      </c>
      <c r="J4469" s="15">
        <f t="shared" ca="1" si="484"/>
        <v>8.1242710540310736E-2</v>
      </c>
      <c r="K4469" s="16">
        <f t="shared" ca="1" si="486"/>
        <v>-4.2561418618171931</v>
      </c>
      <c r="L4469" s="16"/>
      <c r="M4469" s="17">
        <f t="shared" ca="1" si="485"/>
        <v>0.30307391545096651</v>
      </c>
      <c r="N4469" s="18">
        <f t="shared" ca="1" si="487"/>
        <v>-0.53365117772466508</v>
      </c>
      <c r="O4469" s="18"/>
      <c r="P4469" s="30">
        <f t="shared" ca="1" si="483"/>
        <v>-1.5224906840925279</v>
      </c>
      <c r="Q4469" s="19"/>
      <c r="R4469" s="20">
        <f t="shared" ca="1" si="488"/>
        <v>0</v>
      </c>
      <c r="S4469" s="21">
        <f t="shared" ca="1" si="489"/>
        <v>0</v>
      </c>
    </row>
    <row r="4470" spans="9:19" ht="15" x14ac:dyDescent="0.25">
      <c r="I4470" s="14">
        <v>4466</v>
      </c>
      <c r="J4470" s="15">
        <f t="shared" ca="1" si="484"/>
        <v>0.46524911105683819</v>
      </c>
      <c r="K4470" s="16">
        <f t="shared" ca="1" si="486"/>
        <v>6.7002817545590512</v>
      </c>
      <c r="L4470" s="16"/>
      <c r="M4470" s="17">
        <f t="shared" ca="1" si="485"/>
        <v>0.18116914653475602</v>
      </c>
      <c r="N4470" s="18">
        <f t="shared" ca="1" si="487"/>
        <v>-3.8412913485165072</v>
      </c>
      <c r="O4470" s="18"/>
      <c r="P4470" s="30">
        <f t="shared" ca="1" si="483"/>
        <v>12.741573103075559</v>
      </c>
      <c r="Q4470" s="19"/>
      <c r="R4470" s="20">
        <f t="shared" ca="1" si="488"/>
        <v>1</v>
      </c>
      <c r="S4470" s="21">
        <f t="shared" ca="1" si="489"/>
        <v>1</v>
      </c>
    </row>
    <row r="4471" spans="9:19" ht="15" x14ac:dyDescent="0.25">
      <c r="I4471" s="14">
        <v>4467</v>
      </c>
      <c r="J4471" s="15">
        <f t="shared" ca="1" si="484"/>
        <v>0.8203278107505817</v>
      </c>
      <c r="K4471" s="16">
        <f t="shared" ca="1" si="486"/>
        <v>15.098951985842772</v>
      </c>
      <c r="L4471" s="16"/>
      <c r="M4471" s="17">
        <f t="shared" ca="1" si="485"/>
        <v>0.62035085647002208</v>
      </c>
      <c r="N4471" s="18">
        <f t="shared" ca="1" si="487"/>
        <v>6.3435463372444172</v>
      </c>
      <c r="O4471" s="18"/>
      <c r="P4471" s="30">
        <f t="shared" ca="1" si="483"/>
        <v>10.955405648598354</v>
      </c>
      <c r="Q4471" s="19"/>
      <c r="R4471" s="20">
        <f t="shared" ca="1" si="488"/>
        <v>1</v>
      </c>
      <c r="S4471" s="21">
        <f t="shared" ca="1" si="489"/>
        <v>1</v>
      </c>
    </row>
    <row r="4472" spans="9:19" ht="15" x14ac:dyDescent="0.25">
      <c r="I4472" s="14">
        <v>4468</v>
      </c>
      <c r="J4472" s="15">
        <f t="shared" ca="1" si="484"/>
        <v>0.56212815932471216</v>
      </c>
      <c r="K4472" s="16">
        <f t="shared" ca="1" si="486"/>
        <v>8.7382608844062375</v>
      </c>
      <c r="L4472" s="16"/>
      <c r="M4472" s="17">
        <f t="shared" ca="1" si="485"/>
        <v>0.92154070166267354</v>
      </c>
      <c r="N4472" s="18">
        <f t="shared" ca="1" si="487"/>
        <v>15.623018387671756</v>
      </c>
      <c r="O4472" s="18"/>
      <c r="P4472" s="30">
        <f t="shared" ca="1" si="483"/>
        <v>-4.6847575032655184</v>
      </c>
      <c r="Q4472" s="19"/>
      <c r="R4472" s="20">
        <f t="shared" ca="1" si="488"/>
        <v>0</v>
      </c>
      <c r="S4472" s="21">
        <f t="shared" ca="1" si="489"/>
        <v>0</v>
      </c>
    </row>
    <row r="4473" spans="9:19" ht="15" x14ac:dyDescent="0.25">
      <c r="I4473" s="14">
        <v>4469</v>
      </c>
      <c r="J4473" s="15">
        <f t="shared" ca="1" si="484"/>
        <v>0.77101088764010284</v>
      </c>
      <c r="K4473" s="16">
        <f t="shared" ca="1" si="486"/>
        <v>13.639524210235528</v>
      </c>
      <c r="L4473" s="16"/>
      <c r="M4473" s="17">
        <f t="shared" ca="1" si="485"/>
        <v>0.69863070166331587</v>
      </c>
      <c r="N4473" s="18">
        <f t="shared" ca="1" si="487"/>
        <v>8.1345336483508319</v>
      </c>
      <c r="O4473" s="18"/>
      <c r="P4473" s="30">
        <f t="shared" ca="1" si="483"/>
        <v>7.7049905618846966</v>
      </c>
      <c r="Q4473" s="19"/>
      <c r="R4473" s="20">
        <f t="shared" ca="1" si="488"/>
        <v>1</v>
      </c>
      <c r="S4473" s="21">
        <f t="shared" ca="1" si="489"/>
        <v>1</v>
      </c>
    </row>
    <row r="4474" spans="9:19" ht="15" x14ac:dyDescent="0.25">
      <c r="I4474" s="14">
        <v>4470</v>
      </c>
      <c r="J4474" s="15">
        <f t="shared" ca="1" si="484"/>
        <v>0.30350786690574716</v>
      </c>
      <c r="K4474" s="16">
        <f t="shared" ca="1" si="486"/>
        <v>3.1267399771316571</v>
      </c>
      <c r="L4474" s="16"/>
      <c r="M4474" s="17">
        <f t="shared" ca="1" si="485"/>
        <v>0.50738170663711823</v>
      </c>
      <c r="N4474" s="18">
        <f t="shared" ca="1" si="487"/>
        <v>3.9348176672751478</v>
      </c>
      <c r="O4474" s="18"/>
      <c r="P4474" s="30">
        <f t="shared" ca="1" si="483"/>
        <v>1.3919223098565094</v>
      </c>
      <c r="Q4474" s="19"/>
      <c r="R4474" s="20">
        <f t="shared" ca="1" si="488"/>
        <v>1</v>
      </c>
      <c r="S4474" s="21">
        <f t="shared" ca="1" si="489"/>
        <v>0</v>
      </c>
    </row>
    <row r="4475" spans="9:19" ht="15" x14ac:dyDescent="0.25">
      <c r="I4475" s="14">
        <v>4471</v>
      </c>
      <c r="J4475" s="15">
        <f t="shared" ca="1" si="484"/>
        <v>3.7287131664400786E-2</v>
      </c>
      <c r="K4475" s="16">
        <f t="shared" ca="1" si="486"/>
        <v>-7.4882671358811717</v>
      </c>
      <c r="L4475" s="16"/>
      <c r="M4475" s="17">
        <f t="shared" ca="1" si="485"/>
        <v>0.26666804956746071</v>
      </c>
      <c r="N4475" s="18">
        <f t="shared" ca="1" si="487"/>
        <v>-1.4317353091162657</v>
      </c>
      <c r="O4475" s="18"/>
      <c r="P4475" s="30">
        <f t="shared" ca="1" si="483"/>
        <v>-3.8565318267649058</v>
      </c>
      <c r="Q4475" s="19"/>
      <c r="R4475" s="20">
        <f t="shared" ca="1" si="488"/>
        <v>0</v>
      </c>
      <c r="S4475" s="21">
        <f t="shared" ca="1" si="489"/>
        <v>0</v>
      </c>
    </row>
    <row r="4476" spans="9:19" ht="15" x14ac:dyDescent="0.25">
      <c r="I4476" s="14">
        <v>4472</v>
      </c>
      <c r="J4476" s="15">
        <f t="shared" ca="1" si="484"/>
        <v>0.77642993054779774</v>
      </c>
      <c r="K4476" s="16">
        <f t="shared" ca="1" si="486"/>
        <v>13.790218211997214</v>
      </c>
      <c r="L4476" s="16"/>
      <c r="M4476" s="17">
        <f t="shared" ca="1" si="485"/>
        <v>0.12319337360111915</v>
      </c>
      <c r="N4476" s="18">
        <f t="shared" ca="1" si="487"/>
        <v>-5.9183151110379342</v>
      </c>
      <c r="O4476" s="18"/>
      <c r="P4476" s="30">
        <f t="shared" ca="1" si="483"/>
        <v>21.908533323035147</v>
      </c>
      <c r="Q4476" s="19"/>
      <c r="R4476" s="20">
        <f t="shared" ca="1" si="488"/>
        <v>1</v>
      </c>
      <c r="S4476" s="21">
        <f t="shared" ca="1" si="489"/>
        <v>1</v>
      </c>
    </row>
    <row r="4477" spans="9:19" ht="15" x14ac:dyDescent="0.25">
      <c r="I4477" s="14">
        <v>4473</v>
      </c>
      <c r="J4477" s="15">
        <f t="shared" ca="1" si="484"/>
        <v>0.18918676987538008</v>
      </c>
      <c r="K4477" s="16">
        <f t="shared" ca="1" si="486"/>
        <v>5.9886437037912188E-2</v>
      </c>
      <c r="L4477" s="16"/>
      <c r="M4477" s="17">
        <f t="shared" ca="1" si="485"/>
        <v>9.2059988200575704E-2</v>
      </c>
      <c r="N4477" s="18">
        <f t="shared" ca="1" si="487"/>
        <v>-7.3323175369792608</v>
      </c>
      <c r="O4477" s="18"/>
      <c r="P4477" s="30">
        <f t="shared" ca="1" si="483"/>
        <v>9.5922039740171741</v>
      </c>
      <c r="Q4477" s="19"/>
      <c r="R4477" s="20">
        <f t="shared" ca="1" si="488"/>
        <v>1</v>
      </c>
      <c r="S4477" s="21">
        <f t="shared" ca="1" si="489"/>
        <v>1</v>
      </c>
    </row>
    <row r="4478" spans="9:19" ht="15" x14ac:dyDescent="0.25">
      <c r="I4478" s="14">
        <v>4474</v>
      </c>
      <c r="J4478" s="15">
        <f t="shared" ca="1" si="484"/>
        <v>0.8066777244173623</v>
      </c>
      <c r="K4478" s="16">
        <f t="shared" ca="1" si="486"/>
        <v>14.673120648626773</v>
      </c>
      <c r="L4478" s="16"/>
      <c r="M4478" s="17">
        <f t="shared" ca="1" si="485"/>
        <v>0.78068044157218197</v>
      </c>
      <c r="N4478" s="18">
        <f t="shared" ca="1" si="487"/>
        <v>10.259876018132202</v>
      </c>
      <c r="O4478" s="18"/>
      <c r="P4478" s="30">
        <f t="shared" ca="1" si="483"/>
        <v>6.6132446304945711</v>
      </c>
      <c r="Q4478" s="19"/>
      <c r="R4478" s="20">
        <f t="shared" ca="1" si="488"/>
        <v>1</v>
      </c>
      <c r="S4478" s="21">
        <f t="shared" ca="1" si="489"/>
        <v>0</v>
      </c>
    </row>
    <row r="4479" spans="9:19" ht="15" x14ac:dyDescent="0.25">
      <c r="I4479" s="14">
        <v>4475</v>
      </c>
      <c r="J4479" s="15">
        <f t="shared" ca="1" si="484"/>
        <v>0.72898882499548068</v>
      </c>
      <c r="K4479" s="16">
        <f t="shared" ca="1" si="486"/>
        <v>12.531598632186842</v>
      </c>
      <c r="L4479" s="16"/>
      <c r="M4479" s="17">
        <f t="shared" ca="1" si="485"/>
        <v>0.88680628422026031</v>
      </c>
      <c r="N4479" s="18">
        <f t="shared" ca="1" si="487"/>
        <v>13.901220159302028</v>
      </c>
      <c r="O4479" s="18"/>
      <c r="P4479" s="30">
        <f t="shared" ca="1" si="483"/>
        <v>0.83037847288481448</v>
      </c>
      <c r="Q4479" s="19"/>
      <c r="R4479" s="20">
        <f t="shared" ca="1" si="488"/>
        <v>1</v>
      </c>
      <c r="S4479" s="21">
        <f t="shared" ca="1" si="489"/>
        <v>0</v>
      </c>
    </row>
    <row r="4480" spans="9:19" ht="15" x14ac:dyDescent="0.25">
      <c r="I4480" s="14">
        <v>4476</v>
      </c>
      <c r="J4480" s="15">
        <f t="shared" ca="1" si="484"/>
        <v>0.55482506154523792</v>
      </c>
      <c r="K4480" s="16">
        <f t="shared" ca="1" si="486"/>
        <v>8.5834320777394737</v>
      </c>
      <c r="L4480" s="16"/>
      <c r="M4480" s="17">
        <f t="shared" ca="1" si="485"/>
        <v>0.41475998067123665</v>
      </c>
      <c r="N4480" s="18">
        <f t="shared" ca="1" si="487"/>
        <v>1.9785264229886204</v>
      </c>
      <c r="O4480" s="18"/>
      <c r="P4480" s="30">
        <f t="shared" ca="1" si="483"/>
        <v>8.8049056547508542</v>
      </c>
      <c r="Q4480" s="19"/>
      <c r="R4480" s="20">
        <f t="shared" ca="1" si="488"/>
        <v>1</v>
      </c>
      <c r="S4480" s="21">
        <f t="shared" ca="1" si="489"/>
        <v>1</v>
      </c>
    </row>
    <row r="4481" spans="9:19" ht="15" x14ac:dyDescent="0.25">
      <c r="I4481" s="14">
        <v>4477</v>
      </c>
      <c r="J4481" s="15">
        <f t="shared" ca="1" si="484"/>
        <v>0.45302939722107494</v>
      </c>
      <c r="K4481" s="16">
        <f t="shared" ca="1" si="486"/>
        <v>6.4426475774566274</v>
      </c>
      <c r="L4481" s="16"/>
      <c r="M4481" s="17">
        <f t="shared" ca="1" si="485"/>
        <v>0.45432202565699431</v>
      </c>
      <c r="N4481" s="18">
        <f t="shared" ca="1" si="487"/>
        <v>2.8199407463978927</v>
      </c>
      <c r="O4481" s="18"/>
      <c r="P4481" s="30">
        <f t="shared" ca="1" si="483"/>
        <v>5.8227068310587349</v>
      </c>
      <c r="Q4481" s="19"/>
      <c r="R4481" s="20">
        <f t="shared" ca="1" si="488"/>
        <v>1</v>
      </c>
      <c r="S4481" s="21">
        <f t="shared" ca="1" si="489"/>
        <v>0</v>
      </c>
    </row>
    <row r="4482" spans="9:19" ht="15" x14ac:dyDescent="0.25">
      <c r="I4482" s="14">
        <v>4478</v>
      </c>
      <c r="J4482" s="15">
        <f t="shared" ca="1" si="484"/>
        <v>4.8859743991354065E-3</v>
      </c>
      <c r="K4482" s="16">
        <f t="shared" ca="1" si="486"/>
        <v>-14.187590861067907</v>
      </c>
      <c r="L4482" s="16"/>
      <c r="M4482" s="17">
        <f t="shared" ca="1" si="485"/>
        <v>0.81182765455782646</v>
      </c>
      <c r="N4482" s="18">
        <f t="shared" ca="1" si="487"/>
        <v>11.181524395909602</v>
      </c>
      <c r="O4482" s="18"/>
      <c r="P4482" s="30">
        <f t="shared" ca="1" si="483"/>
        <v>-23.169115256977509</v>
      </c>
      <c r="Q4482" s="19"/>
      <c r="R4482" s="20">
        <f t="shared" ca="1" si="488"/>
        <v>0</v>
      </c>
      <c r="S4482" s="21">
        <f t="shared" ca="1" si="489"/>
        <v>0</v>
      </c>
    </row>
    <row r="4483" spans="9:19" ht="15" x14ac:dyDescent="0.25">
      <c r="I4483" s="14">
        <v>4479</v>
      </c>
      <c r="J4483" s="15">
        <f t="shared" ca="1" si="484"/>
        <v>0.33743867387216109</v>
      </c>
      <c r="K4483" s="16">
        <f t="shared" ca="1" si="486"/>
        <v>3.9205156886052821</v>
      </c>
      <c r="L4483" s="16"/>
      <c r="M4483" s="17">
        <f t="shared" ca="1" si="485"/>
        <v>0.75012867996890009</v>
      </c>
      <c r="N4483" s="18">
        <f t="shared" ca="1" si="487"/>
        <v>9.4265745443757112</v>
      </c>
      <c r="O4483" s="18"/>
      <c r="P4483" s="30">
        <f t="shared" ca="1" si="483"/>
        <v>-3.3060588557704289</v>
      </c>
      <c r="Q4483" s="19"/>
      <c r="R4483" s="20">
        <f t="shared" ca="1" si="488"/>
        <v>0</v>
      </c>
      <c r="S4483" s="21">
        <f t="shared" ca="1" si="489"/>
        <v>0</v>
      </c>
    </row>
    <row r="4484" spans="9:19" ht="15" x14ac:dyDescent="0.25">
      <c r="I4484" s="14">
        <v>4480</v>
      </c>
      <c r="J4484" s="15">
        <f t="shared" ca="1" si="484"/>
        <v>0.12689778301806853</v>
      </c>
      <c r="K4484" s="16">
        <f t="shared" ca="1" si="486"/>
        <v>-2.1177860181901007</v>
      </c>
      <c r="L4484" s="16"/>
      <c r="M4484" s="17">
        <f t="shared" ca="1" si="485"/>
        <v>0.35871910847407296</v>
      </c>
      <c r="N4484" s="18">
        <f t="shared" ca="1" si="487"/>
        <v>0.75225563218572455</v>
      </c>
      <c r="O4484" s="18"/>
      <c r="P4484" s="30">
        <f t="shared" ca="1" si="483"/>
        <v>-0.67004165037582508</v>
      </c>
      <c r="Q4484" s="19"/>
      <c r="R4484" s="20">
        <f t="shared" ca="1" si="488"/>
        <v>0</v>
      </c>
      <c r="S4484" s="21">
        <f t="shared" ca="1" si="489"/>
        <v>0</v>
      </c>
    </row>
    <row r="4485" spans="9:19" ht="15" x14ac:dyDescent="0.25">
      <c r="I4485" s="14">
        <v>4481</v>
      </c>
      <c r="J4485" s="15">
        <f t="shared" ca="1" si="484"/>
        <v>0.61626470273315193</v>
      </c>
      <c r="K4485" s="16">
        <f t="shared" ca="1" si="486"/>
        <v>9.9038788455046731</v>
      </c>
      <c r="L4485" s="16"/>
      <c r="M4485" s="17">
        <f t="shared" ca="1" si="485"/>
        <v>0.17672933501039245</v>
      </c>
      <c r="N4485" s="18">
        <f t="shared" ca="1" si="487"/>
        <v>-3.9833808755721245</v>
      </c>
      <c r="O4485" s="18"/>
      <c r="P4485" s="30">
        <f t="shared" ref="P4485:P4548" ca="1" si="490">K4485-N4485+homefield_adv_simulation</f>
        <v>16.087259721076798</v>
      </c>
      <c r="Q4485" s="19"/>
      <c r="R4485" s="20">
        <f t="shared" ca="1" si="488"/>
        <v>1</v>
      </c>
      <c r="S4485" s="21">
        <f t="shared" ca="1" si="489"/>
        <v>1</v>
      </c>
    </row>
    <row r="4486" spans="9:19" ht="15" x14ac:dyDescent="0.25">
      <c r="I4486" s="14">
        <v>4482</v>
      </c>
      <c r="J4486" s="15">
        <f t="shared" ca="1" si="484"/>
        <v>0.64485948417226602</v>
      </c>
      <c r="K4486" s="16">
        <f t="shared" ca="1" si="486"/>
        <v>10.538013633720794</v>
      </c>
      <c r="L4486" s="16"/>
      <c r="M4486" s="17">
        <f t="shared" ca="1" si="485"/>
        <v>0.40479167582603959</v>
      </c>
      <c r="N4486" s="18">
        <f t="shared" ca="1" si="487"/>
        <v>1.76395413182947</v>
      </c>
      <c r="O4486" s="18"/>
      <c r="P4486" s="30">
        <f t="shared" ca="1" si="490"/>
        <v>10.974059501891325</v>
      </c>
      <c r="Q4486" s="19"/>
      <c r="R4486" s="20">
        <f t="shared" ca="1" si="488"/>
        <v>1</v>
      </c>
      <c r="S4486" s="21">
        <f t="shared" ca="1" si="489"/>
        <v>1</v>
      </c>
    </row>
    <row r="4487" spans="9:19" ht="15" x14ac:dyDescent="0.25">
      <c r="I4487" s="14">
        <v>4483</v>
      </c>
      <c r="J4487" s="15">
        <f t="shared" ca="1" si="484"/>
        <v>0.33331469192881025</v>
      </c>
      <c r="K4487" s="16">
        <f t="shared" ca="1" si="486"/>
        <v>3.8258479112830295</v>
      </c>
      <c r="L4487" s="16"/>
      <c r="M4487" s="17">
        <f t="shared" ca="1" si="485"/>
        <v>0.99922119579018531</v>
      </c>
      <c r="N4487" s="18">
        <f t="shared" ca="1" si="487"/>
        <v>30.249670219790808</v>
      </c>
      <c r="O4487" s="18"/>
      <c r="P4487" s="30">
        <f t="shared" ca="1" si="490"/>
        <v>-24.223822308507778</v>
      </c>
      <c r="Q4487" s="19"/>
      <c r="R4487" s="20">
        <f t="shared" ca="1" si="488"/>
        <v>0</v>
      </c>
      <c r="S4487" s="21">
        <f t="shared" ca="1" si="489"/>
        <v>0</v>
      </c>
    </row>
    <row r="4488" spans="9:19" ht="15" x14ac:dyDescent="0.25">
      <c r="I4488" s="14">
        <v>4484</v>
      </c>
      <c r="J4488" s="15">
        <f t="shared" ca="1" si="484"/>
        <v>0.527472206340733</v>
      </c>
      <c r="K4488" s="16">
        <f t="shared" ca="1" si="486"/>
        <v>8.0066020345380906</v>
      </c>
      <c r="L4488" s="16"/>
      <c r="M4488" s="17">
        <f t="shared" ca="1" si="485"/>
        <v>0.18515983335189268</v>
      </c>
      <c r="N4488" s="18">
        <f t="shared" ca="1" si="487"/>
        <v>-3.7154258347308486</v>
      </c>
      <c r="O4488" s="18"/>
      <c r="P4488" s="30">
        <f t="shared" ca="1" si="490"/>
        <v>13.922027869268938</v>
      </c>
      <c r="Q4488" s="19"/>
      <c r="R4488" s="20">
        <f t="shared" ca="1" si="488"/>
        <v>1</v>
      </c>
      <c r="S4488" s="21">
        <f t="shared" ca="1" si="489"/>
        <v>1</v>
      </c>
    </row>
    <row r="4489" spans="9:19" ht="15" x14ac:dyDescent="0.25">
      <c r="I4489" s="14">
        <v>4485</v>
      </c>
      <c r="J4489" s="15">
        <f t="shared" ca="1" si="484"/>
        <v>0.90005866911599619</v>
      </c>
      <c r="K4489" s="16">
        <f t="shared" ca="1" si="486"/>
        <v>18.155027223291768</v>
      </c>
      <c r="L4489" s="16"/>
      <c r="M4489" s="17">
        <f t="shared" ca="1" si="485"/>
        <v>0.97897251956843057</v>
      </c>
      <c r="N4489" s="18">
        <f t="shared" ca="1" si="487"/>
        <v>20.789096458138641</v>
      </c>
      <c r="O4489" s="18"/>
      <c r="P4489" s="30">
        <f t="shared" ca="1" si="490"/>
        <v>-0.43406923484687265</v>
      </c>
      <c r="Q4489" s="19"/>
      <c r="R4489" s="20">
        <f t="shared" ca="1" si="488"/>
        <v>0</v>
      </c>
      <c r="S4489" s="21">
        <f t="shared" ca="1" si="489"/>
        <v>0</v>
      </c>
    </row>
    <row r="4490" spans="9:19" ht="15" x14ac:dyDescent="0.25">
      <c r="I4490" s="14">
        <v>4486</v>
      </c>
      <c r="J4490" s="15">
        <f t="shared" ref="J4490:J4553" ca="1" si="491">RAND()</f>
        <v>0.30333197517374721</v>
      </c>
      <c r="K4490" s="16">
        <f t="shared" ca="1" si="486"/>
        <v>3.1225289745579916</v>
      </c>
      <c r="L4490" s="16"/>
      <c r="M4490" s="17">
        <f t="shared" ref="M4490:M4553" ca="1" si="492">RAND()</f>
        <v>0.57493649998711827</v>
      </c>
      <c r="N4490" s="18">
        <f t="shared" ca="1" si="487"/>
        <v>5.360922547467208</v>
      </c>
      <c r="O4490" s="18"/>
      <c r="P4490" s="30">
        <f t="shared" ca="1" si="490"/>
        <v>-3.8393572909216189E-2</v>
      </c>
      <c r="Q4490" s="19"/>
      <c r="R4490" s="20">
        <f t="shared" ca="1" si="488"/>
        <v>0</v>
      </c>
      <c r="S4490" s="21">
        <f t="shared" ca="1" si="489"/>
        <v>0</v>
      </c>
    </row>
    <row r="4491" spans="9:19" ht="15" x14ac:dyDescent="0.25">
      <c r="I4491" s="14">
        <v>4487</v>
      </c>
      <c r="J4491" s="15">
        <f t="shared" ca="1" si="491"/>
        <v>0.11447707089189374</v>
      </c>
      <c r="K4491" s="16">
        <f t="shared" ref="K4491:K4554" ca="1" si="493">NORMINV(J4491,mean_HomeTeam_Sim,sd_HomeTeam_Sim)</f>
        <v>-2.6354996525197922</v>
      </c>
      <c r="L4491" s="16"/>
      <c r="M4491" s="17">
        <f t="shared" ca="1" si="492"/>
        <v>0.32881425848453938</v>
      </c>
      <c r="N4491" s="18">
        <f t="shared" ref="N4491:N4554" ca="1" si="494">NORMINV(M4491,mean_AwayTeam_Sim,sd_AwayTeam_Sim)</f>
        <v>7.2008806663360403E-2</v>
      </c>
      <c r="O4491" s="18"/>
      <c r="P4491" s="30">
        <f t="shared" ca="1" si="490"/>
        <v>-0.50750845918315246</v>
      </c>
      <c r="Q4491" s="19"/>
      <c r="R4491" s="20">
        <f t="shared" ref="R4491:R4554" ca="1" si="495">IF(P4491&gt;0,1,0)</f>
        <v>0</v>
      </c>
      <c r="S4491" s="21">
        <f t="shared" ref="S4491:S4554" ca="1" si="496">IF(P4491&gt;game_spread,1,0)</f>
        <v>0</v>
      </c>
    </row>
    <row r="4492" spans="9:19" ht="15" x14ac:dyDescent="0.25">
      <c r="I4492" s="14">
        <v>4488</v>
      </c>
      <c r="J4492" s="15">
        <f t="shared" ca="1" si="491"/>
        <v>0.2959926597266761</v>
      </c>
      <c r="K4492" s="16">
        <f t="shared" ca="1" si="493"/>
        <v>2.9458263153755002</v>
      </c>
      <c r="L4492" s="16"/>
      <c r="M4492" s="17">
        <f t="shared" ca="1" si="492"/>
        <v>0.12446239995309683</v>
      </c>
      <c r="N4492" s="18">
        <f t="shared" ca="1" si="494"/>
        <v>-5.8663962702868879</v>
      </c>
      <c r="O4492" s="18"/>
      <c r="P4492" s="30">
        <f t="shared" ca="1" si="490"/>
        <v>11.012222585662389</v>
      </c>
      <c r="Q4492" s="19"/>
      <c r="R4492" s="20">
        <f t="shared" ca="1" si="495"/>
        <v>1</v>
      </c>
      <c r="S4492" s="21">
        <f t="shared" ca="1" si="496"/>
        <v>1</v>
      </c>
    </row>
    <row r="4493" spans="9:19" ht="15" x14ac:dyDescent="0.25">
      <c r="I4493" s="14">
        <v>4489</v>
      </c>
      <c r="J4493" s="15">
        <f t="shared" ca="1" si="491"/>
        <v>0.46557706174532154</v>
      </c>
      <c r="K4493" s="16">
        <f t="shared" ca="1" si="493"/>
        <v>6.7071854839174874</v>
      </c>
      <c r="L4493" s="16"/>
      <c r="M4493" s="17">
        <f t="shared" ca="1" si="492"/>
        <v>0.73498074926224277</v>
      </c>
      <c r="N4493" s="18">
        <f t="shared" ca="1" si="494"/>
        <v>9.0337835653504719</v>
      </c>
      <c r="O4493" s="18"/>
      <c r="P4493" s="30">
        <f t="shared" ca="1" si="490"/>
        <v>-0.12659808143298434</v>
      </c>
      <c r="Q4493" s="19"/>
      <c r="R4493" s="20">
        <f t="shared" ca="1" si="495"/>
        <v>0</v>
      </c>
      <c r="S4493" s="21">
        <f t="shared" ca="1" si="496"/>
        <v>0</v>
      </c>
    </row>
    <row r="4494" spans="9:19" ht="15" x14ac:dyDescent="0.25">
      <c r="I4494" s="14">
        <v>4490</v>
      </c>
      <c r="J4494" s="15">
        <f t="shared" ca="1" si="491"/>
        <v>0.38560844314751541</v>
      </c>
      <c r="K4494" s="16">
        <f t="shared" ca="1" si="493"/>
        <v>4.9971304825111185</v>
      </c>
      <c r="L4494" s="16"/>
      <c r="M4494" s="17">
        <f t="shared" ca="1" si="492"/>
        <v>9.2489978620478919E-2</v>
      </c>
      <c r="N4494" s="18">
        <f t="shared" ca="1" si="494"/>
        <v>-7.3105701418669327</v>
      </c>
      <c r="O4494" s="18"/>
      <c r="P4494" s="30">
        <f t="shared" ca="1" si="490"/>
        <v>14.50770062437805</v>
      </c>
      <c r="Q4494" s="19"/>
      <c r="R4494" s="20">
        <f t="shared" ca="1" si="495"/>
        <v>1</v>
      </c>
      <c r="S4494" s="21">
        <f t="shared" ca="1" si="496"/>
        <v>1</v>
      </c>
    </row>
    <row r="4495" spans="9:19" ht="15" x14ac:dyDescent="0.25">
      <c r="I4495" s="14">
        <v>4491</v>
      </c>
      <c r="J4495" s="15">
        <f t="shared" ca="1" si="491"/>
        <v>0.64755536828755944</v>
      </c>
      <c r="K4495" s="16">
        <f t="shared" ca="1" si="493"/>
        <v>10.598672490324379</v>
      </c>
      <c r="L4495" s="16"/>
      <c r="M4495" s="17">
        <f t="shared" ca="1" si="492"/>
        <v>0.42283728595910131</v>
      </c>
      <c r="N4495" s="18">
        <f t="shared" ca="1" si="494"/>
        <v>2.1515226321232466</v>
      </c>
      <c r="O4495" s="18"/>
      <c r="P4495" s="30">
        <f t="shared" ca="1" si="490"/>
        <v>10.647149858201132</v>
      </c>
      <c r="Q4495" s="19"/>
      <c r="R4495" s="20">
        <f t="shared" ca="1" si="495"/>
        <v>1</v>
      </c>
      <c r="S4495" s="21">
        <f t="shared" ca="1" si="496"/>
        <v>1</v>
      </c>
    </row>
    <row r="4496" spans="9:19" ht="15" x14ac:dyDescent="0.25">
      <c r="I4496" s="14">
        <v>4492</v>
      </c>
      <c r="J4496" s="15">
        <f t="shared" ca="1" si="491"/>
        <v>0.82383072983716366</v>
      </c>
      <c r="K4496" s="16">
        <f t="shared" ca="1" si="493"/>
        <v>15.211464149505474</v>
      </c>
      <c r="L4496" s="16"/>
      <c r="M4496" s="17">
        <f t="shared" ca="1" si="492"/>
        <v>0.72699195373843217</v>
      </c>
      <c r="N4496" s="18">
        <f t="shared" ca="1" si="494"/>
        <v>8.8312565698406118</v>
      </c>
      <c r="O4496" s="18"/>
      <c r="P4496" s="30">
        <f t="shared" ca="1" si="490"/>
        <v>8.5802075796648616</v>
      </c>
      <c r="Q4496" s="19"/>
      <c r="R4496" s="20">
        <f t="shared" ca="1" si="495"/>
        <v>1</v>
      </c>
      <c r="S4496" s="21">
        <f t="shared" ca="1" si="496"/>
        <v>1</v>
      </c>
    </row>
    <row r="4497" spans="9:19" ht="15" x14ac:dyDescent="0.25">
      <c r="I4497" s="14">
        <v>4493</v>
      </c>
      <c r="J4497" s="15">
        <f t="shared" ca="1" si="491"/>
        <v>0.60165707564202409</v>
      </c>
      <c r="K4497" s="16">
        <f t="shared" ca="1" si="493"/>
        <v>9.5855590478163695</v>
      </c>
      <c r="L4497" s="16"/>
      <c r="M4497" s="17">
        <f t="shared" ca="1" si="492"/>
        <v>0.48795816190452868</v>
      </c>
      <c r="N4497" s="18">
        <f t="shared" ca="1" si="494"/>
        <v>3.5274207313015737</v>
      </c>
      <c r="O4497" s="18"/>
      <c r="P4497" s="30">
        <f t="shared" ca="1" si="490"/>
        <v>8.2581383165147955</v>
      </c>
      <c r="Q4497" s="19"/>
      <c r="R4497" s="20">
        <f t="shared" ca="1" si="495"/>
        <v>1</v>
      </c>
      <c r="S4497" s="21">
        <f t="shared" ca="1" si="496"/>
        <v>1</v>
      </c>
    </row>
    <row r="4498" spans="9:19" ht="15" x14ac:dyDescent="0.25">
      <c r="I4498" s="14">
        <v>4494</v>
      </c>
      <c r="J4498" s="15">
        <f t="shared" ca="1" si="491"/>
        <v>0.7840688384890111</v>
      </c>
      <c r="K4498" s="16">
        <f t="shared" ca="1" si="493"/>
        <v>14.006221558069111</v>
      </c>
      <c r="L4498" s="16"/>
      <c r="M4498" s="17">
        <f t="shared" ca="1" si="492"/>
        <v>0.73593905676513771</v>
      </c>
      <c r="N4498" s="18">
        <f t="shared" ca="1" si="494"/>
        <v>9.0582837134134309</v>
      </c>
      <c r="O4498" s="18"/>
      <c r="P4498" s="30">
        <f t="shared" ca="1" si="490"/>
        <v>7.1479378446556803</v>
      </c>
      <c r="Q4498" s="19"/>
      <c r="R4498" s="20">
        <f t="shared" ca="1" si="495"/>
        <v>1</v>
      </c>
      <c r="S4498" s="21">
        <f t="shared" ca="1" si="496"/>
        <v>1</v>
      </c>
    </row>
    <row r="4499" spans="9:19" ht="15" x14ac:dyDescent="0.25">
      <c r="I4499" s="14">
        <v>4495</v>
      </c>
      <c r="J4499" s="15">
        <f t="shared" ca="1" si="491"/>
        <v>0.36551919087564988</v>
      </c>
      <c r="K4499" s="16">
        <f t="shared" ca="1" si="493"/>
        <v>4.5540265050289044</v>
      </c>
      <c r="L4499" s="16"/>
      <c r="M4499" s="17">
        <f t="shared" ca="1" si="492"/>
        <v>0.62833004069096743</v>
      </c>
      <c r="N4499" s="18">
        <f t="shared" ca="1" si="494"/>
        <v>6.5195064658303687</v>
      </c>
      <c r="O4499" s="18"/>
      <c r="P4499" s="30">
        <f t="shared" ca="1" si="490"/>
        <v>0.23452003919853581</v>
      </c>
      <c r="Q4499" s="19"/>
      <c r="R4499" s="20">
        <f t="shared" ca="1" si="495"/>
        <v>1</v>
      </c>
      <c r="S4499" s="21">
        <f t="shared" ca="1" si="496"/>
        <v>0</v>
      </c>
    </row>
    <row r="4500" spans="9:19" ht="15" x14ac:dyDescent="0.25">
      <c r="I4500" s="14">
        <v>4496</v>
      </c>
      <c r="J4500" s="15">
        <f t="shared" ca="1" si="491"/>
        <v>0.203744213623544</v>
      </c>
      <c r="K4500" s="16">
        <f t="shared" ca="1" si="493"/>
        <v>0.49976478283498516</v>
      </c>
      <c r="L4500" s="16"/>
      <c r="M4500" s="17">
        <f t="shared" ca="1" si="492"/>
        <v>0.58849947387489321</v>
      </c>
      <c r="N4500" s="18">
        <f t="shared" ca="1" si="494"/>
        <v>5.6514976696917065</v>
      </c>
      <c r="O4500" s="18"/>
      <c r="P4500" s="30">
        <f t="shared" ca="1" si="490"/>
        <v>-2.9517328868567212</v>
      </c>
      <c r="Q4500" s="19"/>
      <c r="R4500" s="20">
        <f t="shared" ca="1" si="495"/>
        <v>0</v>
      </c>
      <c r="S4500" s="21">
        <f t="shared" ca="1" si="496"/>
        <v>0</v>
      </c>
    </row>
    <row r="4501" spans="9:19" ht="15" x14ac:dyDescent="0.25">
      <c r="I4501" s="14">
        <v>4497</v>
      </c>
      <c r="J4501" s="15">
        <f t="shared" ca="1" si="491"/>
        <v>0.99744420047031157</v>
      </c>
      <c r="K4501" s="16">
        <f t="shared" ca="1" si="493"/>
        <v>30.855773485753407</v>
      </c>
      <c r="L4501" s="16"/>
      <c r="M4501" s="17">
        <f t="shared" ca="1" si="492"/>
        <v>0.96557539326662123</v>
      </c>
      <c r="N4501" s="18">
        <f t="shared" ca="1" si="494"/>
        <v>19.002259106567031</v>
      </c>
      <c r="O4501" s="18"/>
      <c r="P4501" s="30">
        <f t="shared" ca="1" si="490"/>
        <v>14.053514379186375</v>
      </c>
      <c r="Q4501" s="19"/>
      <c r="R4501" s="20">
        <f t="shared" ca="1" si="495"/>
        <v>1</v>
      </c>
      <c r="S4501" s="21">
        <f t="shared" ca="1" si="496"/>
        <v>1</v>
      </c>
    </row>
    <row r="4502" spans="9:19" ht="15" x14ac:dyDescent="0.25">
      <c r="I4502" s="14">
        <v>4498</v>
      </c>
      <c r="J4502" s="15">
        <f t="shared" ca="1" si="491"/>
        <v>0.18396955535434734</v>
      </c>
      <c r="K4502" s="16">
        <f t="shared" ca="1" si="493"/>
        <v>-0.10278849525214007</v>
      </c>
      <c r="L4502" s="16"/>
      <c r="M4502" s="17">
        <f t="shared" ca="1" si="492"/>
        <v>0.99128737253296462</v>
      </c>
      <c r="N4502" s="18">
        <f t="shared" ca="1" si="494"/>
        <v>23.672510665126168</v>
      </c>
      <c r="O4502" s="18"/>
      <c r="P4502" s="30">
        <f t="shared" ca="1" si="490"/>
        <v>-21.575299160378311</v>
      </c>
      <c r="Q4502" s="19"/>
      <c r="R4502" s="20">
        <f t="shared" ca="1" si="495"/>
        <v>0</v>
      </c>
      <c r="S4502" s="21">
        <f t="shared" ca="1" si="496"/>
        <v>0</v>
      </c>
    </row>
    <row r="4503" spans="9:19" ht="15" x14ac:dyDescent="0.25">
      <c r="I4503" s="14">
        <v>4499</v>
      </c>
      <c r="J4503" s="15">
        <f t="shared" ca="1" si="491"/>
        <v>0.82775988763513852</v>
      </c>
      <c r="K4503" s="16">
        <f t="shared" ca="1" si="493"/>
        <v>15.339365478623879</v>
      </c>
      <c r="L4503" s="16"/>
      <c r="M4503" s="17">
        <f t="shared" ca="1" si="492"/>
        <v>0.38603155949633916</v>
      </c>
      <c r="N4503" s="18">
        <f t="shared" ca="1" si="494"/>
        <v>1.3563857696111543</v>
      </c>
      <c r="O4503" s="18"/>
      <c r="P4503" s="30">
        <f t="shared" ca="1" si="490"/>
        <v>16.182979709012724</v>
      </c>
      <c r="Q4503" s="19"/>
      <c r="R4503" s="20">
        <f t="shared" ca="1" si="495"/>
        <v>1</v>
      </c>
      <c r="S4503" s="21">
        <f t="shared" ca="1" si="496"/>
        <v>1</v>
      </c>
    </row>
    <row r="4504" spans="9:19" ht="15" x14ac:dyDescent="0.25">
      <c r="I4504" s="14">
        <v>4500</v>
      </c>
      <c r="J4504" s="15">
        <f t="shared" ca="1" si="491"/>
        <v>0.54378103761291408</v>
      </c>
      <c r="K4504" s="16">
        <f t="shared" ca="1" si="493"/>
        <v>8.3500248398833321</v>
      </c>
      <c r="L4504" s="16"/>
      <c r="M4504" s="17">
        <f t="shared" ca="1" si="492"/>
        <v>0.20959380932085414</v>
      </c>
      <c r="N4504" s="18">
        <f t="shared" ca="1" si="494"/>
        <v>-2.9788028098017527</v>
      </c>
      <c r="O4504" s="18"/>
      <c r="P4504" s="30">
        <f t="shared" ca="1" si="490"/>
        <v>13.528827649685084</v>
      </c>
      <c r="Q4504" s="19"/>
      <c r="R4504" s="20">
        <f t="shared" ca="1" si="495"/>
        <v>1</v>
      </c>
      <c r="S4504" s="21">
        <f t="shared" ca="1" si="496"/>
        <v>1</v>
      </c>
    </row>
    <row r="4505" spans="9:19" ht="15" x14ac:dyDescent="0.25">
      <c r="I4505" s="14">
        <v>4501</v>
      </c>
      <c r="J4505" s="15">
        <f t="shared" ca="1" si="491"/>
        <v>0.2130476242028031</v>
      </c>
      <c r="K4505" s="16">
        <f t="shared" ca="1" si="493"/>
        <v>0.77109606966863886</v>
      </c>
      <c r="L4505" s="16"/>
      <c r="M4505" s="17">
        <f t="shared" ca="1" si="492"/>
        <v>0.34215041127959156</v>
      </c>
      <c r="N4505" s="18">
        <f t="shared" ca="1" si="494"/>
        <v>0.37812923082343941</v>
      </c>
      <c r="O4505" s="18"/>
      <c r="P4505" s="30">
        <f t="shared" ca="1" si="490"/>
        <v>2.5929668388451996</v>
      </c>
      <c r="Q4505" s="19"/>
      <c r="R4505" s="20">
        <f t="shared" ca="1" si="495"/>
        <v>1</v>
      </c>
      <c r="S4505" s="21">
        <f t="shared" ca="1" si="496"/>
        <v>0</v>
      </c>
    </row>
    <row r="4506" spans="9:19" ht="15" x14ac:dyDescent="0.25">
      <c r="I4506" s="14">
        <v>4502</v>
      </c>
      <c r="J4506" s="15">
        <f t="shared" ca="1" si="491"/>
        <v>0.80912809579795086</v>
      </c>
      <c r="K4506" s="16">
        <f t="shared" ca="1" si="493"/>
        <v>14.748163051110851</v>
      </c>
      <c r="L4506" s="16"/>
      <c r="M4506" s="17">
        <f t="shared" ca="1" si="492"/>
        <v>0.53898733228934448</v>
      </c>
      <c r="N4506" s="18">
        <f t="shared" ca="1" si="494"/>
        <v>4.5989464984014514</v>
      </c>
      <c r="O4506" s="18"/>
      <c r="P4506" s="30">
        <f t="shared" ca="1" si="490"/>
        <v>12.3492165527094</v>
      </c>
      <c r="Q4506" s="19"/>
      <c r="R4506" s="20">
        <f t="shared" ca="1" si="495"/>
        <v>1</v>
      </c>
      <c r="S4506" s="21">
        <f t="shared" ca="1" si="496"/>
        <v>1</v>
      </c>
    </row>
    <row r="4507" spans="9:19" ht="15" x14ac:dyDescent="0.25">
      <c r="I4507" s="14">
        <v>4503</v>
      </c>
      <c r="J4507" s="15">
        <f t="shared" ca="1" si="491"/>
        <v>0.81120898572383993</v>
      </c>
      <c r="K4507" s="16">
        <f t="shared" ca="1" si="493"/>
        <v>14.812355435869074</v>
      </c>
      <c r="L4507" s="16"/>
      <c r="M4507" s="17">
        <f t="shared" ca="1" si="492"/>
        <v>0.53261795258301858</v>
      </c>
      <c r="N4507" s="18">
        <f t="shared" ca="1" si="494"/>
        <v>4.4648262255363278</v>
      </c>
      <c r="O4507" s="18"/>
      <c r="P4507" s="30">
        <f t="shared" ca="1" si="490"/>
        <v>12.547529210332748</v>
      </c>
      <c r="Q4507" s="19"/>
      <c r="R4507" s="20">
        <f t="shared" ca="1" si="495"/>
        <v>1</v>
      </c>
      <c r="S4507" s="21">
        <f t="shared" ca="1" si="496"/>
        <v>1</v>
      </c>
    </row>
    <row r="4508" spans="9:19" ht="15" x14ac:dyDescent="0.25">
      <c r="I4508" s="14">
        <v>4504</v>
      </c>
      <c r="J4508" s="15">
        <f t="shared" ca="1" si="491"/>
        <v>4.2887423370664424E-2</v>
      </c>
      <c r="K4508" s="16">
        <f t="shared" ca="1" si="493"/>
        <v>-6.9448178705922334</v>
      </c>
      <c r="L4508" s="16"/>
      <c r="M4508" s="17">
        <f t="shared" ca="1" si="492"/>
        <v>0.52664437533299768</v>
      </c>
      <c r="N4508" s="18">
        <f t="shared" ca="1" si="494"/>
        <v>4.3392007548575506</v>
      </c>
      <c r="O4508" s="18"/>
      <c r="P4508" s="30">
        <f t="shared" ca="1" si="490"/>
        <v>-9.084018625449783</v>
      </c>
      <c r="Q4508" s="19"/>
      <c r="R4508" s="20">
        <f t="shared" ca="1" si="495"/>
        <v>0</v>
      </c>
      <c r="S4508" s="21">
        <f t="shared" ca="1" si="496"/>
        <v>0</v>
      </c>
    </row>
    <row r="4509" spans="9:19" ht="15" x14ac:dyDescent="0.25">
      <c r="I4509" s="14">
        <v>4505</v>
      </c>
      <c r="J4509" s="15">
        <f t="shared" ca="1" si="491"/>
        <v>8.9746482710071351E-3</v>
      </c>
      <c r="K4509" s="16">
        <f t="shared" ca="1" si="493"/>
        <v>-12.370918428022911</v>
      </c>
      <c r="L4509" s="16"/>
      <c r="M4509" s="17">
        <f t="shared" ca="1" si="492"/>
        <v>4.7247582078639438E-2</v>
      </c>
      <c r="N4509" s="18">
        <f t="shared" ca="1" si="494"/>
        <v>-10.210192936440084</v>
      </c>
      <c r="O4509" s="18"/>
      <c r="P4509" s="30">
        <f t="shared" ca="1" si="490"/>
        <v>3.927450841717306E-2</v>
      </c>
      <c r="Q4509" s="19"/>
      <c r="R4509" s="20">
        <f t="shared" ca="1" si="495"/>
        <v>1</v>
      </c>
      <c r="S4509" s="21">
        <f t="shared" ca="1" si="496"/>
        <v>0</v>
      </c>
    </row>
    <row r="4510" spans="9:19" ht="15" x14ac:dyDescent="0.25">
      <c r="I4510" s="14">
        <v>4506</v>
      </c>
      <c r="J4510" s="15">
        <f t="shared" ca="1" si="491"/>
        <v>0.36411290383870254</v>
      </c>
      <c r="K4510" s="16">
        <f t="shared" ca="1" si="493"/>
        <v>4.5227187868442771</v>
      </c>
      <c r="L4510" s="16"/>
      <c r="M4510" s="17">
        <f t="shared" ca="1" si="492"/>
        <v>0.61368403326149745</v>
      </c>
      <c r="N4510" s="18">
        <f t="shared" ca="1" si="494"/>
        <v>6.1973947464832335</v>
      </c>
      <c r="O4510" s="18"/>
      <c r="P4510" s="30">
        <f t="shared" ca="1" si="490"/>
        <v>0.52532404036104374</v>
      </c>
      <c r="Q4510" s="19"/>
      <c r="R4510" s="20">
        <f t="shared" ca="1" si="495"/>
        <v>1</v>
      </c>
      <c r="S4510" s="21">
        <f t="shared" ca="1" si="496"/>
        <v>0</v>
      </c>
    </row>
    <row r="4511" spans="9:19" ht="15" x14ac:dyDescent="0.25">
      <c r="I4511" s="14">
        <v>4507</v>
      </c>
      <c r="J4511" s="15">
        <f t="shared" ca="1" si="491"/>
        <v>0.95152145217969375</v>
      </c>
      <c r="K4511" s="16">
        <f t="shared" ca="1" si="493"/>
        <v>21.316783262428746</v>
      </c>
      <c r="L4511" s="16"/>
      <c r="M4511" s="17">
        <f t="shared" ca="1" si="492"/>
        <v>0.73315018174438451</v>
      </c>
      <c r="N4511" s="18">
        <f t="shared" ca="1" si="494"/>
        <v>8.9871078441377001</v>
      </c>
      <c r="O4511" s="18"/>
      <c r="P4511" s="30">
        <f t="shared" ca="1" si="490"/>
        <v>14.529675418291045</v>
      </c>
      <c r="Q4511" s="19"/>
      <c r="R4511" s="20">
        <f t="shared" ca="1" si="495"/>
        <v>1</v>
      </c>
      <c r="S4511" s="21">
        <f t="shared" ca="1" si="496"/>
        <v>1</v>
      </c>
    </row>
    <row r="4512" spans="9:19" ht="15" x14ac:dyDescent="0.25">
      <c r="I4512" s="14">
        <v>4508</v>
      </c>
      <c r="J4512" s="15">
        <f t="shared" ca="1" si="491"/>
        <v>0.6700611127719257</v>
      </c>
      <c r="K4512" s="16">
        <f t="shared" ca="1" si="493"/>
        <v>11.111989528920837</v>
      </c>
      <c r="L4512" s="16"/>
      <c r="M4512" s="17">
        <f t="shared" ca="1" si="492"/>
        <v>0.61649124300957758</v>
      </c>
      <c r="N4512" s="18">
        <f t="shared" ca="1" si="494"/>
        <v>6.2588425693129244</v>
      </c>
      <c r="O4512" s="18"/>
      <c r="P4512" s="30">
        <f t="shared" ca="1" si="490"/>
        <v>7.053146959607913</v>
      </c>
      <c r="Q4512" s="19"/>
      <c r="R4512" s="20">
        <f t="shared" ca="1" si="495"/>
        <v>1</v>
      </c>
      <c r="S4512" s="21">
        <f t="shared" ca="1" si="496"/>
        <v>1</v>
      </c>
    </row>
    <row r="4513" spans="9:19" ht="15" x14ac:dyDescent="0.25">
      <c r="I4513" s="14">
        <v>4509</v>
      </c>
      <c r="J4513" s="15">
        <f t="shared" ca="1" si="491"/>
        <v>0.94527500291936262</v>
      </c>
      <c r="K4513" s="16">
        <f t="shared" ca="1" si="493"/>
        <v>20.82216736699916</v>
      </c>
      <c r="L4513" s="16"/>
      <c r="M4513" s="17">
        <f t="shared" ca="1" si="492"/>
        <v>5.6273854814603341E-2</v>
      </c>
      <c r="N4513" s="18">
        <f t="shared" ca="1" si="494"/>
        <v>-9.4964994420293802</v>
      </c>
      <c r="O4513" s="18"/>
      <c r="P4513" s="30">
        <f t="shared" ca="1" si="490"/>
        <v>32.518666809028545</v>
      </c>
      <c r="Q4513" s="19"/>
      <c r="R4513" s="20">
        <f t="shared" ca="1" si="495"/>
        <v>1</v>
      </c>
      <c r="S4513" s="21">
        <f t="shared" ca="1" si="496"/>
        <v>1</v>
      </c>
    </row>
    <row r="4514" spans="9:19" ht="15" x14ac:dyDescent="0.25">
      <c r="I4514" s="14">
        <v>4510</v>
      </c>
      <c r="J4514" s="15">
        <f t="shared" ca="1" si="491"/>
        <v>0.69772963372319552</v>
      </c>
      <c r="K4514" s="16">
        <f t="shared" ca="1" si="493"/>
        <v>11.762910107100353</v>
      </c>
      <c r="L4514" s="16"/>
      <c r="M4514" s="17">
        <f t="shared" ca="1" si="492"/>
        <v>0.2496009779202798</v>
      </c>
      <c r="N4514" s="18">
        <f t="shared" ca="1" si="494"/>
        <v>-1.8736962547071361</v>
      </c>
      <c r="O4514" s="18"/>
      <c r="P4514" s="30">
        <f t="shared" ca="1" si="490"/>
        <v>15.83660636180749</v>
      </c>
      <c r="Q4514" s="19"/>
      <c r="R4514" s="20">
        <f t="shared" ca="1" si="495"/>
        <v>1</v>
      </c>
      <c r="S4514" s="21">
        <f t="shared" ca="1" si="496"/>
        <v>1</v>
      </c>
    </row>
    <row r="4515" spans="9:19" ht="15" x14ac:dyDescent="0.25">
      <c r="I4515" s="14">
        <v>4511</v>
      </c>
      <c r="J4515" s="15">
        <f t="shared" ca="1" si="491"/>
        <v>0.93480230084149529</v>
      </c>
      <c r="K4515" s="16">
        <f t="shared" ca="1" si="493"/>
        <v>20.084855301879742</v>
      </c>
      <c r="L4515" s="16"/>
      <c r="M4515" s="17">
        <f t="shared" ca="1" si="492"/>
        <v>0.92755533541099222</v>
      </c>
      <c r="N4515" s="18">
        <f t="shared" ca="1" si="494"/>
        <v>15.977022533590665</v>
      </c>
      <c r="O4515" s="18"/>
      <c r="P4515" s="30">
        <f t="shared" ca="1" si="490"/>
        <v>6.3078327682890771</v>
      </c>
      <c r="Q4515" s="19"/>
      <c r="R4515" s="20">
        <f t="shared" ca="1" si="495"/>
        <v>1</v>
      </c>
      <c r="S4515" s="21">
        <f t="shared" ca="1" si="496"/>
        <v>0</v>
      </c>
    </row>
    <row r="4516" spans="9:19" ht="15" x14ac:dyDescent="0.25">
      <c r="I4516" s="14">
        <v>4512</v>
      </c>
      <c r="J4516" s="15">
        <f t="shared" ca="1" si="491"/>
        <v>0.7799472436767847</v>
      </c>
      <c r="K4516" s="16">
        <f t="shared" ca="1" si="493"/>
        <v>13.889141338524738</v>
      </c>
      <c r="L4516" s="16"/>
      <c r="M4516" s="17">
        <f t="shared" ca="1" si="492"/>
        <v>0.31247207894297302</v>
      </c>
      <c r="N4516" s="18">
        <f t="shared" ca="1" si="494"/>
        <v>-0.31005671756577158</v>
      </c>
      <c r="O4516" s="18"/>
      <c r="P4516" s="30">
        <f t="shared" ca="1" si="490"/>
        <v>16.399198056090508</v>
      </c>
      <c r="Q4516" s="19"/>
      <c r="R4516" s="20">
        <f t="shared" ca="1" si="495"/>
        <v>1</v>
      </c>
      <c r="S4516" s="21">
        <f t="shared" ca="1" si="496"/>
        <v>1</v>
      </c>
    </row>
    <row r="4517" spans="9:19" ht="15" x14ac:dyDescent="0.25">
      <c r="I4517" s="14">
        <v>4513</v>
      </c>
      <c r="J4517" s="15">
        <f t="shared" ca="1" si="491"/>
        <v>0.6882772545032092</v>
      </c>
      <c r="K4517" s="16">
        <f t="shared" ca="1" si="493"/>
        <v>11.537775461188037</v>
      </c>
      <c r="L4517" s="16"/>
      <c r="M4517" s="17">
        <f t="shared" ca="1" si="492"/>
        <v>0.61047945640123302</v>
      </c>
      <c r="N4517" s="18">
        <f t="shared" ca="1" si="494"/>
        <v>6.1274076721588866</v>
      </c>
      <c r="O4517" s="18"/>
      <c r="P4517" s="30">
        <f t="shared" ca="1" si="490"/>
        <v>7.6103677890291506</v>
      </c>
      <c r="Q4517" s="19"/>
      <c r="R4517" s="20">
        <f t="shared" ca="1" si="495"/>
        <v>1</v>
      </c>
      <c r="S4517" s="21">
        <f t="shared" ca="1" si="496"/>
        <v>1</v>
      </c>
    </row>
    <row r="4518" spans="9:19" ht="15" x14ac:dyDescent="0.25">
      <c r="I4518" s="14">
        <v>4514</v>
      </c>
      <c r="J4518" s="15">
        <f t="shared" ca="1" si="491"/>
        <v>0.12597994859793238</v>
      </c>
      <c r="K4518" s="16">
        <f t="shared" ca="1" si="493"/>
        <v>-2.1547934346307311</v>
      </c>
      <c r="L4518" s="16"/>
      <c r="M4518" s="17">
        <f t="shared" ca="1" si="492"/>
        <v>0.95477308227051083</v>
      </c>
      <c r="N4518" s="18">
        <f t="shared" ca="1" si="494"/>
        <v>17.944725973057373</v>
      </c>
      <c r="O4518" s="18"/>
      <c r="P4518" s="30">
        <f t="shared" ca="1" si="490"/>
        <v>-17.899519407688107</v>
      </c>
      <c r="Q4518" s="19"/>
      <c r="R4518" s="20">
        <f t="shared" ca="1" si="495"/>
        <v>0</v>
      </c>
      <c r="S4518" s="21">
        <f t="shared" ca="1" si="496"/>
        <v>0</v>
      </c>
    </row>
    <row r="4519" spans="9:19" ht="15" x14ac:dyDescent="0.25">
      <c r="I4519" s="14">
        <v>4515</v>
      </c>
      <c r="J4519" s="15">
        <f t="shared" ca="1" si="491"/>
        <v>0.51102843630442729</v>
      </c>
      <c r="K4519" s="16">
        <f t="shared" ca="1" si="493"/>
        <v>7.6613173559094632</v>
      </c>
      <c r="L4519" s="16"/>
      <c r="M4519" s="17">
        <f t="shared" ca="1" si="492"/>
        <v>0.36071904089727347</v>
      </c>
      <c r="N4519" s="18">
        <f t="shared" ca="1" si="494"/>
        <v>0.79699334724161552</v>
      </c>
      <c r="O4519" s="18"/>
      <c r="P4519" s="30">
        <f t="shared" ca="1" si="490"/>
        <v>9.0643240086678478</v>
      </c>
      <c r="Q4519" s="19"/>
      <c r="R4519" s="20">
        <f t="shared" ca="1" si="495"/>
        <v>1</v>
      </c>
      <c r="S4519" s="21">
        <f t="shared" ca="1" si="496"/>
        <v>1</v>
      </c>
    </row>
    <row r="4520" spans="9:19" ht="15" x14ac:dyDescent="0.25">
      <c r="I4520" s="14">
        <v>4516</v>
      </c>
      <c r="J4520" s="15">
        <f t="shared" ca="1" si="491"/>
        <v>0.94818363201936418</v>
      </c>
      <c r="K4520" s="16">
        <f t="shared" ca="1" si="493"/>
        <v>21.046571464746854</v>
      </c>
      <c r="L4520" s="16"/>
      <c r="M4520" s="17">
        <f t="shared" ca="1" si="492"/>
        <v>3.1719600839278828E-2</v>
      </c>
      <c r="N4520" s="18">
        <f t="shared" ca="1" si="494"/>
        <v>-11.749252863027676</v>
      </c>
      <c r="O4520" s="18"/>
      <c r="P4520" s="30">
        <f t="shared" ca="1" si="490"/>
        <v>34.995824327774535</v>
      </c>
      <c r="Q4520" s="19"/>
      <c r="R4520" s="20">
        <f t="shared" ca="1" si="495"/>
        <v>1</v>
      </c>
      <c r="S4520" s="21">
        <f t="shared" ca="1" si="496"/>
        <v>1</v>
      </c>
    </row>
    <row r="4521" spans="9:19" ht="15" x14ac:dyDescent="0.25">
      <c r="I4521" s="14">
        <v>4517</v>
      </c>
      <c r="J4521" s="15">
        <f t="shared" ca="1" si="491"/>
        <v>0.15950282330763155</v>
      </c>
      <c r="K4521" s="16">
        <f t="shared" ca="1" si="493"/>
        <v>-0.90734508190532637</v>
      </c>
      <c r="L4521" s="16"/>
      <c r="M4521" s="17">
        <f t="shared" ca="1" si="492"/>
        <v>0.95119537274472865</v>
      </c>
      <c r="N4521" s="18">
        <f t="shared" ca="1" si="494"/>
        <v>17.639742689025731</v>
      </c>
      <c r="O4521" s="18"/>
      <c r="P4521" s="30">
        <f t="shared" ca="1" si="490"/>
        <v>-16.347087770931058</v>
      </c>
      <c r="Q4521" s="19"/>
      <c r="R4521" s="20">
        <f t="shared" ca="1" si="495"/>
        <v>0</v>
      </c>
      <c r="S4521" s="21">
        <f t="shared" ca="1" si="496"/>
        <v>0</v>
      </c>
    </row>
    <row r="4522" spans="9:19" ht="15" x14ac:dyDescent="0.25">
      <c r="I4522" s="14">
        <v>4518</v>
      </c>
      <c r="J4522" s="15">
        <f t="shared" ca="1" si="491"/>
        <v>0.38037622195174314</v>
      </c>
      <c r="K4522" s="16">
        <f t="shared" ca="1" si="493"/>
        <v>4.8824300922390815</v>
      </c>
      <c r="L4522" s="16"/>
      <c r="M4522" s="17">
        <f t="shared" ca="1" si="492"/>
        <v>0.21253950881830563</v>
      </c>
      <c r="N4522" s="18">
        <f t="shared" ca="1" si="494"/>
        <v>-2.8935410023897381</v>
      </c>
      <c r="O4522" s="18"/>
      <c r="P4522" s="30">
        <f t="shared" ca="1" si="490"/>
        <v>9.9759710946288198</v>
      </c>
      <c r="Q4522" s="19"/>
      <c r="R4522" s="20">
        <f t="shared" ca="1" si="495"/>
        <v>1</v>
      </c>
      <c r="S4522" s="21">
        <f t="shared" ca="1" si="496"/>
        <v>1</v>
      </c>
    </row>
    <row r="4523" spans="9:19" ht="15" x14ac:dyDescent="0.25">
      <c r="I4523" s="14">
        <v>4519</v>
      </c>
      <c r="J4523" s="15">
        <f t="shared" ca="1" si="491"/>
        <v>0.75467682602078567</v>
      </c>
      <c r="K4523" s="16">
        <f t="shared" ca="1" si="493"/>
        <v>13.196939983799986</v>
      </c>
      <c r="L4523" s="16"/>
      <c r="M4523" s="17">
        <f t="shared" ca="1" si="492"/>
        <v>0.75428797645298551</v>
      </c>
      <c r="N4523" s="18">
        <f t="shared" ca="1" si="494"/>
        <v>9.5366027521597498</v>
      </c>
      <c r="O4523" s="18"/>
      <c r="P4523" s="30">
        <f t="shared" ca="1" si="490"/>
        <v>5.8603372316402362</v>
      </c>
      <c r="Q4523" s="19"/>
      <c r="R4523" s="20">
        <f t="shared" ca="1" si="495"/>
        <v>1</v>
      </c>
      <c r="S4523" s="21">
        <f t="shared" ca="1" si="496"/>
        <v>0</v>
      </c>
    </row>
    <row r="4524" spans="9:19" ht="15" x14ac:dyDescent="0.25">
      <c r="I4524" s="14">
        <v>4520</v>
      </c>
      <c r="J4524" s="15">
        <f t="shared" ca="1" si="491"/>
        <v>0.64084217358262696</v>
      </c>
      <c r="K4524" s="16">
        <f t="shared" ca="1" si="493"/>
        <v>10.447923046571317</v>
      </c>
      <c r="L4524" s="16"/>
      <c r="M4524" s="17">
        <f t="shared" ca="1" si="492"/>
        <v>0.59766574457744115</v>
      </c>
      <c r="N4524" s="18">
        <f t="shared" ca="1" si="494"/>
        <v>5.8491418508911401</v>
      </c>
      <c r="O4524" s="18"/>
      <c r="P4524" s="30">
        <f t="shared" ca="1" si="490"/>
        <v>6.7987811956801769</v>
      </c>
      <c r="Q4524" s="19"/>
      <c r="R4524" s="20">
        <f t="shared" ca="1" si="495"/>
        <v>1</v>
      </c>
      <c r="S4524" s="21">
        <f t="shared" ca="1" si="496"/>
        <v>0</v>
      </c>
    </row>
    <row r="4525" spans="9:19" ht="15" x14ac:dyDescent="0.25">
      <c r="I4525" s="14">
        <v>4521</v>
      </c>
      <c r="J4525" s="15">
        <f t="shared" ca="1" si="491"/>
        <v>0.14756773595894657</v>
      </c>
      <c r="K4525" s="16">
        <f t="shared" ca="1" si="493"/>
        <v>-1.3291793764876072</v>
      </c>
      <c r="L4525" s="16"/>
      <c r="M4525" s="17">
        <f t="shared" ca="1" si="492"/>
        <v>0.27191426931436091</v>
      </c>
      <c r="N4525" s="18">
        <f t="shared" ca="1" si="494"/>
        <v>-1.2988084299858951</v>
      </c>
      <c r="O4525" s="18"/>
      <c r="P4525" s="30">
        <f t="shared" ca="1" si="490"/>
        <v>2.1696290534982881</v>
      </c>
      <c r="Q4525" s="19"/>
      <c r="R4525" s="20">
        <f t="shared" ca="1" si="495"/>
        <v>1</v>
      </c>
      <c r="S4525" s="21">
        <f t="shared" ca="1" si="496"/>
        <v>0</v>
      </c>
    </row>
    <row r="4526" spans="9:19" ht="15" x14ac:dyDescent="0.25">
      <c r="I4526" s="14">
        <v>4522</v>
      </c>
      <c r="J4526" s="15">
        <f t="shared" ca="1" si="491"/>
        <v>0.71012922632230224</v>
      </c>
      <c r="K4526" s="16">
        <f t="shared" ca="1" si="493"/>
        <v>12.063107622916348</v>
      </c>
      <c r="L4526" s="16"/>
      <c r="M4526" s="17">
        <f t="shared" ca="1" si="492"/>
        <v>0.64880394506254291</v>
      </c>
      <c r="N4526" s="18">
        <f t="shared" ca="1" si="494"/>
        <v>6.9768224853313994</v>
      </c>
      <c r="O4526" s="18"/>
      <c r="P4526" s="30">
        <f t="shared" ca="1" si="490"/>
        <v>7.2862851375849491</v>
      </c>
      <c r="Q4526" s="19"/>
      <c r="R4526" s="20">
        <f t="shared" ca="1" si="495"/>
        <v>1</v>
      </c>
      <c r="S4526" s="21">
        <f t="shared" ca="1" si="496"/>
        <v>1</v>
      </c>
    </row>
    <row r="4527" spans="9:19" ht="15" x14ac:dyDescent="0.25">
      <c r="I4527" s="14">
        <v>4523</v>
      </c>
      <c r="J4527" s="15">
        <f t="shared" ca="1" si="491"/>
        <v>0.10127929186696571</v>
      </c>
      <c r="K4527" s="16">
        <f t="shared" ca="1" si="493"/>
        <v>-3.2315240672739218</v>
      </c>
      <c r="L4527" s="16"/>
      <c r="M4527" s="17">
        <f t="shared" ca="1" si="492"/>
        <v>0.2915714484144859</v>
      </c>
      <c r="N4527" s="18">
        <f t="shared" ca="1" si="494"/>
        <v>-0.81158795182904342</v>
      </c>
      <c r="O4527" s="18"/>
      <c r="P4527" s="30">
        <f t="shared" ca="1" si="490"/>
        <v>-0.21993611544487823</v>
      </c>
      <c r="Q4527" s="19"/>
      <c r="R4527" s="20">
        <f t="shared" ca="1" si="495"/>
        <v>0</v>
      </c>
      <c r="S4527" s="21">
        <f t="shared" ca="1" si="496"/>
        <v>0</v>
      </c>
    </row>
    <row r="4528" spans="9:19" ht="15" x14ac:dyDescent="0.25">
      <c r="I4528" s="14">
        <v>4524</v>
      </c>
      <c r="J4528" s="15">
        <f t="shared" ca="1" si="491"/>
        <v>0.82913460952871632</v>
      </c>
      <c r="K4528" s="16">
        <f t="shared" ca="1" si="493"/>
        <v>15.384553751776931</v>
      </c>
      <c r="L4528" s="16"/>
      <c r="M4528" s="17">
        <f t="shared" ca="1" si="492"/>
        <v>0.99685474669699758</v>
      </c>
      <c r="N4528" s="18">
        <f t="shared" ca="1" si="494"/>
        <v>26.639570130572118</v>
      </c>
      <c r="O4528" s="18"/>
      <c r="P4528" s="30">
        <f t="shared" ca="1" si="490"/>
        <v>-9.0550163787951874</v>
      </c>
      <c r="Q4528" s="19"/>
      <c r="R4528" s="20">
        <f t="shared" ca="1" si="495"/>
        <v>0</v>
      </c>
      <c r="S4528" s="21">
        <f t="shared" ca="1" si="496"/>
        <v>0</v>
      </c>
    </row>
    <row r="4529" spans="9:19" ht="15" x14ac:dyDescent="0.25">
      <c r="I4529" s="14">
        <v>4525</v>
      </c>
      <c r="J4529" s="15">
        <f t="shared" ca="1" si="491"/>
        <v>0.95484028284932088</v>
      </c>
      <c r="K4529" s="16">
        <f t="shared" ca="1" si="493"/>
        <v>21.600637178923382</v>
      </c>
      <c r="L4529" s="16"/>
      <c r="M4529" s="17">
        <f t="shared" ca="1" si="492"/>
        <v>0.1691287222316219</v>
      </c>
      <c r="N4529" s="18">
        <f t="shared" ca="1" si="494"/>
        <v>-4.2319734217895562</v>
      </c>
      <c r="O4529" s="18"/>
      <c r="P4529" s="30">
        <f t="shared" ca="1" si="490"/>
        <v>28.032610600712939</v>
      </c>
      <c r="Q4529" s="19"/>
      <c r="R4529" s="20">
        <f t="shared" ca="1" si="495"/>
        <v>1</v>
      </c>
      <c r="S4529" s="21">
        <f t="shared" ca="1" si="496"/>
        <v>1</v>
      </c>
    </row>
    <row r="4530" spans="9:19" ht="15" x14ac:dyDescent="0.25">
      <c r="I4530" s="14">
        <v>4526</v>
      </c>
      <c r="J4530" s="15">
        <f t="shared" ca="1" si="491"/>
        <v>0.81770238392680028</v>
      </c>
      <c r="K4530" s="16">
        <f t="shared" ca="1" si="493"/>
        <v>15.015525618021462</v>
      </c>
      <c r="L4530" s="16"/>
      <c r="M4530" s="17">
        <f t="shared" ca="1" si="492"/>
        <v>0.66335970213933182</v>
      </c>
      <c r="N4530" s="18">
        <f t="shared" ca="1" si="494"/>
        <v>7.3077759619878648</v>
      </c>
      <c r="O4530" s="18"/>
      <c r="P4530" s="30">
        <f t="shared" ca="1" si="490"/>
        <v>9.907749656033598</v>
      </c>
      <c r="Q4530" s="19"/>
      <c r="R4530" s="20">
        <f t="shared" ca="1" si="495"/>
        <v>1</v>
      </c>
      <c r="S4530" s="21">
        <f t="shared" ca="1" si="496"/>
        <v>1</v>
      </c>
    </row>
    <row r="4531" spans="9:19" ht="15" x14ac:dyDescent="0.25">
      <c r="I4531" s="14">
        <v>4527</v>
      </c>
      <c r="J4531" s="15">
        <f t="shared" ca="1" si="491"/>
        <v>0.57664201818979477</v>
      </c>
      <c r="K4531" s="16">
        <f t="shared" ca="1" si="493"/>
        <v>9.0473499711167022</v>
      </c>
      <c r="L4531" s="16"/>
      <c r="M4531" s="17">
        <f t="shared" ca="1" si="492"/>
        <v>0.7712652910655845</v>
      </c>
      <c r="N4531" s="18">
        <f t="shared" ca="1" si="494"/>
        <v>9.9965534579957378</v>
      </c>
      <c r="O4531" s="18"/>
      <c r="P4531" s="30">
        <f t="shared" ca="1" si="490"/>
        <v>1.2507965131209646</v>
      </c>
      <c r="Q4531" s="19"/>
      <c r="R4531" s="20">
        <f t="shared" ca="1" si="495"/>
        <v>1</v>
      </c>
      <c r="S4531" s="21">
        <f t="shared" ca="1" si="496"/>
        <v>0</v>
      </c>
    </row>
    <row r="4532" spans="9:19" ht="15" x14ac:dyDescent="0.25">
      <c r="I4532" s="14">
        <v>4528</v>
      </c>
      <c r="J4532" s="15">
        <f t="shared" ca="1" si="491"/>
        <v>0.28086881897253002</v>
      </c>
      <c r="K4532" s="16">
        <f t="shared" ca="1" si="493"/>
        <v>2.5751759379123786</v>
      </c>
      <c r="L4532" s="16"/>
      <c r="M4532" s="17">
        <f t="shared" ca="1" si="492"/>
        <v>0.18845396910150414</v>
      </c>
      <c r="N4532" s="18">
        <f t="shared" ca="1" si="494"/>
        <v>-3.6127936997592354</v>
      </c>
      <c r="O4532" s="18"/>
      <c r="P4532" s="30">
        <f t="shared" ca="1" si="490"/>
        <v>8.3879696376716133</v>
      </c>
      <c r="Q4532" s="19"/>
      <c r="R4532" s="20">
        <f t="shared" ca="1" si="495"/>
        <v>1</v>
      </c>
      <c r="S4532" s="21">
        <f t="shared" ca="1" si="496"/>
        <v>1</v>
      </c>
    </row>
    <row r="4533" spans="9:19" ht="15" x14ac:dyDescent="0.25">
      <c r="I4533" s="14">
        <v>4529</v>
      </c>
      <c r="J4533" s="15">
        <f t="shared" ca="1" si="491"/>
        <v>0.43295524760771542</v>
      </c>
      <c r="K4533" s="16">
        <f t="shared" ca="1" si="493"/>
        <v>6.017255580364786</v>
      </c>
      <c r="L4533" s="16"/>
      <c r="M4533" s="17">
        <f t="shared" ca="1" si="492"/>
        <v>0.83073758202656167</v>
      </c>
      <c r="N4533" s="18">
        <f t="shared" ca="1" si="494"/>
        <v>11.787539625889867</v>
      </c>
      <c r="O4533" s="18"/>
      <c r="P4533" s="30">
        <f t="shared" ca="1" si="490"/>
        <v>-3.5702840455250806</v>
      </c>
      <c r="Q4533" s="19"/>
      <c r="R4533" s="20">
        <f t="shared" ca="1" si="495"/>
        <v>0</v>
      </c>
      <c r="S4533" s="21">
        <f t="shared" ca="1" si="496"/>
        <v>0</v>
      </c>
    </row>
    <row r="4534" spans="9:19" ht="15" x14ac:dyDescent="0.25">
      <c r="I4534" s="14">
        <v>4530</v>
      </c>
      <c r="J4534" s="15">
        <f t="shared" ca="1" si="491"/>
        <v>0.49571269906360826</v>
      </c>
      <c r="K4534" s="16">
        <f t="shared" ca="1" si="493"/>
        <v>7.3400851792656558</v>
      </c>
      <c r="L4534" s="16"/>
      <c r="M4534" s="17">
        <f t="shared" ca="1" si="492"/>
        <v>7.7802937861580213E-2</v>
      </c>
      <c r="N4534" s="18">
        <f t="shared" ca="1" si="494"/>
        <v>-8.1006242595533173</v>
      </c>
      <c r="O4534" s="18"/>
      <c r="P4534" s="30">
        <f t="shared" ca="1" si="490"/>
        <v>17.640709438818973</v>
      </c>
      <c r="Q4534" s="19"/>
      <c r="R4534" s="20">
        <f t="shared" ca="1" si="495"/>
        <v>1</v>
      </c>
      <c r="S4534" s="21">
        <f t="shared" ca="1" si="496"/>
        <v>1</v>
      </c>
    </row>
    <row r="4535" spans="9:19" ht="15" x14ac:dyDescent="0.25">
      <c r="I4535" s="14">
        <v>4531</v>
      </c>
      <c r="J4535" s="15">
        <f t="shared" ca="1" si="491"/>
        <v>0.48980824708890636</v>
      </c>
      <c r="K4535" s="16">
        <f t="shared" ca="1" si="493"/>
        <v>7.2162357435131455</v>
      </c>
      <c r="L4535" s="16"/>
      <c r="M4535" s="17">
        <f t="shared" ca="1" si="492"/>
        <v>0.31829361350409524</v>
      </c>
      <c r="N4535" s="18">
        <f t="shared" ca="1" si="494"/>
        <v>-0.1730159681144543</v>
      </c>
      <c r="O4535" s="18"/>
      <c r="P4535" s="30">
        <f t="shared" ca="1" si="490"/>
        <v>9.5892517116276004</v>
      </c>
      <c r="Q4535" s="19"/>
      <c r="R4535" s="20">
        <f t="shared" ca="1" si="495"/>
        <v>1</v>
      </c>
      <c r="S4535" s="21">
        <f t="shared" ca="1" si="496"/>
        <v>1</v>
      </c>
    </row>
    <row r="4536" spans="9:19" ht="15" x14ac:dyDescent="0.25">
      <c r="I4536" s="14">
        <v>4532</v>
      </c>
      <c r="J4536" s="15">
        <f t="shared" ca="1" si="491"/>
        <v>0.36691399328654717</v>
      </c>
      <c r="K4536" s="16">
        <f t="shared" ca="1" si="493"/>
        <v>4.5850388153909805</v>
      </c>
      <c r="L4536" s="16"/>
      <c r="M4536" s="17">
        <f t="shared" ca="1" si="492"/>
        <v>0.17140411074164619</v>
      </c>
      <c r="N4536" s="18">
        <f t="shared" ca="1" si="494"/>
        <v>-4.156817973877029</v>
      </c>
      <c r="O4536" s="18"/>
      <c r="P4536" s="30">
        <f t="shared" ca="1" si="490"/>
        <v>10.941856789268009</v>
      </c>
      <c r="Q4536" s="19"/>
      <c r="R4536" s="20">
        <f t="shared" ca="1" si="495"/>
        <v>1</v>
      </c>
      <c r="S4536" s="21">
        <f t="shared" ca="1" si="496"/>
        <v>1</v>
      </c>
    </row>
    <row r="4537" spans="9:19" ht="15" x14ac:dyDescent="0.25">
      <c r="I4537" s="14">
        <v>4533</v>
      </c>
      <c r="J4537" s="15">
        <f t="shared" ca="1" si="491"/>
        <v>0.83168934741503631</v>
      </c>
      <c r="K4537" s="16">
        <f t="shared" ca="1" si="493"/>
        <v>15.46915249722508</v>
      </c>
      <c r="L4537" s="16"/>
      <c r="M4537" s="17">
        <f t="shared" ca="1" si="492"/>
        <v>0.2718538830811007</v>
      </c>
      <c r="N4537" s="18">
        <f t="shared" ca="1" si="494"/>
        <v>-1.3003311408925287</v>
      </c>
      <c r="O4537" s="18"/>
      <c r="P4537" s="30">
        <f t="shared" ca="1" si="490"/>
        <v>18.969483638117609</v>
      </c>
      <c r="Q4537" s="19"/>
      <c r="R4537" s="20">
        <f t="shared" ca="1" si="495"/>
        <v>1</v>
      </c>
      <c r="S4537" s="21">
        <f t="shared" ca="1" si="496"/>
        <v>1</v>
      </c>
    </row>
    <row r="4538" spans="9:19" ht="15" x14ac:dyDescent="0.25">
      <c r="I4538" s="14">
        <v>4534</v>
      </c>
      <c r="J4538" s="15">
        <f t="shared" ca="1" si="491"/>
        <v>0.10299599434289197</v>
      </c>
      <c r="K4538" s="16">
        <f t="shared" ca="1" si="493"/>
        <v>-3.1509337598380895</v>
      </c>
      <c r="L4538" s="16"/>
      <c r="M4538" s="17">
        <f t="shared" ca="1" si="492"/>
        <v>0.54078236955265013</v>
      </c>
      <c r="N4538" s="18">
        <f t="shared" ca="1" si="494"/>
        <v>4.6367812175803973</v>
      </c>
      <c r="O4538" s="18"/>
      <c r="P4538" s="30">
        <f t="shared" ca="1" si="490"/>
        <v>-5.5877149774184867</v>
      </c>
      <c r="Q4538" s="19"/>
      <c r="R4538" s="20">
        <f t="shared" ca="1" si="495"/>
        <v>0</v>
      </c>
      <c r="S4538" s="21">
        <f t="shared" ca="1" si="496"/>
        <v>0</v>
      </c>
    </row>
    <row r="4539" spans="9:19" ht="15" x14ac:dyDescent="0.25">
      <c r="I4539" s="14">
        <v>4535</v>
      </c>
      <c r="J4539" s="15">
        <f t="shared" ca="1" si="491"/>
        <v>0.91238775433643782</v>
      </c>
      <c r="K4539" s="16">
        <f t="shared" ca="1" si="493"/>
        <v>18.771815371104378</v>
      </c>
      <c r="L4539" s="16"/>
      <c r="M4539" s="17">
        <f t="shared" ca="1" si="492"/>
        <v>0.22886794183464565</v>
      </c>
      <c r="N4539" s="18">
        <f t="shared" ca="1" si="494"/>
        <v>-2.4328716435317128</v>
      </c>
      <c r="O4539" s="18"/>
      <c r="P4539" s="30">
        <f t="shared" ca="1" si="490"/>
        <v>23.404687014636089</v>
      </c>
      <c r="Q4539" s="19"/>
      <c r="R4539" s="20">
        <f t="shared" ca="1" si="495"/>
        <v>1</v>
      </c>
      <c r="S4539" s="21">
        <f t="shared" ca="1" si="496"/>
        <v>1</v>
      </c>
    </row>
    <row r="4540" spans="9:19" ht="15" x14ac:dyDescent="0.25">
      <c r="I4540" s="14">
        <v>4536</v>
      </c>
      <c r="J4540" s="15">
        <f t="shared" ca="1" si="491"/>
        <v>0.28539352303393661</v>
      </c>
      <c r="K4540" s="16">
        <f t="shared" ca="1" si="493"/>
        <v>2.6870349169930039</v>
      </c>
      <c r="L4540" s="16"/>
      <c r="M4540" s="17">
        <f t="shared" ca="1" si="492"/>
        <v>0.55285645622239799</v>
      </c>
      <c r="N4540" s="18">
        <f t="shared" ca="1" si="494"/>
        <v>4.8917665036998397</v>
      </c>
      <c r="O4540" s="18"/>
      <c r="P4540" s="30">
        <f t="shared" ca="1" si="490"/>
        <v>-4.7315867068355999E-3</v>
      </c>
      <c r="Q4540" s="19"/>
      <c r="R4540" s="20">
        <f t="shared" ca="1" si="495"/>
        <v>0</v>
      </c>
      <c r="S4540" s="21">
        <f t="shared" ca="1" si="496"/>
        <v>0</v>
      </c>
    </row>
    <row r="4541" spans="9:19" ht="15" x14ac:dyDescent="0.25">
      <c r="I4541" s="14">
        <v>4537</v>
      </c>
      <c r="J4541" s="15">
        <f t="shared" ca="1" si="491"/>
        <v>0.31056747847504651</v>
      </c>
      <c r="K4541" s="16">
        <f t="shared" ca="1" si="493"/>
        <v>3.2948709099452076</v>
      </c>
      <c r="L4541" s="16"/>
      <c r="M4541" s="17">
        <f t="shared" ca="1" si="492"/>
        <v>0.93900687914494718</v>
      </c>
      <c r="N4541" s="18">
        <f t="shared" ca="1" si="494"/>
        <v>16.718864740386323</v>
      </c>
      <c r="O4541" s="18"/>
      <c r="P4541" s="30">
        <f t="shared" ca="1" si="490"/>
        <v>-11.223993830441117</v>
      </c>
      <c r="Q4541" s="19"/>
      <c r="R4541" s="20">
        <f t="shared" ca="1" si="495"/>
        <v>0</v>
      </c>
      <c r="S4541" s="21">
        <f t="shared" ca="1" si="496"/>
        <v>0</v>
      </c>
    </row>
    <row r="4542" spans="9:19" ht="15" x14ac:dyDescent="0.25">
      <c r="I4542" s="14">
        <v>4538</v>
      </c>
      <c r="J4542" s="15">
        <f t="shared" ca="1" si="491"/>
        <v>0.84076893197812241</v>
      </c>
      <c r="K4542" s="16">
        <f t="shared" ca="1" si="493"/>
        <v>15.77671402602653</v>
      </c>
      <c r="L4542" s="16"/>
      <c r="M4542" s="17">
        <f t="shared" ca="1" si="492"/>
        <v>0.25276127313706187</v>
      </c>
      <c r="N4542" s="18">
        <f t="shared" ca="1" si="494"/>
        <v>-1.7906970810373304</v>
      </c>
      <c r="O4542" s="18"/>
      <c r="P4542" s="30">
        <f t="shared" ca="1" si="490"/>
        <v>19.767411107063861</v>
      </c>
      <c r="Q4542" s="19"/>
      <c r="R4542" s="20">
        <f t="shared" ca="1" si="495"/>
        <v>1</v>
      </c>
      <c r="S4542" s="21">
        <f t="shared" ca="1" si="496"/>
        <v>1</v>
      </c>
    </row>
    <row r="4543" spans="9:19" ht="15" x14ac:dyDescent="0.25">
      <c r="I4543" s="14">
        <v>4539</v>
      </c>
      <c r="J4543" s="15">
        <f t="shared" ca="1" si="491"/>
        <v>0.40415247551435651</v>
      </c>
      <c r="K4543" s="16">
        <f t="shared" ca="1" si="493"/>
        <v>5.4001512183469957</v>
      </c>
      <c r="L4543" s="16"/>
      <c r="M4543" s="17">
        <f t="shared" ca="1" si="492"/>
        <v>0.80865295465478593</v>
      </c>
      <c r="N4543" s="18">
        <f t="shared" ca="1" si="494"/>
        <v>11.083566000085888</v>
      </c>
      <c r="O4543" s="18"/>
      <c r="P4543" s="30">
        <f t="shared" ca="1" si="490"/>
        <v>-3.4834147817388921</v>
      </c>
      <c r="Q4543" s="19"/>
      <c r="R4543" s="20">
        <f t="shared" ca="1" si="495"/>
        <v>0</v>
      </c>
      <c r="S4543" s="21">
        <f t="shared" ca="1" si="496"/>
        <v>0</v>
      </c>
    </row>
    <row r="4544" spans="9:19" ht="15" x14ac:dyDescent="0.25">
      <c r="I4544" s="14">
        <v>4540</v>
      </c>
      <c r="J4544" s="15">
        <f t="shared" ca="1" si="491"/>
        <v>0.89795571580791234</v>
      </c>
      <c r="K4544" s="16">
        <f t="shared" ca="1" si="493"/>
        <v>18.055489836442142</v>
      </c>
      <c r="L4544" s="16"/>
      <c r="M4544" s="17">
        <f t="shared" ca="1" si="492"/>
        <v>2.4419837042059189E-2</v>
      </c>
      <c r="N4544" s="18">
        <f t="shared" ca="1" si="494"/>
        <v>-12.702107363748937</v>
      </c>
      <c r="O4544" s="18"/>
      <c r="P4544" s="30">
        <f t="shared" ca="1" si="490"/>
        <v>32.957597200191081</v>
      </c>
      <c r="Q4544" s="19"/>
      <c r="R4544" s="20">
        <f t="shared" ca="1" si="495"/>
        <v>1</v>
      </c>
      <c r="S4544" s="21">
        <f t="shared" ca="1" si="496"/>
        <v>1</v>
      </c>
    </row>
    <row r="4545" spans="9:19" ht="15" x14ac:dyDescent="0.25">
      <c r="I4545" s="14">
        <v>4541</v>
      </c>
      <c r="J4545" s="15">
        <f t="shared" ca="1" si="491"/>
        <v>0.86288072755192358</v>
      </c>
      <c r="K4545" s="16">
        <f t="shared" ca="1" si="493"/>
        <v>16.577653143553519</v>
      </c>
      <c r="L4545" s="16"/>
      <c r="M4545" s="17">
        <f t="shared" ca="1" si="492"/>
        <v>0.29918767244382705</v>
      </c>
      <c r="N4545" s="18">
        <f t="shared" ca="1" si="494"/>
        <v>-0.62700867905296143</v>
      </c>
      <c r="O4545" s="18"/>
      <c r="P4545" s="30">
        <f t="shared" ca="1" si="490"/>
        <v>19.404661822606482</v>
      </c>
      <c r="Q4545" s="19"/>
      <c r="R4545" s="20">
        <f t="shared" ca="1" si="495"/>
        <v>1</v>
      </c>
      <c r="S4545" s="21">
        <f t="shared" ca="1" si="496"/>
        <v>1</v>
      </c>
    </row>
    <row r="4546" spans="9:19" ht="15" x14ac:dyDescent="0.25">
      <c r="I4546" s="14">
        <v>4542</v>
      </c>
      <c r="J4546" s="15">
        <f t="shared" ca="1" si="491"/>
        <v>1.2712890830070656E-2</v>
      </c>
      <c r="K4546" s="16">
        <f t="shared" ca="1" si="493"/>
        <v>-11.268277050283491</v>
      </c>
      <c r="L4546" s="16"/>
      <c r="M4546" s="17">
        <f t="shared" ca="1" si="492"/>
        <v>0.83097698858475821</v>
      </c>
      <c r="N4546" s="18">
        <f t="shared" ca="1" si="494"/>
        <v>11.795480737908974</v>
      </c>
      <c r="O4546" s="18"/>
      <c r="P4546" s="30">
        <f t="shared" ca="1" si="490"/>
        <v>-20.863757788192466</v>
      </c>
      <c r="Q4546" s="19"/>
      <c r="R4546" s="20">
        <f t="shared" ca="1" si="495"/>
        <v>0</v>
      </c>
      <c r="S4546" s="21">
        <f t="shared" ca="1" si="496"/>
        <v>0</v>
      </c>
    </row>
    <row r="4547" spans="9:19" ht="15" x14ac:dyDescent="0.25">
      <c r="I4547" s="14">
        <v>4543</v>
      </c>
      <c r="J4547" s="15">
        <f t="shared" ca="1" si="491"/>
        <v>0.19866567078191488</v>
      </c>
      <c r="K4547" s="16">
        <f t="shared" ca="1" si="493"/>
        <v>0.3485350860758194</v>
      </c>
      <c r="L4547" s="16"/>
      <c r="M4547" s="17">
        <f t="shared" ca="1" si="492"/>
        <v>0.52557019157047258</v>
      </c>
      <c r="N4547" s="18">
        <f t="shared" ca="1" si="494"/>
        <v>4.3166246535154338</v>
      </c>
      <c r="O4547" s="18"/>
      <c r="P4547" s="30">
        <f t="shared" ca="1" si="490"/>
        <v>-1.7680895674396142</v>
      </c>
      <c r="Q4547" s="19"/>
      <c r="R4547" s="20">
        <f t="shared" ca="1" si="495"/>
        <v>0</v>
      </c>
      <c r="S4547" s="21">
        <f t="shared" ca="1" si="496"/>
        <v>0</v>
      </c>
    </row>
    <row r="4548" spans="9:19" ht="15" x14ac:dyDescent="0.25">
      <c r="I4548" s="14">
        <v>4544</v>
      </c>
      <c r="J4548" s="15">
        <f t="shared" ca="1" si="491"/>
        <v>5.3480284583572901E-2</v>
      </c>
      <c r="K4548" s="16">
        <f t="shared" ca="1" si="493"/>
        <v>-6.0570123234631144</v>
      </c>
      <c r="L4548" s="16"/>
      <c r="M4548" s="17">
        <f t="shared" ca="1" si="492"/>
        <v>0.95108234605984754</v>
      </c>
      <c r="N4548" s="18">
        <f t="shared" ca="1" si="494"/>
        <v>17.630403500459753</v>
      </c>
      <c r="O4548" s="18"/>
      <c r="P4548" s="30">
        <f t="shared" ca="1" si="490"/>
        <v>-21.48741582392287</v>
      </c>
      <c r="Q4548" s="19"/>
      <c r="R4548" s="20">
        <f t="shared" ca="1" si="495"/>
        <v>0</v>
      </c>
      <c r="S4548" s="21">
        <f t="shared" ca="1" si="496"/>
        <v>0</v>
      </c>
    </row>
    <row r="4549" spans="9:19" ht="15" x14ac:dyDescent="0.25">
      <c r="I4549" s="14">
        <v>4545</v>
      </c>
      <c r="J4549" s="15">
        <f t="shared" ca="1" si="491"/>
        <v>0.21501890464392426</v>
      </c>
      <c r="K4549" s="16">
        <f t="shared" ca="1" si="493"/>
        <v>0.82769021287839006</v>
      </c>
      <c r="L4549" s="16"/>
      <c r="M4549" s="17">
        <f t="shared" ca="1" si="492"/>
        <v>0.32986339779559681</v>
      </c>
      <c r="N4549" s="18">
        <f t="shared" ca="1" si="494"/>
        <v>9.6266254534323803E-2</v>
      </c>
      <c r="O4549" s="18"/>
      <c r="P4549" s="30">
        <f t="shared" ref="P4549:P4612" ca="1" si="497">K4549-N4549+homefield_adv_simulation</f>
        <v>2.9314239583440664</v>
      </c>
      <c r="Q4549" s="19"/>
      <c r="R4549" s="20">
        <f t="shared" ca="1" si="495"/>
        <v>1</v>
      </c>
      <c r="S4549" s="21">
        <f t="shared" ca="1" si="496"/>
        <v>0</v>
      </c>
    </row>
    <row r="4550" spans="9:19" ht="15" x14ac:dyDescent="0.25">
      <c r="I4550" s="14">
        <v>4546</v>
      </c>
      <c r="J4550" s="15">
        <f t="shared" ca="1" si="491"/>
        <v>0.93337228321756982</v>
      </c>
      <c r="K4550" s="16">
        <f t="shared" ca="1" si="493"/>
        <v>19.991506839204604</v>
      </c>
      <c r="L4550" s="16"/>
      <c r="M4550" s="17">
        <f t="shared" ca="1" si="492"/>
        <v>0.37174195023749446</v>
      </c>
      <c r="N4550" s="18">
        <f t="shared" ca="1" si="494"/>
        <v>1.0420864181970502</v>
      </c>
      <c r="O4550" s="18"/>
      <c r="P4550" s="30">
        <f t="shared" ca="1" si="497"/>
        <v>21.149420421007552</v>
      </c>
      <c r="Q4550" s="19"/>
      <c r="R4550" s="20">
        <f t="shared" ca="1" si="495"/>
        <v>1</v>
      </c>
      <c r="S4550" s="21">
        <f t="shared" ca="1" si="496"/>
        <v>1</v>
      </c>
    </row>
    <row r="4551" spans="9:19" ht="15" x14ac:dyDescent="0.25">
      <c r="I4551" s="14">
        <v>4547</v>
      </c>
      <c r="J4551" s="15">
        <f t="shared" ca="1" si="491"/>
        <v>0.45856583619548386</v>
      </c>
      <c r="K4551" s="16">
        <f t="shared" ca="1" si="493"/>
        <v>6.5594763574760506</v>
      </c>
      <c r="L4551" s="16"/>
      <c r="M4551" s="17">
        <f t="shared" ca="1" si="492"/>
        <v>0.96774306835101542</v>
      </c>
      <c r="N4551" s="18">
        <f t="shared" ca="1" si="494"/>
        <v>19.246597382613615</v>
      </c>
      <c r="O4551" s="18"/>
      <c r="P4551" s="30">
        <f t="shared" ca="1" si="497"/>
        <v>-10.487121025137565</v>
      </c>
      <c r="Q4551" s="19"/>
      <c r="R4551" s="20">
        <f t="shared" ca="1" si="495"/>
        <v>0</v>
      </c>
      <c r="S4551" s="21">
        <f t="shared" ca="1" si="496"/>
        <v>0</v>
      </c>
    </row>
    <row r="4552" spans="9:19" ht="15" x14ac:dyDescent="0.25">
      <c r="I4552" s="14">
        <v>4548</v>
      </c>
      <c r="J4552" s="15">
        <f t="shared" ca="1" si="491"/>
        <v>0.64266122897439337</v>
      </c>
      <c r="K4552" s="16">
        <f t="shared" ca="1" si="493"/>
        <v>10.488672477988736</v>
      </c>
      <c r="L4552" s="16"/>
      <c r="M4552" s="17">
        <f t="shared" ca="1" si="492"/>
        <v>0.53323684856352882</v>
      </c>
      <c r="N4552" s="18">
        <f t="shared" ca="1" si="494"/>
        <v>4.4778500731280406</v>
      </c>
      <c r="O4552" s="18"/>
      <c r="P4552" s="30">
        <f t="shared" ca="1" si="497"/>
        <v>8.2108224048606964</v>
      </c>
      <c r="Q4552" s="19"/>
      <c r="R4552" s="20">
        <f t="shared" ca="1" si="495"/>
        <v>1</v>
      </c>
      <c r="S4552" s="21">
        <f t="shared" ca="1" si="496"/>
        <v>1</v>
      </c>
    </row>
    <row r="4553" spans="9:19" ht="15" x14ac:dyDescent="0.25">
      <c r="I4553" s="14">
        <v>4549</v>
      </c>
      <c r="J4553" s="15">
        <f t="shared" ca="1" si="491"/>
        <v>0.25956285832676529</v>
      </c>
      <c r="K4553" s="16">
        <f t="shared" ca="1" si="493"/>
        <v>2.0361057364560358</v>
      </c>
      <c r="L4553" s="16"/>
      <c r="M4553" s="17">
        <f t="shared" ca="1" si="492"/>
        <v>0.4981671375387754</v>
      </c>
      <c r="N4553" s="18">
        <f t="shared" ca="1" si="494"/>
        <v>3.7415611524394494</v>
      </c>
      <c r="O4553" s="18"/>
      <c r="P4553" s="30">
        <f t="shared" ca="1" si="497"/>
        <v>0.49454458401658652</v>
      </c>
      <c r="Q4553" s="19"/>
      <c r="R4553" s="20">
        <f t="shared" ca="1" si="495"/>
        <v>1</v>
      </c>
      <c r="S4553" s="21">
        <f t="shared" ca="1" si="496"/>
        <v>0</v>
      </c>
    </row>
    <row r="4554" spans="9:19" ht="15" x14ac:dyDescent="0.25">
      <c r="I4554" s="14">
        <v>4550</v>
      </c>
      <c r="J4554" s="15">
        <f t="shared" ref="J4554:J4617" ca="1" si="498">RAND()</f>
        <v>0.25760262707243886</v>
      </c>
      <c r="K4554" s="16">
        <f t="shared" ca="1" si="493"/>
        <v>1.9854008339376152</v>
      </c>
      <c r="L4554" s="16"/>
      <c r="M4554" s="17">
        <f t="shared" ref="M4554:M4617" ca="1" si="499">RAND()</f>
        <v>0.49259253829530447</v>
      </c>
      <c r="N4554" s="18">
        <f t="shared" ca="1" si="494"/>
        <v>3.6246421057565978</v>
      </c>
      <c r="O4554" s="18"/>
      <c r="P4554" s="30">
        <f t="shared" ca="1" si="497"/>
        <v>0.56075872818101757</v>
      </c>
      <c r="Q4554" s="19"/>
      <c r="R4554" s="20">
        <f t="shared" ca="1" si="495"/>
        <v>1</v>
      </c>
      <c r="S4554" s="21">
        <f t="shared" ca="1" si="496"/>
        <v>0</v>
      </c>
    </row>
    <row r="4555" spans="9:19" ht="15" x14ac:dyDescent="0.25">
      <c r="I4555" s="14">
        <v>4551</v>
      </c>
      <c r="J4555" s="15">
        <f t="shared" ca="1" si="498"/>
        <v>0.89234264615262171</v>
      </c>
      <c r="K4555" s="16">
        <f t="shared" ref="K4555:K4618" ca="1" si="500">NORMINV(J4555,mean_HomeTeam_Sim,sd_HomeTeam_Sim)</f>
        <v>17.796913383179383</v>
      </c>
      <c r="L4555" s="16"/>
      <c r="M4555" s="17">
        <f t="shared" ca="1" si="499"/>
        <v>0.28538962710589477</v>
      </c>
      <c r="N4555" s="18">
        <f t="shared" ref="N4555:N4618" ca="1" si="501">NORMINV(M4555,mean_AwayTeam_Sim,sd_AwayTeam_Sim)</f>
        <v>-0.96306103087660677</v>
      </c>
      <c r="O4555" s="18"/>
      <c r="P4555" s="30">
        <f t="shared" ca="1" si="497"/>
        <v>20.959974414055988</v>
      </c>
      <c r="Q4555" s="19"/>
      <c r="R4555" s="20">
        <f t="shared" ref="R4555:R4618" ca="1" si="502">IF(P4555&gt;0,1,0)</f>
        <v>1</v>
      </c>
      <c r="S4555" s="21">
        <f t="shared" ref="S4555:S4618" ca="1" si="503">IF(P4555&gt;game_spread,1,0)</f>
        <v>1</v>
      </c>
    </row>
    <row r="4556" spans="9:19" ht="15" x14ac:dyDescent="0.25">
      <c r="I4556" s="14">
        <v>4552</v>
      </c>
      <c r="J4556" s="15">
        <f t="shared" ca="1" si="498"/>
        <v>0.67539005579016276</v>
      </c>
      <c r="K4556" s="16">
        <f t="shared" ca="1" si="500"/>
        <v>11.235516358049217</v>
      </c>
      <c r="L4556" s="16"/>
      <c r="M4556" s="17">
        <f t="shared" ca="1" si="499"/>
        <v>0.53835192773442953</v>
      </c>
      <c r="N4556" s="18">
        <f t="shared" ca="1" si="501"/>
        <v>4.5855578743213972</v>
      </c>
      <c r="O4556" s="18"/>
      <c r="P4556" s="30">
        <f t="shared" ca="1" si="497"/>
        <v>8.8499584837278213</v>
      </c>
      <c r="Q4556" s="19"/>
      <c r="R4556" s="20">
        <f t="shared" ca="1" si="502"/>
        <v>1</v>
      </c>
      <c r="S4556" s="21">
        <f t="shared" ca="1" si="503"/>
        <v>1</v>
      </c>
    </row>
    <row r="4557" spans="9:19" ht="15" x14ac:dyDescent="0.25">
      <c r="I4557" s="14">
        <v>4553</v>
      </c>
      <c r="J4557" s="15">
        <f t="shared" ca="1" si="498"/>
        <v>0.11456024710509949</v>
      </c>
      <c r="K4557" s="16">
        <f t="shared" ca="1" si="500"/>
        <v>-2.631903706091185</v>
      </c>
      <c r="L4557" s="16"/>
      <c r="M4557" s="17">
        <f t="shared" ca="1" si="499"/>
        <v>0.62917379473390977</v>
      </c>
      <c r="N4557" s="18">
        <f t="shared" ca="1" si="501"/>
        <v>6.5381829382856207</v>
      </c>
      <c r="O4557" s="18"/>
      <c r="P4557" s="30">
        <f t="shared" ca="1" si="497"/>
        <v>-6.9700866443768055</v>
      </c>
      <c r="Q4557" s="19"/>
      <c r="R4557" s="20">
        <f t="shared" ca="1" si="502"/>
        <v>0</v>
      </c>
      <c r="S4557" s="21">
        <f t="shared" ca="1" si="503"/>
        <v>0</v>
      </c>
    </row>
    <row r="4558" spans="9:19" ht="15" x14ac:dyDescent="0.25">
      <c r="I4558" s="14">
        <v>4554</v>
      </c>
      <c r="J4558" s="15">
        <f t="shared" ca="1" si="498"/>
        <v>0.74720980672723847</v>
      </c>
      <c r="K4558" s="16">
        <f t="shared" ca="1" si="500"/>
        <v>12.999940086510447</v>
      </c>
      <c r="L4558" s="16"/>
      <c r="M4558" s="17">
        <f t="shared" ca="1" si="499"/>
        <v>1.5314379162034708E-4</v>
      </c>
      <c r="N4558" s="18">
        <f t="shared" ca="1" si="501"/>
        <v>-26.422785073881453</v>
      </c>
      <c r="O4558" s="18"/>
      <c r="P4558" s="30">
        <f t="shared" ca="1" si="497"/>
        <v>41.622725160391902</v>
      </c>
      <c r="Q4558" s="19"/>
      <c r="R4558" s="20">
        <f t="shared" ca="1" si="502"/>
        <v>1</v>
      </c>
      <c r="S4558" s="21">
        <f t="shared" ca="1" si="503"/>
        <v>1</v>
      </c>
    </row>
    <row r="4559" spans="9:19" ht="15" x14ac:dyDescent="0.25">
      <c r="I4559" s="14">
        <v>4555</v>
      </c>
      <c r="J4559" s="15">
        <f t="shared" ca="1" si="498"/>
        <v>0.33749086240914705</v>
      </c>
      <c r="K4559" s="16">
        <f t="shared" ca="1" si="500"/>
        <v>3.9217107991063984</v>
      </c>
      <c r="L4559" s="16"/>
      <c r="M4559" s="17">
        <f t="shared" ca="1" si="499"/>
        <v>0.67473387585448141</v>
      </c>
      <c r="N4559" s="18">
        <f t="shared" ca="1" si="501"/>
        <v>7.570261556361519</v>
      </c>
      <c r="O4559" s="18"/>
      <c r="P4559" s="30">
        <f t="shared" ca="1" si="497"/>
        <v>-1.4485507572551204</v>
      </c>
      <c r="Q4559" s="19"/>
      <c r="R4559" s="20">
        <f t="shared" ca="1" si="502"/>
        <v>0</v>
      </c>
      <c r="S4559" s="21">
        <f t="shared" ca="1" si="503"/>
        <v>0</v>
      </c>
    </row>
    <row r="4560" spans="9:19" ht="15" x14ac:dyDescent="0.25">
      <c r="I4560" s="14">
        <v>4556</v>
      </c>
      <c r="J4560" s="15">
        <f t="shared" ca="1" si="498"/>
        <v>0.90212042416858218</v>
      </c>
      <c r="K4560" s="16">
        <f t="shared" ca="1" si="500"/>
        <v>18.254110802907938</v>
      </c>
      <c r="L4560" s="16"/>
      <c r="M4560" s="17">
        <f t="shared" ca="1" si="499"/>
        <v>0.61582655531473995</v>
      </c>
      <c r="N4560" s="18">
        <f t="shared" ca="1" si="501"/>
        <v>6.2442810661975177</v>
      </c>
      <c r="O4560" s="18"/>
      <c r="P4560" s="30">
        <f t="shared" ca="1" si="497"/>
        <v>14.209829736710422</v>
      </c>
      <c r="Q4560" s="19"/>
      <c r="R4560" s="20">
        <f t="shared" ca="1" si="502"/>
        <v>1</v>
      </c>
      <c r="S4560" s="21">
        <f t="shared" ca="1" si="503"/>
        <v>1</v>
      </c>
    </row>
    <row r="4561" spans="9:19" ht="15" x14ac:dyDescent="0.25">
      <c r="I4561" s="14">
        <v>4557</v>
      </c>
      <c r="J4561" s="15">
        <f t="shared" ca="1" si="498"/>
        <v>0.96379347198797549</v>
      </c>
      <c r="K4561" s="16">
        <f t="shared" ca="1" si="500"/>
        <v>22.460701458719456</v>
      </c>
      <c r="L4561" s="16"/>
      <c r="M4561" s="17">
        <f t="shared" ca="1" si="499"/>
        <v>0.48067549801036757</v>
      </c>
      <c r="N4561" s="18">
        <f t="shared" ca="1" si="501"/>
        <v>3.3745687624612146</v>
      </c>
      <c r="O4561" s="18"/>
      <c r="P4561" s="30">
        <f t="shared" ca="1" si="497"/>
        <v>21.286132696258239</v>
      </c>
      <c r="Q4561" s="19"/>
      <c r="R4561" s="20">
        <f t="shared" ca="1" si="502"/>
        <v>1</v>
      </c>
      <c r="S4561" s="21">
        <f t="shared" ca="1" si="503"/>
        <v>1</v>
      </c>
    </row>
    <row r="4562" spans="9:19" ht="15" x14ac:dyDescent="0.25">
      <c r="I4562" s="14">
        <v>4558</v>
      </c>
      <c r="J4562" s="15">
        <f t="shared" ca="1" si="498"/>
        <v>0.8075584965357786</v>
      </c>
      <c r="K4562" s="16">
        <f t="shared" ca="1" si="500"/>
        <v>14.700026869064466</v>
      </c>
      <c r="L4562" s="16"/>
      <c r="M4562" s="17">
        <f t="shared" ca="1" si="499"/>
        <v>0.49034450706757016</v>
      </c>
      <c r="N4562" s="18">
        <f t="shared" ca="1" si="501"/>
        <v>3.5774856461203957</v>
      </c>
      <c r="O4562" s="18"/>
      <c r="P4562" s="30">
        <f t="shared" ca="1" si="497"/>
        <v>13.322541222944071</v>
      </c>
      <c r="Q4562" s="19"/>
      <c r="R4562" s="20">
        <f t="shared" ca="1" si="502"/>
        <v>1</v>
      </c>
      <c r="S4562" s="21">
        <f t="shared" ca="1" si="503"/>
        <v>1</v>
      </c>
    </row>
    <row r="4563" spans="9:19" ht="15" x14ac:dyDescent="0.25">
      <c r="I4563" s="14">
        <v>4559</v>
      </c>
      <c r="J4563" s="15">
        <f t="shared" ca="1" si="498"/>
        <v>0.17798213691025344</v>
      </c>
      <c r="K4563" s="16">
        <f t="shared" ca="1" si="500"/>
        <v>-0.29306132327150713</v>
      </c>
      <c r="L4563" s="16"/>
      <c r="M4563" s="17">
        <f t="shared" ca="1" si="499"/>
        <v>0.88863974506863719</v>
      </c>
      <c r="N4563" s="18">
        <f t="shared" ca="1" si="501"/>
        <v>13.981612667675661</v>
      </c>
      <c r="O4563" s="18"/>
      <c r="P4563" s="30">
        <f t="shared" ca="1" si="497"/>
        <v>-12.074673990947169</v>
      </c>
      <c r="Q4563" s="19"/>
      <c r="R4563" s="20">
        <f t="shared" ca="1" si="502"/>
        <v>0</v>
      </c>
      <c r="S4563" s="21">
        <f t="shared" ca="1" si="503"/>
        <v>0</v>
      </c>
    </row>
    <row r="4564" spans="9:19" ht="15" x14ac:dyDescent="0.25">
      <c r="I4564" s="14">
        <v>4560</v>
      </c>
      <c r="J4564" s="15">
        <f t="shared" ca="1" si="498"/>
        <v>0.51074907455669261</v>
      </c>
      <c r="K4564" s="16">
        <f t="shared" ca="1" si="500"/>
        <v>7.655456410050121</v>
      </c>
      <c r="L4564" s="16"/>
      <c r="M4564" s="17">
        <f t="shared" ca="1" si="499"/>
        <v>0.90714754169503908</v>
      </c>
      <c r="N4564" s="18">
        <f t="shared" ca="1" si="501"/>
        <v>14.852295236976024</v>
      </c>
      <c r="O4564" s="18"/>
      <c r="P4564" s="30">
        <f t="shared" ca="1" si="497"/>
        <v>-4.9968388269259032</v>
      </c>
      <c r="Q4564" s="19"/>
      <c r="R4564" s="20">
        <f t="shared" ca="1" si="502"/>
        <v>0</v>
      </c>
      <c r="S4564" s="21">
        <f t="shared" ca="1" si="503"/>
        <v>0</v>
      </c>
    </row>
    <row r="4565" spans="9:19" ht="15" x14ac:dyDescent="0.25">
      <c r="I4565" s="14">
        <v>4561</v>
      </c>
      <c r="J4565" s="15">
        <f t="shared" ca="1" si="498"/>
        <v>0.31577896901363944</v>
      </c>
      <c r="K4565" s="16">
        <f t="shared" ca="1" si="500"/>
        <v>3.4179207284017794</v>
      </c>
      <c r="L4565" s="16"/>
      <c r="M4565" s="17">
        <f t="shared" ca="1" si="499"/>
        <v>0.90166994060396921</v>
      </c>
      <c r="N4565" s="18">
        <f t="shared" ca="1" si="501"/>
        <v>14.582332019440809</v>
      </c>
      <c r="O4565" s="18"/>
      <c r="P4565" s="30">
        <f t="shared" ca="1" si="497"/>
        <v>-8.9644112910390312</v>
      </c>
      <c r="Q4565" s="19"/>
      <c r="R4565" s="20">
        <f t="shared" ca="1" si="502"/>
        <v>0</v>
      </c>
      <c r="S4565" s="21">
        <f t="shared" ca="1" si="503"/>
        <v>0</v>
      </c>
    </row>
    <row r="4566" spans="9:19" ht="15" x14ac:dyDescent="0.25">
      <c r="I4566" s="14">
        <v>4562</v>
      </c>
      <c r="J4566" s="15">
        <f t="shared" ca="1" si="498"/>
        <v>0.66397226106871532</v>
      </c>
      <c r="K4566" s="16">
        <f t="shared" ca="1" si="500"/>
        <v>10.971821780181672</v>
      </c>
      <c r="L4566" s="16"/>
      <c r="M4566" s="17">
        <f t="shared" ca="1" si="499"/>
        <v>0.23441642576293042</v>
      </c>
      <c r="N4566" s="18">
        <f t="shared" ca="1" si="501"/>
        <v>-2.2805927665539523</v>
      </c>
      <c r="O4566" s="18"/>
      <c r="P4566" s="30">
        <f t="shared" ca="1" si="497"/>
        <v>15.452414546735625</v>
      </c>
      <c r="Q4566" s="19"/>
      <c r="R4566" s="20">
        <f t="shared" ca="1" si="502"/>
        <v>1</v>
      </c>
      <c r="S4566" s="21">
        <f t="shared" ca="1" si="503"/>
        <v>1</v>
      </c>
    </row>
    <row r="4567" spans="9:19" ht="15" x14ac:dyDescent="0.25">
      <c r="I4567" s="14">
        <v>4563</v>
      </c>
      <c r="J4567" s="15">
        <f t="shared" ca="1" si="498"/>
        <v>0.15709253154444935</v>
      </c>
      <c r="K4567" s="16">
        <f t="shared" ca="1" si="500"/>
        <v>-0.99080999801195802</v>
      </c>
      <c r="L4567" s="16"/>
      <c r="M4567" s="17">
        <f t="shared" ca="1" si="499"/>
        <v>0.86930417714886044</v>
      </c>
      <c r="N4567" s="18">
        <f t="shared" ca="1" si="501"/>
        <v>13.176595359390952</v>
      </c>
      <c r="O4567" s="18"/>
      <c r="P4567" s="30">
        <f t="shared" ca="1" si="497"/>
        <v>-11.96740535740291</v>
      </c>
      <c r="Q4567" s="19"/>
      <c r="R4567" s="20">
        <f t="shared" ca="1" si="502"/>
        <v>0</v>
      </c>
      <c r="S4567" s="21">
        <f t="shared" ca="1" si="503"/>
        <v>0</v>
      </c>
    </row>
    <row r="4568" spans="9:19" ht="15" x14ac:dyDescent="0.25">
      <c r="I4568" s="14">
        <v>4564</v>
      </c>
      <c r="J4568" s="15">
        <f t="shared" ca="1" si="498"/>
        <v>8.8709407726384804E-2</v>
      </c>
      <c r="K4568" s="16">
        <f t="shared" ca="1" si="500"/>
        <v>-3.8544121153397555</v>
      </c>
      <c r="L4568" s="16"/>
      <c r="M4568" s="17">
        <f t="shared" ca="1" si="499"/>
        <v>0.13383376023969462</v>
      </c>
      <c r="N4568" s="18">
        <f t="shared" ca="1" si="501"/>
        <v>-5.493958082489673</v>
      </c>
      <c r="O4568" s="18"/>
      <c r="P4568" s="30">
        <f t="shared" ca="1" si="497"/>
        <v>3.8395459671499177</v>
      </c>
      <c r="Q4568" s="19"/>
      <c r="R4568" s="20">
        <f t="shared" ca="1" si="502"/>
        <v>1</v>
      </c>
      <c r="S4568" s="21">
        <f t="shared" ca="1" si="503"/>
        <v>0</v>
      </c>
    </row>
    <row r="4569" spans="9:19" ht="15" x14ac:dyDescent="0.25">
      <c r="I4569" s="14">
        <v>4565</v>
      </c>
      <c r="J4569" s="15">
        <f t="shared" ca="1" si="498"/>
        <v>0.58206585829094515</v>
      </c>
      <c r="K4569" s="16">
        <f t="shared" ca="1" si="500"/>
        <v>9.1634029855974859</v>
      </c>
      <c r="L4569" s="16"/>
      <c r="M4569" s="17">
        <f t="shared" ca="1" si="499"/>
        <v>0.15820922775720359</v>
      </c>
      <c r="N4569" s="18">
        <f t="shared" ca="1" si="501"/>
        <v>-4.6020367129599684</v>
      </c>
      <c r="O4569" s="18"/>
      <c r="P4569" s="30">
        <f t="shared" ca="1" si="497"/>
        <v>15.965439698557454</v>
      </c>
      <c r="Q4569" s="19"/>
      <c r="R4569" s="20">
        <f t="shared" ca="1" si="502"/>
        <v>1</v>
      </c>
      <c r="S4569" s="21">
        <f t="shared" ca="1" si="503"/>
        <v>1</v>
      </c>
    </row>
    <row r="4570" spans="9:19" ht="15" x14ac:dyDescent="0.25">
      <c r="I4570" s="14">
        <v>4566</v>
      </c>
      <c r="J4570" s="15">
        <f t="shared" ca="1" si="498"/>
        <v>0.42871878750566639</v>
      </c>
      <c r="K4570" s="16">
        <f t="shared" ca="1" si="500"/>
        <v>5.9270492375596131</v>
      </c>
      <c r="L4570" s="16"/>
      <c r="M4570" s="17">
        <f t="shared" ca="1" si="499"/>
        <v>0.31763383416486224</v>
      </c>
      <c r="N4570" s="18">
        <f t="shared" ca="1" si="501"/>
        <v>-0.18849351769855227</v>
      </c>
      <c r="O4570" s="18"/>
      <c r="P4570" s="30">
        <f t="shared" ca="1" si="497"/>
        <v>8.3155427552581642</v>
      </c>
      <c r="Q4570" s="19"/>
      <c r="R4570" s="20">
        <f t="shared" ca="1" si="502"/>
        <v>1</v>
      </c>
      <c r="S4570" s="21">
        <f t="shared" ca="1" si="503"/>
        <v>1</v>
      </c>
    </row>
    <row r="4571" spans="9:19" ht="15" x14ac:dyDescent="0.25">
      <c r="I4571" s="14">
        <v>4567</v>
      </c>
      <c r="J4571" s="15">
        <f t="shared" ca="1" si="498"/>
        <v>2.2479354581933397E-2</v>
      </c>
      <c r="K4571" s="16">
        <f t="shared" ca="1" si="500"/>
        <v>-9.3453730327604951</v>
      </c>
      <c r="L4571" s="16"/>
      <c r="M4571" s="17">
        <f t="shared" ca="1" si="499"/>
        <v>0.35338791452905094</v>
      </c>
      <c r="N4571" s="18">
        <f t="shared" ca="1" si="501"/>
        <v>0.63257067068570505</v>
      </c>
      <c r="O4571" s="18"/>
      <c r="P4571" s="30">
        <f t="shared" ca="1" si="497"/>
        <v>-7.7779437034462005</v>
      </c>
      <c r="Q4571" s="19"/>
      <c r="R4571" s="20">
        <f t="shared" ca="1" si="502"/>
        <v>0</v>
      </c>
      <c r="S4571" s="21">
        <f t="shared" ca="1" si="503"/>
        <v>0</v>
      </c>
    </row>
    <row r="4572" spans="9:19" ht="15" x14ac:dyDescent="0.25">
      <c r="I4572" s="14">
        <v>4568</v>
      </c>
      <c r="J4572" s="15">
        <f t="shared" ca="1" si="498"/>
        <v>0.46268061795303406</v>
      </c>
      <c r="K4572" s="16">
        <f t="shared" ca="1" si="500"/>
        <v>6.6461945361409507</v>
      </c>
      <c r="L4572" s="16"/>
      <c r="M4572" s="17">
        <f t="shared" ca="1" si="499"/>
        <v>0.33605449311512348</v>
      </c>
      <c r="N4572" s="18">
        <f t="shared" ca="1" si="501"/>
        <v>0.23879189457681749</v>
      </c>
      <c r="O4572" s="18"/>
      <c r="P4572" s="30">
        <f t="shared" ca="1" si="497"/>
        <v>8.607402641564132</v>
      </c>
      <c r="Q4572" s="19"/>
      <c r="R4572" s="20">
        <f t="shared" ca="1" si="502"/>
        <v>1</v>
      </c>
      <c r="S4572" s="21">
        <f t="shared" ca="1" si="503"/>
        <v>1</v>
      </c>
    </row>
    <row r="4573" spans="9:19" ht="15" x14ac:dyDescent="0.25">
      <c r="I4573" s="14">
        <v>4569</v>
      </c>
      <c r="J4573" s="15">
        <f t="shared" ca="1" si="498"/>
        <v>0.4948260972252887</v>
      </c>
      <c r="K4573" s="16">
        <f t="shared" ca="1" si="500"/>
        <v>7.3214900926643205</v>
      </c>
      <c r="L4573" s="16"/>
      <c r="M4573" s="17">
        <f t="shared" ca="1" si="499"/>
        <v>0.58904922123223535</v>
      </c>
      <c r="N4573" s="18">
        <f t="shared" ca="1" si="501"/>
        <v>5.6633208963734383</v>
      </c>
      <c r="O4573" s="18"/>
      <c r="P4573" s="30">
        <f t="shared" ca="1" si="497"/>
        <v>3.8581691962908824</v>
      </c>
      <c r="Q4573" s="19"/>
      <c r="R4573" s="20">
        <f t="shared" ca="1" si="502"/>
        <v>1</v>
      </c>
      <c r="S4573" s="21">
        <f t="shared" ca="1" si="503"/>
        <v>0</v>
      </c>
    </row>
    <row r="4574" spans="9:19" ht="15" x14ac:dyDescent="0.25">
      <c r="I4574" s="14">
        <v>4570</v>
      </c>
      <c r="J4574" s="15">
        <f t="shared" ca="1" si="498"/>
        <v>0.68459193789223394</v>
      </c>
      <c r="K4574" s="16">
        <f t="shared" ca="1" si="500"/>
        <v>11.450807909154435</v>
      </c>
      <c r="L4574" s="16"/>
      <c r="M4574" s="17">
        <f t="shared" ca="1" si="499"/>
        <v>0.29144034068923708</v>
      </c>
      <c r="N4574" s="18">
        <f t="shared" ca="1" si="501"/>
        <v>-0.81478473686704156</v>
      </c>
      <c r="O4574" s="18"/>
      <c r="P4574" s="30">
        <f t="shared" ca="1" si="497"/>
        <v>14.465592646021477</v>
      </c>
      <c r="Q4574" s="19"/>
      <c r="R4574" s="20">
        <f t="shared" ca="1" si="502"/>
        <v>1</v>
      </c>
      <c r="S4574" s="21">
        <f t="shared" ca="1" si="503"/>
        <v>1</v>
      </c>
    </row>
    <row r="4575" spans="9:19" ht="15" x14ac:dyDescent="0.25">
      <c r="I4575" s="14">
        <v>4571</v>
      </c>
      <c r="J4575" s="15">
        <f t="shared" ca="1" si="498"/>
        <v>0.68483003262672648</v>
      </c>
      <c r="K4575" s="16">
        <f t="shared" ca="1" si="500"/>
        <v>11.456413353910675</v>
      </c>
      <c r="L4575" s="16"/>
      <c r="M4575" s="17">
        <f t="shared" ca="1" si="499"/>
        <v>0.26143132516131107</v>
      </c>
      <c r="N4575" s="18">
        <f t="shared" ca="1" si="501"/>
        <v>-1.5657467607524884</v>
      </c>
      <c r="O4575" s="18"/>
      <c r="P4575" s="30">
        <f t="shared" ca="1" si="497"/>
        <v>15.222160114663161</v>
      </c>
      <c r="Q4575" s="19"/>
      <c r="R4575" s="20">
        <f t="shared" ca="1" si="502"/>
        <v>1</v>
      </c>
      <c r="S4575" s="21">
        <f t="shared" ca="1" si="503"/>
        <v>1</v>
      </c>
    </row>
    <row r="4576" spans="9:19" ht="15" x14ac:dyDescent="0.25">
      <c r="I4576" s="14">
        <v>4572</v>
      </c>
      <c r="J4576" s="15">
        <f t="shared" ca="1" si="498"/>
        <v>0.67470534747472011</v>
      </c>
      <c r="K4576" s="16">
        <f t="shared" ca="1" si="500"/>
        <v>11.219598617708591</v>
      </c>
      <c r="L4576" s="16"/>
      <c r="M4576" s="17">
        <f t="shared" ca="1" si="499"/>
        <v>0.41742837447958991</v>
      </c>
      <c r="N4576" s="18">
        <f t="shared" ca="1" si="501"/>
        <v>2.0357585217405205</v>
      </c>
      <c r="O4576" s="18"/>
      <c r="P4576" s="30">
        <f t="shared" ca="1" si="497"/>
        <v>11.383840095968072</v>
      </c>
      <c r="Q4576" s="19"/>
      <c r="R4576" s="20">
        <f t="shared" ca="1" si="502"/>
        <v>1</v>
      </c>
      <c r="S4576" s="21">
        <f t="shared" ca="1" si="503"/>
        <v>1</v>
      </c>
    </row>
    <row r="4577" spans="9:19" ht="15" x14ac:dyDescent="0.25">
      <c r="I4577" s="14">
        <v>4573</v>
      </c>
      <c r="J4577" s="15">
        <f t="shared" ca="1" si="498"/>
        <v>0.51660104105328386</v>
      </c>
      <c r="K4577" s="16">
        <f t="shared" ca="1" si="500"/>
        <v>7.7782568551338276</v>
      </c>
      <c r="L4577" s="16"/>
      <c r="M4577" s="17">
        <f t="shared" ca="1" si="499"/>
        <v>3.4775440019798931E-2</v>
      </c>
      <c r="N4577" s="18">
        <f t="shared" ca="1" si="501"/>
        <v>-11.403911361691224</v>
      </c>
      <c r="O4577" s="18"/>
      <c r="P4577" s="30">
        <f t="shared" ca="1" si="497"/>
        <v>21.38216821682505</v>
      </c>
      <c r="Q4577" s="19"/>
      <c r="R4577" s="20">
        <f t="shared" ca="1" si="502"/>
        <v>1</v>
      </c>
      <c r="S4577" s="21">
        <f t="shared" ca="1" si="503"/>
        <v>1</v>
      </c>
    </row>
    <row r="4578" spans="9:19" ht="15" x14ac:dyDescent="0.25">
      <c r="I4578" s="14">
        <v>4574</v>
      </c>
      <c r="J4578" s="15">
        <f t="shared" ca="1" si="498"/>
        <v>0.95228878131273531</v>
      </c>
      <c r="K4578" s="16">
        <f t="shared" ca="1" si="500"/>
        <v>21.380993782528485</v>
      </c>
      <c r="L4578" s="16"/>
      <c r="M4578" s="17">
        <f t="shared" ca="1" si="499"/>
        <v>5.9203284239513709E-2</v>
      </c>
      <c r="N4578" s="18">
        <f t="shared" ca="1" si="501"/>
        <v>-9.2844198892379985</v>
      </c>
      <c r="O4578" s="18"/>
      <c r="P4578" s="30">
        <f t="shared" ca="1" si="497"/>
        <v>32.865413671766483</v>
      </c>
      <c r="Q4578" s="19"/>
      <c r="R4578" s="20">
        <f t="shared" ca="1" si="502"/>
        <v>1</v>
      </c>
      <c r="S4578" s="21">
        <f t="shared" ca="1" si="503"/>
        <v>1</v>
      </c>
    </row>
    <row r="4579" spans="9:19" ht="15" x14ac:dyDescent="0.25">
      <c r="I4579" s="14">
        <v>4575</v>
      </c>
      <c r="J4579" s="15">
        <f t="shared" ca="1" si="498"/>
        <v>0.18414408598806242</v>
      </c>
      <c r="K4579" s="16">
        <f t="shared" ca="1" si="500"/>
        <v>-9.7300613313147544E-2</v>
      </c>
      <c r="L4579" s="16"/>
      <c r="M4579" s="17">
        <f t="shared" ca="1" si="499"/>
        <v>0.98296717255373645</v>
      </c>
      <c r="N4579" s="18">
        <f t="shared" ca="1" si="501"/>
        <v>21.511283119515646</v>
      </c>
      <c r="O4579" s="18"/>
      <c r="P4579" s="30">
        <f t="shared" ca="1" si="497"/>
        <v>-19.408583732828795</v>
      </c>
      <c r="Q4579" s="19"/>
      <c r="R4579" s="20">
        <f t="shared" ca="1" si="502"/>
        <v>0</v>
      </c>
      <c r="S4579" s="21">
        <f t="shared" ca="1" si="503"/>
        <v>0</v>
      </c>
    </row>
    <row r="4580" spans="9:19" ht="15" x14ac:dyDescent="0.25">
      <c r="I4580" s="14">
        <v>4576</v>
      </c>
      <c r="J4580" s="15">
        <f t="shared" ca="1" si="498"/>
        <v>0.80454782317938922</v>
      </c>
      <c r="K4580" s="16">
        <f t="shared" ca="1" si="500"/>
        <v>14.608362870882285</v>
      </c>
      <c r="L4580" s="16"/>
      <c r="M4580" s="17">
        <f t="shared" ca="1" si="499"/>
        <v>0.93093269390340783</v>
      </c>
      <c r="N4580" s="18">
        <f t="shared" ca="1" si="501"/>
        <v>16.185772743655065</v>
      </c>
      <c r="O4580" s="18"/>
      <c r="P4580" s="30">
        <f t="shared" ca="1" si="497"/>
        <v>0.62259012722722051</v>
      </c>
      <c r="Q4580" s="19"/>
      <c r="R4580" s="20">
        <f t="shared" ca="1" si="502"/>
        <v>1</v>
      </c>
      <c r="S4580" s="21">
        <f t="shared" ca="1" si="503"/>
        <v>0</v>
      </c>
    </row>
    <row r="4581" spans="9:19" ht="15" x14ac:dyDescent="0.25">
      <c r="I4581" s="14">
        <v>4577</v>
      </c>
      <c r="J4581" s="15">
        <f t="shared" ca="1" si="498"/>
        <v>0.33753018004250601</v>
      </c>
      <c r="K4581" s="16">
        <f t="shared" ca="1" si="500"/>
        <v>3.9226111203615464</v>
      </c>
      <c r="L4581" s="16"/>
      <c r="M4581" s="17">
        <f t="shared" ca="1" si="499"/>
        <v>0.53984223466244918</v>
      </c>
      <c r="N4581" s="18">
        <f t="shared" ca="1" si="501"/>
        <v>4.6169634819166339</v>
      </c>
      <c r="O4581" s="18"/>
      <c r="P4581" s="30">
        <f t="shared" ca="1" si="497"/>
        <v>1.5056476384449127</v>
      </c>
      <c r="Q4581" s="19"/>
      <c r="R4581" s="20">
        <f t="shared" ca="1" si="502"/>
        <v>1</v>
      </c>
      <c r="S4581" s="21">
        <f t="shared" ca="1" si="503"/>
        <v>0</v>
      </c>
    </row>
    <row r="4582" spans="9:19" ht="15" x14ac:dyDescent="0.25">
      <c r="I4582" s="14">
        <v>4578</v>
      </c>
      <c r="J4582" s="15">
        <f t="shared" ca="1" si="498"/>
        <v>0.10360574427592406</v>
      </c>
      <c r="K4582" s="16">
        <f t="shared" ca="1" si="500"/>
        <v>-3.1225441798098164</v>
      </c>
      <c r="L4582" s="16"/>
      <c r="M4582" s="17">
        <f t="shared" ca="1" si="499"/>
        <v>0.82039945162551076</v>
      </c>
      <c r="N4582" s="18">
        <f t="shared" ca="1" si="501"/>
        <v>11.45123915200152</v>
      </c>
      <c r="O4582" s="18"/>
      <c r="P4582" s="30">
        <f t="shared" ca="1" si="497"/>
        <v>-12.373783331811335</v>
      </c>
      <c r="Q4582" s="19"/>
      <c r="R4582" s="20">
        <f t="shared" ca="1" si="502"/>
        <v>0</v>
      </c>
      <c r="S4582" s="21">
        <f t="shared" ca="1" si="503"/>
        <v>0</v>
      </c>
    </row>
    <row r="4583" spans="9:19" ht="15" x14ac:dyDescent="0.25">
      <c r="I4583" s="14">
        <v>4579</v>
      </c>
      <c r="J4583" s="15">
        <f t="shared" ca="1" si="498"/>
        <v>3.495069075370838E-2</v>
      </c>
      <c r="K4583" s="16">
        <f t="shared" ca="1" si="500"/>
        <v>-7.7348744826687117</v>
      </c>
      <c r="L4583" s="16"/>
      <c r="M4583" s="17">
        <f t="shared" ca="1" si="499"/>
        <v>0.48262927782695664</v>
      </c>
      <c r="N4583" s="18">
        <f t="shared" ca="1" si="501"/>
        <v>3.4155867766120247</v>
      </c>
      <c r="O4583" s="18"/>
      <c r="P4583" s="30">
        <f t="shared" ca="1" si="497"/>
        <v>-8.9504612592807362</v>
      </c>
      <c r="Q4583" s="19"/>
      <c r="R4583" s="20">
        <f t="shared" ca="1" si="502"/>
        <v>0</v>
      </c>
      <c r="S4583" s="21">
        <f t="shared" ca="1" si="503"/>
        <v>0</v>
      </c>
    </row>
    <row r="4584" spans="9:19" ht="15" x14ac:dyDescent="0.25">
      <c r="I4584" s="14">
        <v>4580</v>
      </c>
      <c r="J4584" s="15">
        <f t="shared" ca="1" si="498"/>
        <v>0.94988254508802794</v>
      </c>
      <c r="K4584" s="16">
        <f t="shared" ca="1" si="500"/>
        <v>21.182313490255662</v>
      </c>
      <c r="L4584" s="16"/>
      <c r="M4584" s="17">
        <f t="shared" ca="1" si="499"/>
        <v>0.73094977463843458</v>
      </c>
      <c r="N4584" s="18">
        <f t="shared" ca="1" si="501"/>
        <v>8.9312154862263178</v>
      </c>
      <c r="O4584" s="18"/>
      <c r="P4584" s="30">
        <f t="shared" ca="1" si="497"/>
        <v>14.451098004029344</v>
      </c>
      <c r="Q4584" s="19"/>
      <c r="R4584" s="20">
        <f t="shared" ca="1" si="502"/>
        <v>1</v>
      </c>
      <c r="S4584" s="21">
        <f t="shared" ca="1" si="503"/>
        <v>1</v>
      </c>
    </row>
    <row r="4585" spans="9:19" ht="15" x14ac:dyDescent="0.25">
      <c r="I4585" s="14">
        <v>4581</v>
      </c>
      <c r="J4585" s="15">
        <f t="shared" ca="1" si="498"/>
        <v>0.19599568415388635</v>
      </c>
      <c r="K4585" s="16">
        <f t="shared" ca="1" si="500"/>
        <v>0.26809319830958689</v>
      </c>
      <c r="L4585" s="16"/>
      <c r="M4585" s="17">
        <f t="shared" ca="1" si="499"/>
        <v>0.44902248306654702</v>
      </c>
      <c r="N4585" s="18">
        <f t="shared" ca="1" si="501"/>
        <v>2.7079755715846421</v>
      </c>
      <c r="O4585" s="18"/>
      <c r="P4585" s="30">
        <f t="shared" ca="1" si="497"/>
        <v>-0.23988237327505502</v>
      </c>
      <c r="Q4585" s="19"/>
      <c r="R4585" s="20">
        <f t="shared" ca="1" si="502"/>
        <v>0</v>
      </c>
      <c r="S4585" s="21">
        <f t="shared" ca="1" si="503"/>
        <v>0</v>
      </c>
    </row>
    <row r="4586" spans="9:19" ht="15" x14ac:dyDescent="0.25">
      <c r="I4586" s="14">
        <v>4582</v>
      </c>
      <c r="J4586" s="15">
        <f t="shared" ca="1" si="498"/>
        <v>0.52877386526244619</v>
      </c>
      <c r="K4586" s="16">
        <f t="shared" ca="1" si="500"/>
        <v>8.033968406952777</v>
      </c>
      <c r="L4586" s="16"/>
      <c r="M4586" s="17">
        <f t="shared" ca="1" si="499"/>
        <v>0.75265592224564259</v>
      </c>
      <c r="N4586" s="18">
        <f t="shared" ca="1" si="501"/>
        <v>9.4933114007383068</v>
      </c>
      <c r="O4586" s="18"/>
      <c r="P4586" s="30">
        <f t="shared" ca="1" si="497"/>
        <v>0.74065700621447039</v>
      </c>
      <c r="Q4586" s="19"/>
      <c r="R4586" s="20">
        <f t="shared" ca="1" si="502"/>
        <v>1</v>
      </c>
      <c r="S4586" s="21">
        <f t="shared" ca="1" si="503"/>
        <v>0</v>
      </c>
    </row>
    <row r="4587" spans="9:19" ht="15" x14ac:dyDescent="0.25">
      <c r="I4587" s="14">
        <v>4583</v>
      </c>
      <c r="J4587" s="15">
        <f t="shared" ca="1" si="498"/>
        <v>0.31874457324450389</v>
      </c>
      <c r="K4587" s="16">
        <f t="shared" ca="1" si="500"/>
        <v>3.4875551691757076</v>
      </c>
      <c r="L4587" s="16"/>
      <c r="M4587" s="17">
        <f t="shared" ca="1" si="499"/>
        <v>6.5940275226443856E-2</v>
      </c>
      <c r="N4587" s="18">
        <f t="shared" ca="1" si="501"/>
        <v>-8.8261856958484621</v>
      </c>
      <c r="O4587" s="18"/>
      <c r="P4587" s="30">
        <f t="shared" ca="1" si="497"/>
        <v>14.513740865024168</v>
      </c>
      <c r="Q4587" s="19"/>
      <c r="R4587" s="20">
        <f t="shared" ca="1" si="502"/>
        <v>1</v>
      </c>
      <c r="S4587" s="21">
        <f t="shared" ca="1" si="503"/>
        <v>1</v>
      </c>
    </row>
    <row r="4588" spans="9:19" ht="15" x14ac:dyDescent="0.25">
      <c r="I4588" s="14">
        <v>4584</v>
      </c>
      <c r="J4588" s="15">
        <f t="shared" ca="1" si="498"/>
        <v>0.50107511502577784</v>
      </c>
      <c r="K4588" s="16">
        <f t="shared" ca="1" si="500"/>
        <v>7.4525472931542343</v>
      </c>
      <c r="L4588" s="16"/>
      <c r="M4588" s="17">
        <f t="shared" ca="1" si="499"/>
        <v>0.87029483167462174</v>
      </c>
      <c r="N4588" s="18">
        <f t="shared" ca="1" si="501"/>
        <v>13.215734065658987</v>
      </c>
      <c r="O4588" s="18"/>
      <c r="P4588" s="30">
        <f t="shared" ca="1" si="497"/>
        <v>-3.5631867725047526</v>
      </c>
      <c r="Q4588" s="19"/>
      <c r="R4588" s="20">
        <f t="shared" ca="1" si="502"/>
        <v>0</v>
      </c>
      <c r="S4588" s="21">
        <f t="shared" ca="1" si="503"/>
        <v>0</v>
      </c>
    </row>
    <row r="4589" spans="9:19" ht="15" x14ac:dyDescent="0.25">
      <c r="I4589" s="14">
        <v>4585</v>
      </c>
      <c r="J4589" s="15">
        <f t="shared" ca="1" si="498"/>
        <v>0.1830253334835964</v>
      </c>
      <c r="K4589" s="16">
        <f t="shared" ca="1" si="500"/>
        <v>-0.13253467413896036</v>
      </c>
      <c r="L4589" s="16"/>
      <c r="M4589" s="17">
        <f t="shared" ca="1" si="499"/>
        <v>3.330285160039903E-2</v>
      </c>
      <c r="N4589" s="18">
        <f t="shared" ca="1" si="501"/>
        <v>-11.567067532841252</v>
      </c>
      <c r="O4589" s="18"/>
      <c r="P4589" s="30">
        <f t="shared" ca="1" si="497"/>
        <v>13.63453285870229</v>
      </c>
      <c r="Q4589" s="19"/>
      <c r="R4589" s="20">
        <f t="shared" ca="1" si="502"/>
        <v>1</v>
      </c>
      <c r="S4589" s="21">
        <f t="shared" ca="1" si="503"/>
        <v>1</v>
      </c>
    </row>
    <row r="4590" spans="9:19" ht="15" x14ac:dyDescent="0.25">
      <c r="I4590" s="14">
        <v>4586</v>
      </c>
      <c r="J4590" s="15">
        <f t="shared" ca="1" si="498"/>
        <v>0.23539076180348029</v>
      </c>
      <c r="K4590" s="16">
        <f t="shared" ca="1" si="500"/>
        <v>1.3959405907497295</v>
      </c>
      <c r="L4590" s="16"/>
      <c r="M4590" s="17">
        <f t="shared" ca="1" si="499"/>
        <v>0.11569006220694111</v>
      </c>
      <c r="N4590" s="18">
        <f t="shared" ca="1" si="501"/>
        <v>-6.2332414918998609</v>
      </c>
      <c r="O4590" s="18"/>
      <c r="P4590" s="30">
        <f t="shared" ca="1" si="497"/>
        <v>9.8291820826495915</v>
      </c>
      <c r="Q4590" s="19"/>
      <c r="R4590" s="20">
        <f t="shared" ca="1" si="502"/>
        <v>1</v>
      </c>
      <c r="S4590" s="21">
        <f t="shared" ca="1" si="503"/>
        <v>1</v>
      </c>
    </row>
    <row r="4591" spans="9:19" ht="15" x14ac:dyDescent="0.25">
      <c r="I4591" s="14">
        <v>4587</v>
      </c>
      <c r="J4591" s="15">
        <f t="shared" ca="1" si="498"/>
        <v>0.22727532567121356</v>
      </c>
      <c r="K4591" s="16">
        <f t="shared" ca="1" si="500"/>
        <v>1.1730381588568966</v>
      </c>
      <c r="L4591" s="16"/>
      <c r="M4591" s="17">
        <f t="shared" ca="1" si="499"/>
        <v>0.9408714677947041</v>
      </c>
      <c r="N4591" s="18">
        <f t="shared" ca="1" si="501"/>
        <v>16.849728015270195</v>
      </c>
      <c r="O4591" s="18"/>
      <c r="P4591" s="30">
        <f t="shared" ca="1" si="497"/>
        <v>-13.476689856413298</v>
      </c>
      <c r="Q4591" s="19"/>
      <c r="R4591" s="20">
        <f t="shared" ca="1" si="502"/>
        <v>0</v>
      </c>
      <c r="S4591" s="21">
        <f t="shared" ca="1" si="503"/>
        <v>0</v>
      </c>
    </row>
    <row r="4592" spans="9:19" ht="15" x14ac:dyDescent="0.25">
      <c r="I4592" s="14">
        <v>4588</v>
      </c>
      <c r="J4592" s="15">
        <f t="shared" ca="1" si="498"/>
        <v>0.4927731526238488</v>
      </c>
      <c r="K4592" s="16">
        <f t="shared" ca="1" si="500"/>
        <v>7.2784305789337242</v>
      </c>
      <c r="L4592" s="16"/>
      <c r="M4592" s="17">
        <f t="shared" ca="1" si="499"/>
        <v>0.12892527900506967</v>
      </c>
      <c r="N4592" s="18">
        <f t="shared" ca="1" si="501"/>
        <v>-5.6866917572176447</v>
      </c>
      <c r="O4592" s="18"/>
      <c r="P4592" s="30">
        <f t="shared" ca="1" si="497"/>
        <v>15.16512233615137</v>
      </c>
      <c r="Q4592" s="19"/>
      <c r="R4592" s="20">
        <f t="shared" ca="1" si="502"/>
        <v>1</v>
      </c>
      <c r="S4592" s="21">
        <f t="shared" ca="1" si="503"/>
        <v>1</v>
      </c>
    </row>
    <row r="4593" spans="9:19" ht="15" x14ac:dyDescent="0.25">
      <c r="I4593" s="14">
        <v>4589</v>
      </c>
      <c r="J4593" s="15">
        <f t="shared" ca="1" si="498"/>
        <v>4.5883544093813566E-2</v>
      </c>
      <c r="K4593" s="16">
        <f t="shared" ca="1" si="500"/>
        <v>-6.6773353629107159</v>
      </c>
      <c r="L4593" s="16"/>
      <c r="M4593" s="17">
        <f t="shared" ca="1" si="499"/>
        <v>3.9506868810027296E-2</v>
      </c>
      <c r="N4593" s="18">
        <f t="shared" ca="1" si="501"/>
        <v>-10.915410299011549</v>
      </c>
      <c r="O4593" s="18"/>
      <c r="P4593" s="30">
        <f t="shared" ca="1" si="497"/>
        <v>6.4380749361008336</v>
      </c>
      <c r="Q4593" s="19"/>
      <c r="R4593" s="20">
        <f t="shared" ca="1" si="502"/>
        <v>1</v>
      </c>
      <c r="S4593" s="21">
        <f t="shared" ca="1" si="503"/>
        <v>0</v>
      </c>
    </row>
    <row r="4594" spans="9:19" ht="15" x14ac:dyDescent="0.25">
      <c r="I4594" s="14">
        <v>4590</v>
      </c>
      <c r="J4594" s="15">
        <f t="shared" ca="1" si="498"/>
        <v>0.52902308199895642</v>
      </c>
      <c r="K4594" s="16">
        <f t="shared" ca="1" si="500"/>
        <v>8.0392087242488088</v>
      </c>
      <c r="L4594" s="16"/>
      <c r="M4594" s="17">
        <f t="shared" ca="1" si="499"/>
        <v>0.71238986014768713</v>
      </c>
      <c r="N4594" s="18">
        <f t="shared" ca="1" si="501"/>
        <v>8.4684753435334077</v>
      </c>
      <c r="O4594" s="18"/>
      <c r="P4594" s="30">
        <f t="shared" ca="1" si="497"/>
        <v>1.7707333807154013</v>
      </c>
      <c r="Q4594" s="19"/>
      <c r="R4594" s="20">
        <f t="shared" ca="1" si="502"/>
        <v>1</v>
      </c>
      <c r="S4594" s="21">
        <f t="shared" ca="1" si="503"/>
        <v>0</v>
      </c>
    </row>
    <row r="4595" spans="9:19" ht="15" x14ac:dyDescent="0.25">
      <c r="I4595" s="14">
        <v>4591</v>
      </c>
      <c r="J4595" s="15">
        <f t="shared" ca="1" si="498"/>
        <v>0.90741815972229345</v>
      </c>
      <c r="K4595" s="16">
        <f t="shared" ca="1" si="500"/>
        <v>18.51593380726154</v>
      </c>
      <c r="L4595" s="16"/>
      <c r="M4595" s="17">
        <f t="shared" ca="1" si="499"/>
        <v>0.30799422601417914</v>
      </c>
      <c r="N4595" s="18">
        <f t="shared" ca="1" si="501"/>
        <v>-0.41621658988340204</v>
      </c>
      <c r="O4595" s="18"/>
      <c r="P4595" s="30">
        <f t="shared" ca="1" si="497"/>
        <v>21.13215039714494</v>
      </c>
      <c r="Q4595" s="19"/>
      <c r="R4595" s="20">
        <f t="shared" ca="1" si="502"/>
        <v>1</v>
      </c>
      <c r="S4595" s="21">
        <f t="shared" ca="1" si="503"/>
        <v>1</v>
      </c>
    </row>
    <row r="4596" spans="9:19" ht="15" x14ac:dyDescent="0.25">
      <c r="I4596" s="14">
        <v>4592</v>
      </c>
      <c r="J4596" s="15">
        <f t="shared" ca="1" si="498"/>
        <v>0.45498027561169063</v>
      </c>
      <c r="K4596" s="16">
        <f t="shared" ca="1" si="500"/>
        <v>6.4838354043910824</v>
      </c>
      <c r="L4596" s="16"/>
      <c r="M4596" s="17">
        <f t="shared" ca="1" si="499"/>
        <v>0.44282615012515048</v>
      </c>
      <c r="N4596" s="18">
        <f t="shared" ca="1" si="501"/>
        <v>2.5768182247504847</v>
      </c>
      <c r="O4596" s="18"/>
      <c r="P4596" s="30">
        <f t="shared" ca="1" si="497"/>
        <v>6.1070171796405983</v>
      </c>
      <c r="Q4596" s="19"/>
      <c r="R4596" s="20">
        <f t="shared" ca="1" si="502"/>
        <v>1</v>
      </c>
      <c r="S4596" s="21">
        <f t="shared" ca="1" si="503"/>
        <v>0</v>
      </c>
    </row>
    <row r="4597" spans="9:19" ht="15" x14ac:dyDescent="0.25">
      <c r="I4597" s="14">
        <v>4593</v>
      </c>
      <c r="J4597" s="15">
        <f t="shared" ca="1" si="498"/>
        <v>0.93469659171331221</v>
      </c>
      <c r="K4597" s="16">
        <f t="shared" ca="1" si="500"/>
        <v>20.077900801469625</v>
      </c>
      <c r="L4597" s="16"/>
      <c r="M4597" s="17">
        <f t="shared" ca="1" si="499"/>
        <v>0.56695255872291928</v>
      </c>
      <c r="N4597" s="18">
        <f t="shared" ca="1" si="501"/>
        <v>5.1907832155603586</v>
      </c>
      <c r="O4597" s="18"/>
      <c r="P4597" s="30">
        <f t="shared" ca="1" si="497"/>
        <v>17.087117585909265</v>
      </c>
      <c r="Q4597" s="19"/>
      <c r="R4597" s="20">
        <f t="shared" ca="1" si="502"/>
        <v>1</v>
      </c>
      <c r="S4597" s="21">
        <f t="shared" ca="1" si="503"/>
        <v>1</v>
      </c>
    </row>
    <row r="4598" spans="9:19" ht="15" x14ac:dyDescent="0.25">
      <c r="I4598" s="14">
        <v>4594</v>
      </c>
      <c r="J4598" s="15">
        <f t="shared" ca="1" si="498"/>
        <v>0.50472521925284897</v>
      </c>
      <c r="K4598" s="16">
        <f t="shared" ca="1" si="500"/>
        <v>7.529099411136297</v>
      </c>
      <c r="L4598" s="16"/>
      <c r="M4598" s="17">
        <f t="shared" ca="1" si="499"/>
        <v>3.0338264156979711E-2</v>
      </c>
      <c r="N4598" s="18">
        <f t="shared" ca="1" si="501"/>
        <v>-11.914447617822361</v>
      </c>
      <c r="O4598" s="18"/>
      <c r="P4598" s="30">
        <f t="shared" ca="1" si="497"/>
        <v>21.643547028958658</v>
      </c>
      <c r="Q4598" s="19"/>
      <c r="R4598" s="20">
        <f t="shared" ca="1" si="502"/>
        <v>1</v>
      </c>
      <c r="S4598" s="21">
        <f t="shared" ca="1" si="503"/>
        <v>1</v>
      </c>
    </row>
    <row r="4599" spans="9:19" ht="15" x14ac:dyDescent="0.25">
      <c r="I4599" s="14">
        <v>4595</v>
      </c>
      <c r="J4599" s="15">
        <f t="shared" ca="1" si="498"/>
        <v>4.8239085002726223E-2</v>
      </c>
      <c r="K4599" s="16">
        <f t="shared" ca="1" si="500"/>
        <v>-6.4767338072921152</v>
      </c>
      <c r="L4599" s="16"/>
      <c r="M4599" s="17">
        <f t="shared" ca="1" si="499"/>
        <v>2.1644325114947627E-2</v>
      </c>
      <c r="N4599" s="18">
        <f t="shared" ca="1" si="501"/>
        <v>-13.12818107663162</v>
      </c>
      <c r="O4599" s="18"/>
      <c r="P4599" s="30">
        <f t="shared" ca="1" si="497"/>
        <v>8.8514472693395057</v>
      </c>
      <c r="Q4599" s="19"/>
      <c r="R4599" s="20">
        <f t="shared" ca="1" si="502"/>
        <v>1</v>
      </c>
      <c r="S4599" s="21">
        <f t="shared" ca="1" si="503"/>
        <v>1</v>
      </c>
    </row>
    <row r="4600" spans="9:19" ht="15" x14ac:dyDescent="0.25">
      <c r="I4600" s="14">
        <v>4596</v>
      </c>
      <c r="J4600" s="15">
        <f t="shared" ca="1" si="498"/>
        <v>1.0859701910630459E-2</v>
      </c>
      <c r="K4600" s="16">
        <f t="shared" ca="1" si="500"/>
        <v>-11.773351238418343</v>
      </c>
      <c r="L4600" s="16"/>
      <c r="M4600" s="17">
        <f t="shared" ca="1" si="499"/>
        <v>0.12096826724612442</v>
      </c>
      <c r="N4600" s="18">
        <f t="shared" ca="1" si="501"/>
        <v>-6.0102620486810139</v>
      </c>
      <c r="O4600" s="18"/>
      <c r="P4600" s="30">
        <f t="shared" ca="1" si="497"/>
        <v>-3.5630891897373287</v>
      </c>
      <c r="Q4600" s="19"/>
      <c r="R4600" s="20">
        <f t="shared" ca="1" si="502"/>
        <v>0</v>
      </c>
      <c r="S4600" s="21">
        <f t="shared" ca="1" si="503"/>
        <v>0</v>
      </c>
    </row>
    <row r="4601" spans="9:19" ht="15" x14ac:dyDescent="0.25">
      <c r="I4601" s="14">
        <v>4597</v>
      </c>
      <c r="J4601" s="15">
        <f t="shared" ca="1" si="498"/>
        <v>0.5030313850415743</v>
      </c>
      <c r="K4601" s="16">
        <f t="shared" ca="1" si="500"/>
        <v>7.493574687884764</v>
      </c>
      <c r="L4601" s="16"/>
      <c r="M4601" s="17">
        <f t="shared" ca="1" si="499"/>
        <v>0.39365577290100895</v>
      </c>
      <c r="N4601" s="18">
        <f t="shared" ca="1" si="501"/>
        <v>1.5226632241928804</v>
      </c>
      <c r="O4601" s="18"/>
      <c r="P4601" s="30">
        <f t="shared" ca="1" si="497"/>
        <v>8.1709114636918834</v>
      </c>
      <c r="Q4601" s="19"/>
      <c r="R4601" s="20">
        <f t="shared" ca="1" si="502"/>
        <v>1</v>
      </c>
      <c r="S4601" s="21">
        <f t="shared" ca="1" si="503"/>
        <v>1</v>
      </c>
    </row>
    <row r="4602" spans="9:19" ht="15" x14ac:dyDescent="0.25">
      <c r="I4602" s="14">
        <v>4598</v>
      </c>
      <c r="J4602" s="15">
        <f t="shared" ca="1" si="498"/>
        <v>0.74134976985541035</v>
      </c>
      <c r="K4602" s="16">
        <f t="shared" ca="1" si="500"/>
        <v>12.847476273711603</v>
      </c>
      <c r="L4602" s="16"/>
      <c r="M4602" s="17">
        <f t="shared" ca="1" si="499"/>
        <v>0.9640380145291163</v>
      </c>
      <c r="N4602" s="18">
        <f t="shared" ca="1" si="501"/>
        <v>18.836525903300227</v>
      </c>
      <c r="O4602" s="18"/>
      <c r="P4602" s="30">
        <f t="shared" ca="1" si="497"/>
        <v>-3.7890496295886242</v>
      </c>
      <c r="Q4602" s="19"/>
      <c r="R4602" s="20">
        <f t="shared" ca="1" si="502"/>
        <v>0</v>
      </c>
      <c r="S4602" s="21">
        <f t="shared" ca="1" si="503"/>
        <v>0</v>
      </c>
    </row>
    <row r="4603" spans="9:19" ht="15" x14ac:dyDescent="0.25">
      <c r="I4603" s="14">
        <v>4599</v>
      </c>
      <c r="J4603" s="15">
        <f t="shared" ca="1" si="498"/>
        <v>0.94313018855339037</v>
      </c>
      <c r="K4603" s="16">
        <f t="shared" ca="1" si="500"/>
        <v>20.662662269506491</v>
      </c>
      <c r="L4603" s="16"/>
      <c r="M4603" s="17">
        <f t="shared" ca="1" si="499"/>
        <v>0.13540735575675944</v>
      </c>
      <c r="N4603" s="18">
        <f t="shared" ca="1" si="501"/>
        <v>-5.4332023470293649</v>
      </c>
      <c r="O4603" s="18"/>
      <c r="P4603" s="30">
        <f t="shared" ca="1" si="497"/>
        <v>28.295864616535855</v>
      </c>
      <c r="Q4603" s="19"/>
      <c r="R4603" s="20">
        <f t="shared" ca="1" si="502"/>
        <v>1</v>
      </c>
      <c r="S4603" s="21">
        <f t="shared" ca="1" si="503"/>
        <v>1</v>
      </c>
    </row>
    <row r="4604" spans="9:19" ht="15" x14ac:dyDescent="0.25">
      <c r="I4604" s="14">
        <v>4600</v>
      </c>
      <c r="J4604" s="15">
        <f t="shared" ca="1" si="498"/>
        <v>0.14936793963369188</v>
      </c>
      <c r="K4604" s="16">
        <f t="shared" ca="1" si="500"/>
        <v>-1.2641364878638388</v>
      </c>
      <c r="L4604" s="16"/>
      <c r="M4604" s="17">
        <f t="shared" ca="1" si="499"/>
        <v>0.61405010428728435</v>
      </c>
      <c r="N4604" s="18">
        <f t="shared" ca="1" si="501"/>
        <v>6.2054003204231067</v>
      </c>
      <c r="O4604" s="18"/>
      <c r="P4604" s="30">
        <f t="shared" ca="1" si="497"/>
        <v>-5.2695368082869454</v>
      </c>
      <c r="Q4604" s="19"/>
      <c r="R4604" s="20">
        <f t="shared" ca="1" si="502"/>
        <v>0</v>
      </c>
      <c r="S4604" s="21">
        <f t="shared" ca="1" si="503"/>
        <v>0</v>
      </c>
    </row>
    <row r="4605" spans="9:19" ht="15" x14ac:dyDescent="0.25">
      <c r="I4605" s="14">
        <v>4601</v>
      </c>
      <c r="J4605" s="15">
        <f t="shared" ca="1" si="498"/>
        <v>0.96711480360816415</v>
      </c>
      <c r="K4605" s="16">
        <f t="shared" ca="1" si="500"/>
        <v>22.824421654441515</v>
      </c>
      <c r="L4605" s="16"/>
      <c r="M4605" s="17">
        <f t="shared" ca="1" si="499"/>
        <v>0.90614100497091865</v>
      </c>
      <c r="N4605" s="18">
        <f t="shared" ca="1" si="501"/>
        <v>14.801824327460634</v>
      </c>
      <c r="O4605" s="18"/>
      <c r="P4605" s="30">
        <f t="shared" ca="1" si="497"/>
        <v>10.222597326980882</v>
      </c>
      <c r="Q4605" s="19"/>
      <c r="R4605" s="20">
        <f t="shared" ca="1" si="502"/>
        <v>1</v>
      </c>
      <c r="S4605" s="21">
        <f t="shared" ca="1" si="503"/>
        <v>1</v>
      </c>
    </row>
    <row r="4606" spans="9:19" ht="15" x14ac:dyDescent="0.25">
      <c r="I4606" s="14">
        <v>4602</v>
      </c>
      <c r="J4606" s="15">
        <f t="shared" ca="1" si="498"/>
        <v>0.95678275042651706</v>
      </c>
      <c r="K4606" s="16">
        <f t="shared" ca="1" si="500"/>
        <v>21.774647312944726</v>
      </c>
      <c r="L4606" s="16"/>
      <c r="M4606" s="17">
        <f t="shared" ca="1" si="499"/>
        <v>0.84410342280322403</v>
      </c>
      <c r="N4606" s="18">
        <f t="shared" ca="1" si="501"/>
        <v>12.242536807375885</v>
      </c>
      <c r="O4606" s="18"/>
      <c r="P4606" s="30">
        <f t="shared" ca="1" si="497"/>
        <v>11.732110505568841</v>
      </c>
      <c r="Q4606" s="19"/>
      <c r="R4606" s="20">
        <f t="shared" ca="1" si="502"/>
        <v>1</v>
      </c>
      <c r="S4606" s="21">
        <f t="shared" ca="1" si="503"/>
        <v>1</v>
      </c>
    </row>
    <row r="4607" spans="9:19" ht="15" x14ac:dyDescent="0.25">
      <c r="I4607" s="14">
        <v>4603</v>
      </c>
      <c r="J4607" s="15">
        <f t="shared" ca="1" si="498"/>
        <v>0.16526241225121086</v>
      </c>
      <c r="K4607" s="16">
        <f t="shared" ca="1" si="500"/>
        <v>-0.71118146475099486</v>
      </c>
      <c r="L4607" s="16"/>
      <c r="M4607" s="17">
        <f t="shared" ca="1" si="499"/>
        <v>0.55392469932974608</v>
      </c>
      <c r="N4607" s="18">
        <f t="shared" ca="1" si="501"/>
        <v>4.9143724046171329</v>
      </c>
      <c r="O4607" s="18"/>
      <c r="P4607" s="30">
        <f t="shared" ca="1" si="497"/>
        <v>-3.4255538693681276</v>
      </c>
      <c r="Q4607" s="19"/>
      <c r="R4607" s="20">
        <f t="shared" ca="1" si="502"/>
        <v>0</v>
      </c>
      <c r="S4607" s="21">
        <f t="shared" ca="1" si="503"/>
        <v>0</v>
      </c>
    </row>
    <row r="4608" spans="9:19" ht="15" x14ac:dyDescent="0.25">
      <c r="I4608" s="14">
        <v>4604</v>
      </c>
      <c r="J4608" s="15">
        <f t="shared" ca="1" si="498"/>
        <v>0.23768722429458333</v>
      </c>
      <c r="K4608" s="16">
        <f t="shared" ca="1" si="500"/>
        <v>1.458239847414939</v>
      </c>
      <c r="L4608" s="16"/>
      <c r="M4608" s="17">
        <f t="shared" ca="1" si="499"/>
        <v>0.47668142609815678</v>
      </c>
      <c r="N4608" s="18">
        <f t="shared" ca="1" si="501"/>
        <v>3.2906850754341139</v>
      </c>
      <c r="O4608" s="18"/>
      <c r="P4608" s="30">
        <f t="shared" ca="1" si="497"/>
        <v>0.3675547719808252</v>
      </c>
      <c r="Q4608" s="19"/>
      <c r="R4608" s="20">
        <f t="shared" ca="1" si="502"/>
        <v>1</v>
      </c>
      <c r="S4608" s="21">
        <f t="shared" ca="1" si="503"/>
        <v>0</v>
      </c>
    </row>
    <row r="4609" spans="9:19" ht="15" x14ac:dyDescent="0.25">
      <c r="I4609" s="14">
        <v>4605</v>
      </c>
      <c r="J4609" s="15">
        <f t="shared" ca="1" si="498"/>
        <v>0.73477784798633561</v>
      </c>
      <c r="K4609" s="16">
        <f t="shared" ca="1" si="500"/>
        <v>12.678601960176211</v>
      </c>
      <c r="L4609" s="16"/>
      <c r="M4609" s="17">
        <f t="shared" ca="1" si="499"/>
        <v>0.77188403485774693</v>
      </c>
      <c r="N4609" s="18">
        <f t="shared" ca="1" si="501"/>
        <v>10.01366789291786</v>
      </c>
      <c r="O4609" s="18"/>
      <c r="P4609" s="30">
        <f t="shared" ca="1" si="497"/>
        <v>4.8649340672583508</v>
      </c>
      <c r="Q4609" s="19"/>
      <c r="R4609" s="20">
        <f t="shared" ca="1" si="502"/>
        <v>1</v>
      </c>
      <c r="S4609" s="21">
        <f t="shared" ca="1" si="503"/>
        <v>0</v>
      </c>
    </row>
    <row r="4610" spans="9:19" ht="15" x14ac:dyDescent="0.25">
      <c r="I4610" s="14">
        <v>4606</v>
      </c>
      <c r="J4610" s="15">
        <f t="shared" ca="1" si="498"/>
        <v>0.97122052521871716</v>
      </c>
      <c r="K4610" s="16">
        <f t="shared" ca="1" si="500"/>
        <v>23.318525583548087</v>
      </c>
      <c r="L4610" s="16"/>
      <c r="M4610" s="17">
        <f t="shared" ca="1" si="499"/>
        <v>0.23063829614499209</v>
      </c>
      <c r="N4610" s="18">
        <f t="shared" ca="1" si="501"/>
        <v>-2.3840625133305267</v>
      </c>
      <c r="O4610" s="18"/>
      <c r="P4610" s="30">
        <f t="shared" ca="1" si="497"/>
        <v>27.902588096878613</v>
      </c>
      <c r="Q4610" s="19"/>
      <c r="R4610" s="20">
        <f t="shared" ca="1" si="502"/>
        <v>1</v>
      </c>
      <c r="S4610" s="21">
        <f t="shared" ca="1" si="503"/>
        <v>1</v>
      </c>
    </row>
    <row r="4611" spans="9:19" ht="15" x14ac:dyDescent="0.25">
      <c r="I4611" s="14">
        <v>4607</v>
      </c>
      <c r="J4611" s="15">
        <f t="shared" ca="1" si="498"/>
        <v>0.46613350004641962</v>
      </c>
      <c r="K4611" s="16">
        <f t="shared" ca="1" si="500"/>
        <v>6.7188980101588207</v>
      </c>
      <c r="L4611" s="16"/>
      <c r="M4611" s="17">
        <f t="shared" ca="1" si="499"/>
        <v>0.13952340792765905</v>
      </c>
      <c r="N4611" s="18">
        <f t="shared" ca="1" si="501"/>
        <v>-5.2765358212497961</v>
      </c>
      <c r="O4611" s="18"/>
      <c r="P4611" s="30">
        <f t="shared" ca="1" si="497"/>
        <v>14.195433831408618</v>
      </c>
      <c r="Q4611" s="19"/>
      <c r="R4611" s="20">
        <f t="shared" ca="1" si="502"/>
        <v>1</v>
      </c>
      <c r="S4611" s="21">
        <f t="shared" ca="1" si="503"/>
        <v>1</v>
      </c>
    </row>
    <row r="4612" spans="9:19" ht="15" x14ac:dyDescent="0.25">
      <c r="I4612" s="14">
        <v>4608</v>
      </c>
      <c r="J4612" s="15">
        <f t="shared" ca="1" si="498"/>
        <v>0.42074569205497792</v>
      </c>
      <c r="K4612" s="16">
        <f t="shared" ca="1" si="500"/>
        <v>5.7567955150784584</v>
      </c>
      <c r="L4612" s="16"/>
      <c r="M4612" s="17">
        <f t="shared" ca="1" si="499"/>
        <v>3.1360250036532866E-2</v>
      </c>
      <c r="N4612" s="18">
        <f t="shared" ca="1" si="501"/>
        <v>-11.791646059451146</v>
      </c>
      <c r="O4612" s="18"/>
      <c r="P4612" s="30">
        <f t="shared" ca="1" si="497"/>
        <v>19.748441574529604</v>
      </c>
      <c r="Q4612" s="19"/>
      <c r="R4612" s="20">
        <f t="shared" ca="1" si="502"/>
        <v>1</v>
      </c>
      <c r="S4612" s="21">
        <f t="shared" ca="1" si="503"/>
        <v>1</v>
      </c>
    </row>
    <row r="4613" spans="9:19" ht="15" x14ac:dyDescent="0.25">
      <c r="I4613" s="14">
        <v>4609</v>
      </c>
      <c r="J4613" s="15">
        <f t="shared" ca="1" si="498"/>
        <v>0.30044237787139483</v>
      </c>
      <c r="K4613" s="16">
        <f t="shared" ca="1" si="500"/>
        <v>3.0531920159151307</v>
      </c>
      <c r="L4613" s="16"/>
      <c r="M4613" s="17">
        <f t="shared" ca="1" si="499"/>
        <v>9.3462075559272884E-2</v>
      </c>
      <c r="N4613" s="18">
        <f t="shared" ca="1" si="501"/>
        <v>-7.2616791432979326</v>
      </c>
      <c r="O4613" s="18"/>
      <c r="P4613" s="30">
        <f t="shared" ref="P4613:P4676" ca="1" si="504">K4613-N4613+homefield_adv_simulation</f>
        <v>12.514871159213062</v>
      </c>
      <c r="Q4613" s="19"/>
      <c r="R4613" s="20">
        <f t="shared" ca="1" si="502"/>
        <v>1</v>
      </c>
      <c r="S4613" s="21">
        <f t="shared" ca="1" si="503"/>
        <v>1</v>
      </c>
    </row>
    <row r="4614" spans="9:19" ht="15" x14ac:dyDescent="0.25">
      <c r="I4614" s="14">
        <v>4610</v>
      </c>
      <c r="J4614" s="15">
        <f t="shared" ca="1" si="498"/>
        <v>2.1820289509136614E-2</v>
      </c>
      <c r="K4614" s="16">
        <f t="shared" ca="1" si="500"/>
        <v>-9.4498393078034262</v>
      </c>
      <c r="L4614" s="16"/>
      <c r="M4614" s="17">
        <f t="shared" ca="1" si="499"/>
        <v>7.3120563334880928E-2</v>
      </c>
      <c r="N4614" s="18">
        <f t="shared" ca="1" si="501"/>
        <v>-8.3761467070134916</v>
      </c>
      <c r="O4614" s="18"/>
      <c r="P4614" s="30">
        <f t="shared" ca="1" si="504"/>
        <v>1.1263073992100656</v>
      </c>
      <c r="Q4614" s="19"/>
      <c r="R4614" s="20">
        <f t="shared" ca="1" si="502"/>
        <v>1</v>
      </c>
      <c r="S4614" s="21">
        <f t="shared" ca="1" si="503"/>
        <v>0</v>
      </c>
    </row>
    <row r="4615" spans="9:19" ht="15" x14ac:dyDescent="0.25">
      <c r="I4615" s="14">
        <v>4611</v>
      </c>
      <c r="J4615" s="15">
        <f t="shared" ca="1" si="498"/>
        <v>0.80523684709411258</v>
      </c>
      <c r="K4615" s="16">
        <f t="shared" ca="1" si="500"/>
        <v>14.629264831327966</v>
      </c>
      <c r="L4615" s="16"/>
      <c r="M4615" s="17">
        <f t="shared" ca="1" si="499"/>
        <v>0.69980670677220314</v>
      </c>
      <c r="N4615" s="18">
        <f t="shared" ca="1" si="501"/>
        <v>8.16279889092635</v>
      </c>
      <c r="O4615" s="18"/>
      <c r="P4615" s="30">
        <f t="shared" ca="1" si="504"/>
        <v>8.6664659404016149</v>
      </c>
      <c r="Q4615" s="19"/>
      <c r="R4615" s="20">
        <f t="shared" ca="1" si="502"/>
        <v>1</v>
      </c>
      <c r="S4615" s="21">
        <f t="shared" ca="1" si="503"/>
        <v>1</v>
      </c>
    </row>
    <row r="4616" spans="9:19" ht="15" x14ac:dyDescent="0.25">
      <c r="I4616" s="14">
        <v>4612</v>
      </c>
      <c r="J4616" s="15">
        <f t="shared" ca="1" si="498"/>
        <v>0.22693167025527206</v>
      </c>
      <c r="K4616" s="16">
        <f t="shared" ca="1" si="500"/>
        <v>1.1635015636009882</v>
      </c>
      <c r="L4616" s="16"/>
      <c r="M4616" s="17">
        <f t="shared" ca="1" si="499"/>
        <v>0.44393044544701887</v>
      </c>
      <c r="N4616" s="18">
        <f t="shared" ca="1" si="501"/>
        <v>2.60021350102227</v>
      </c>
      <c r="O4616" s="18"/>
      <c r="P4616" s="30">
        <f t="shared" ca="1" si="504"/>
        <v>0.7632880625787184</v>
      </c>
      <c r="Q4616" s="19"/>
      <c r="R4616" s="20">
        <f t="shared" ca="1" si="502"/>
        <v>1</v>
      </c>
      <c r="S4616" s="21">
        <f t="shared" ca="1" si="503"/>
        <v>0</v>
      </c>
    </row>
    <row r="4617" spans="9:19" ht="15" x14ac:dyDescent="0.25">
      <c r="I4617" s="14">
        <v>4613</v>
      </c>
      <c r="J4617" s="15">
        <f t="shared" ca="1" si="498"/>
        <v>0.68111644558928353</v>
      </c>
      <c r="K4617" s="16">
        <f t="shared" ca="1" si="500"/>
        <v>11.369188183855664</v>
      </c>
      <c r="L4617" s="16"/>
      <c r="M4617" s="17">
        <f t="shared" ca="1" si="499"/>
        <v>0.4922641103229074</v>
      </c>
      <c r="N4617" s="18">
        <f t="shared" ca="1" si="501"/>
        <v>3.6177530875098678</v>
      </c>
      <c r="O4617" s="18"/>
      <c r="P4617" s="30">
        <f t="shared" ca="1" si="504"/>
        <v>9.9514350963457971</v>
      </c>
      <c r="Q4617" s="19"/>
      <c r="R4617" s="20">
        <f t="shared" ca="1" si="502"/>
        <v>1</v>
      </c>
      <c r="S4617" s="21">
        <f t="shared" ca="1" si="503"/>
        <v>1</v>
      </c>
    </row>
    <row r="4618" spans="9:19" ht="15" x14ac:dyDescent="0.25">
      <c r="I4618" s="14">
        <v>4614</v>
      </c>
      <c r="J4618" s="15">
        <f t="shared" ref="J4618:J4681" ca="1" si="505">RAND()</f>
        <v>0.26524572113266309</v>
      </c>
      <c r="K4618" s="16">
        <f t="shared" ca="1" si="500"/>
        <v>2.1819998072851527</v>
      </c>
      <c r="L4618" s="16"/>
      <c r="M4618" s="17">
        <f t="shared" ref="M4618:M4681" ca="1" si="506">RAND()</f>
        <v>0.42413445003153627</v>
      </c>
      <c r="N4618" s="18">
        <f t="shared" ca="1" si="501"/>
        <v>2.1792380371843638</v>
      </c>
      <c r="O4618" s="18"/>
      <c r="P4618" s="30">
        <f t="shared" ca="1" si="504"/>
        <v>2.2027617701007891</v>
      </c>
      <c r="Q4618" s="19"/>
      <c r="R4618" s="20">
        <f t="shared" ca="1" si="502"/>
        <v>1</v>
      </c>
      <c r="S4618" s="21">
        <f t="shared" ca="1" si="503"/>
        <v>0</v>
      </c>
    </row>
    <row r="4619" spans="9:19" ht="15" x14ac:dyDescent="0.25">
      <c r="I4619" s="14">
        <v>4615</v>
      </c>
      <c r="J4619" s="15">
        <f t="shared" ca="1" si="505"/>
        <v>3.9024268583655375E-2</v>
      </c>
      <c r="K4619" s="16">
        <f t="shared" ref="K4619:K4682" ca="1" si="507">NORMINV(J4619,mean_HomeTeam_Sim,sd_HomeTeam_Sim)</f>
        <v>-7.312977813482231</v>
      </c>
      <c r="L4619" s="16"/>
      <c r="M4619" s="17">
        <f t="shared" ca="1" si="506"/>
        <v>0.8774531136920426</v>
      </c>
      <c r="N4619" s="18">
        <f t="shared" ref="N4619:N4682" ca="1" si="508">NORMINV(M4619,mean_AwayTeam_Sim,sd_AwayTeam_Sim)</f>
        <v>13.504908582025537</v>
      </c>
      <c r="O4619" s="18"/>
      <c r="P4619" s="30">
        <f t="shared" ca="1" si="504"/>
        <v>-18.617886395507771</v>
      </c>
      <c r="Q4619" s="19"/>
      <c r="R4619" s="20">
        <f t="shared" ref="R4619:R4682" ca="1" si="509">IF(P4619&gt;0,1,0)</f>
        <v>0</v>
      </c>
      <c r="S4619" s="21">
        <f t="shared" ref="S4619:S4682" ca="1" si="510">IF(P4619&gt;game_spread,1,0)</f>
        <v>0</v>
      </c>
    </row>
    <row r="4620" spans="9:19" ht="15" x14ac:dyDescent="0.25">
      <c r="I4620" s="14">
        <v>4616</v>
      </c>
      <c r="J4620" s="15">
        <f t="shared" ca="1" si="505"/>
        <v>0.98680260475287518</v>
      </c>
      <c r="K4620" s="16">
        <f t="shared" ca="1" si="507"/>
        <v>26.006808999874931</v>
      </c>
      <c r="L4620" s="16"/>
      <c r="M4620" s="17">
        <f t="shared" ca="1" si="506"/>
        <v>0.73361943779498984</v>
      </c>
      <c r="N4620" s="18">
        <f t="shared" ca="1" si="508"/>
        <v>8.999057415745586</v>
      </c>
      <c r="O4620" s="18"/>
      <c r="P4620" s="30">
        <f t="shared" ca="1" si="504"/>
        <v>19.207751584129344</v>
      </c>
      <c r="Q4620" s="19"/>
      <c r="R4620" s="20">
        <f t="shared" ca="1" si="509"/>
        <v>1</v>
      </c>
      <c r="S4620" s="21">
        <f t="shared" ca="1" si="510"/>
        <v>1</v>
      </c>
    </row>
    <row r="4621" spans="9:19" ht="15" x14ac:dyDescent="0.25">
      <c r="I4621" s="14">
        <v>4617</v>
      </c>
      <c r="J4621" s="15">
        <f t="shared" ca="1" si="505"/>
        <v>0.9537627259437943</v>
      </c>
      <c r="K4621" s="16">
        <f t="shared" ca="1" si="507"/>
        <v>21.506691671001395</v>
      </c>
      <c r="L4621" s="16"/>
      <c r="M4621" s="17">
        <f t="shared" ca="1" si="506"/>
        <v>0.35476094716032613</v>
      </c>
      <c r="N4621" s="18">
        <f t="shared" ca="1" si="508"/>
        <v>0.66345581362218331</v>
      </c>
      <c r="O4621" s="18"/>
      <c r="P4621" s="30">
        <f t="shared" ca="1" si="504"/>
        <v>23.043235857379212</v>
      </c>
      <c r="Q4621" s="19"/>
      <c r="R4621" s="20">
        <f t="shared" ca="1" si="509"/>
        <v>1</v>
      </c>
      <c r="S4621" s="21">
        <f t="shared" ca="1" si="510"/>
        <v>1</v>
      </c>
    </row>
    <row r="4622" spans="9:19" ht="15" x14ac:dyDescent="0.25">
      <c r="I4622" s="14">
        <v>4618</v>
      </c>
      <c r="J4622" s="15">
        <f t="shared" ca="1" si="505"/>
        <v>6.1938927515993503E-2</v>
      </c>
      <c r="K4622" s="16">
        <f t="shared" ca="1" si="507"/>
        <v>-5.4436774595476702</v>
      </c>
      <c r="L4622" s="16"/>
      <c r="M4622" s="17">
        <f t="shared" ca="1" si="506"/>
        <v>0.62344412829161089</v>
      </c>
      <c r="N4622" s="18">
        <f t="shared" ca="1" si="508"/>
        <v>6.4116216094610188</v>
      </c>
      <c r="O4622" s="18"/>
      <c r="P4622" s="30">
        <f t="shared" ca="1" si="504"/>
        <v>-9.655299069008688</v>
      </c>
      <c r="Q4622" s="19"/>
      <c r="R4622" s="20">
        <f t="shared" ca="1" si="509"/>
        <v>0</v>
      </c>
      <c r="S4622" s="21">
        <f t="shared" ca="1" si="510"/>
        <v>0</v>
      </c>
    </row>
    <row r="4623" spans="9:19" ht="15" x14ac:dyDescent="0.25">
      <c r="I4623" s="14">
        <v>4619</v>
      </c>
      <c r="J4623" s="15">
        <f t="shared" ca="1" si="505"/>
        <v>0.81441519595055556</v>
      </c>
      <c r="K4623" s="16">
        <f t="shared" ca="1" si="507"/>
        <v>14.912122231102039</v>
      </c>
      <c r="L4623" s="16"/>
      <c r="M4623" s="17">
        <f t="shared" ca="1" si="506"/>
        <v>0.89417914942554411</v>
      </c>
      <c r="N4623" s="18">
        <f t="shared" ca="1" si="508"/>
        <v>14.230418400540511</v>
      </c>
      <c r="O4623" s="18"/>
      <c r="P4623" s="30">
        <f t="shared" ca="1" si="504"/>
        <v>2.8817038305615279</v>
      </c>
      <c r="Q4623" s="19"/>
      <c r="R4623" s="20">
        <f t="shared" ca="1" si="509"/>
        <v>1</v>
      </c>
      <c r="S4623" s="21">
        <f t="shared" ca="1" si="510"/>
        <v>0</v>
      </c>
    </row>
    <row r="4624" spans="9:19" ht="15" x14ac:dyDescent="0.25">
      <c r="I4624" s="14">
        <v>4620</v>
      </c>
      <c r="J4624" s="15">
        <f t="shared" ca="1" si="505"/>
        <v>0.86158639472295828</v>
      </c>
      <c r="K4624" s="16">
        <f t="shared" ca="1" si="507"/>
        <v>16.528463523067025</v>
      </c>
      <c r="L4624" s="16"/>
      <c r="M4624" s="17">
        <f t="shared" ca="1" si="506"/>
        <v>0.46426363194386311</v>
      </c>
      <c r="N4624" s="18">
        <f t="shared" ca="1" si="508"/>
        <v>3.0295333061651171</v>
      </c>
      <c r="O4624" s="18"/>
      <c r="P4624" s="30">
        <f t="shared" ca="1" si="504"/>
        <v>15.698930216901907</v>
      </c>
      <c r="Q4624" s="19"/>
      <c r="R4624" s="20">
        <f t="shared" ca="1" si="509"/>
        <v>1</v>
      </c>
      <c r="S4624" s="21">
        <f t="shared" ca="1" si="510"/>
        <v>1</v>
      </c>
    </row>
    <row r="4625" spans="9:19" ht="15" x14ac:dyDescent="0.25">
      <c r="I4625" s="14">
        <v>4621</v>
      </c>
      <c r="J4625" s="15">
        <f t="shared" ca="1" si="505"/>
        <v>0.91887660344712874</v>
      </c>
      <c r="K4625" s="16">
        <f t="shared" ca="1" si="507"/>
        <v>19.122782543413866</v>
      </c>
      <c r="L4625" s="16"/>
      <c r="M4625" s="17">
        <f t="shared" ca="1" si="506"/>
        <v>0.66626369599386936</v>
      </c>
      <c r="N4625" s="18">
        <f t="shared" ca="1" si="508"/>
        <v>7.3744528041970252</v>
      </c>
      <c r="O4625" s="18"/>
      <c r="P4625" s="30">
        <f t="shared" ca="1" si="504"/>
        <v>13.948329739216842</v>
      </c>
      <c r="Q4625" s="19"/>
      <c r="R4625" s="20">
        <f t="shared" ca="1" si="509"/>
        <v>1</v>
      </c>
      <c r="S4625" s="21">
        <f t="shared" ca="1" si="510"/>
        <v>1</v>
      </c>
    </row>
    <row r="4626" spans="9:19" ht="15" x14ac:dyDescent="0.25">
      <c r="I4626" s="14">
        <v>4622</v>
      </c>
      <c r="J4626" s="15">
        <f t="shared" ca="1" si="505"/>
        <v>0.42996399712255318</v>
      </c>
      <c r="K4626" s="16">
        <f t="shared" ca="1" si="507"/>
        <v>5.9535809733451783</v>
      </c>
      <c r="L4626" s="16"/>
      <c r="M4626" s="17">
        <f t="shared" ca="1" si="506"/>
        <v>0.73218953872665293</v>
      </c>
      <c r="N4626" s="18">
        <f t="shared" ca="1" si="508"/>
        <v>8.9626781923533336</v>
      </c>
      <c r="O4626" s="18"/>
      <c r="P4626" s="30">
        <f t="shared" ca="1" si="504"/>
        <v>-0.80909721900815512</v>
      </c>
      <c r="Q4626" s="19"/>
      <c r="R4626" s="20">
        <f t="shared" ca="1" si="509"/>
        <v>0</v>
      </c>
      <c r="S4626" s="21">
        <f t="shared" ca="1" si="510"/>
        <v>0</v>
      </c>
    </row>
    <row r="4627" spans="9:19" ht="15" x14ac:dyDescent="0.25">
      <c r="I4627" s="14">
        <v>4623</v>
      </c>
      <c r="J4627" s="15">
        <f t="shared" ca="1" si="505"/>
        <v>0.15976973899457081</v>
      </c>
      <c r="K4627" s="16">
        <f t="shared" ca="1" si="507"/>
        <v>-0.89815315210168478</v>
      </c>
      <c r="L4627" s="16"/>
      <c r="M4627" s="17">
        <f t="shared" ca="1" si="506"/>
        <v>0.70343299103436074</v>
      </c>
      <c r="N4627" s="18">
        <f t="shared" ca="1" si="508"/>
        <v>8.2502742107792173</v>
      </c>
      <c r="O4627" s="18"/>
      <c r="P4627" s="30">
        <f t="shared" ca="1" si="504"/>
        <v>-6.9484273628809019</v>
      </c>
      <c r="Q4627" s="19"/>
      <c r="R4627" s="20">
        <f t="shared" ca="1" si="509"/>
        <v>0</v>
      </c>
      <c r="S4627" s="21">
        <f t="shared" ca="1" si="510"/>
        <v>0</v>
      </c>
    </row>
    <row r="4628" spans="9:19" ht="15" x14ac:dyDescent="0.25">
      <c r="I4628" s="14">
        <v>4624</v>
      </c>
      <c r="J4628" s="15">
        <f t="shared" ca="1" si="505"/>
        <v>0.97889667536482639</v>
      </c>
      <c r="K4628" s="16">
        <f t="shared" ca="1" si="507"/>
        <v>24.426554448023321</v>
      </c>
      <c r="L4628" s="16"/>
      <c r="M4628" s="17">
        <f t="shared" ca="1" si="506"/>
        <v>0.61909017906371389</v>
      </c>
      <c r="N4628" s="18">
        <f t="shared" ca="1" si="508"/>
        <v>6.3158508020054853</v>
      </c>
      <c r="O4628" s="18"/>
      <c r="P4628" s="30">
        <f t="shared" ca="1" si="504"/>
        <v>20.310703646017835</v>
      </c>
      <c r="Q4628" s="19"/>
      <c r="R4628" s="20">
        <f t="shared" ca="1" si="509"/>
        <v>1</v>
      </c>
      <c r="S4628" s="21">
        <f t="shared" ca="1" si="510"/>
        <v>1</v>
      </c>
    </row>
    <row r="4629" spans="9:19" ht="15" x14ac:dyDescent="0.25">
      <c r="I4629" s="14">
        <v>4625</v>
      </c>
      <c r="J4629" s="15">
        <f t="shared" ca="1" si="505"/>
        <v>0.82276669900826227</v>
      </c>
      <c r="K4629" s="16">
        <f t="shared" ca="1" si="507"/>
        <v>15.177139855935817</v>
      </c>
      <c r="L4629" s="16"/>
      <c r="M4629" s="17">
        <f t="shared" ca="1" si="506"/>
        <v>0.50096185863811726</v>
      </c>
      <c r="N4629" s="18">
        <f t="shared" ca="1" si="508"/>
        <v>3.8001720773379066</v>
      </c>
      <c r="O4629" s="18"/>
      <c r="P4629" s="30">
        <f t="shared" ca="1" si="504"/>
        <v>13.576967778597911</v>
      </c>
      <c r="Q4629" s="19"/>
      <c r="R4629" s="20">
        <f t="shared" ca="1" si="509"/>
        <v>1</v>
      </c>
      <c r="S4629" s="21">
        <f t="shared" ca="1" si="510"/>
        <v>1</v>
      </c>
    </row>
    <row r="4630" spans="9:19" ht="15" x14ac:dyDescent="0.25">
      <c r="I4630" s="14">
        <v>4626</v>
      </c>
      <c r="J4630" s="15">
        <f t="shared" ca="1" si="505"/>
        <v>0.26262872642011759</v>
      </c>
      <c r="K4630" s="16">
        <f t="shared" ca="1" si="507"/>
        <v>2.1150154998958417</v>
      </c>
      <c r="L4630" s="16"/>
      <c r="M4630" s="17">
        <f t="shared" ca="1" si="506"/>
        <v>0.8362515395938418</v>
      </c>
      <c r="N4630" s="18">
        <f t="shared" ca="1" si="508"/>
        <v>11.972308201483242</v>
      </c>
      <c r="O4630" s="18"/>
      <c r="P4630" s="30">
        <f t="shared" ca="1" si="504"/>
        <v>-7.6572927015874006</v>
      </c>
      <c r="Q4630" s="19"/>
      <c r="R4630" s="20">
        <f t="shared" ca="1" si="509"/>
        <v>0</v>
      </c>
      <c r="S4630" s="21">
        <f t="shared" ca="1" si="510"/>
        <v>0</v>
      </c>
    </row>
    <row r="4631" spans="9:19" ht="15" x14ac:dyDescent="0.25">
      <c r="I4631" s="14">
        <v>4627</v>
      </c>
      <c r="J4631" s="15">
        <f t="shared" ca="1" si="505"/>
        <v>0.82111234819491441</v>
      </c>
      <c r="K4631" s="16">
        <f t="shared" ca="1" si="507"/>
        <v>15.124030003998364</v>
      </c>
      <c r="L4631" s="16"/>
      <c r="M4631" s="17">
        <f t="shared" ca="1" si="506"/>
        <v>0.49761525025583486</v>
      </c>
      <c r="N4631" s="18">
        <f t="shared" ca="1" si="508"/>
        <v>3.7299868335634101</v>
      </c>
      <c r="O4631" s="18"/>
      <c r="P4631" s="30">
        <f t="shared" ca="1" si="504"/>
        <v>13.594043170434954</v>
      </c>
      <c r="Q4631" s="19"/>
      <c r="R4631" s="20">
        <f t="shared" ca="1" si="509"/>
        <v>1</v>
      </c>
      <c r="S4631" s="21">
        <f t="shared" ca="1" si="510"/>
        <v>1</v>
      </c>
    </row>
    <row r="4632" spans="9:19" ht="15" x14ac:dyDescent="0.25">
      <c r="I4632" s="14">
        <v>4628</v>
      </c>
      <c r="J4632" s="15">
        <f t="shared" ca="1" si="505"/>
        <v>0.67516825907906575</v>
      </c>
      <c r="K4632" s="16">
        <f t="shared" ca="1" si="507"/>
        <v>11.230358638585763</v>
      </c>
      <c r="L4632" s="16"/>
      <c r="M4632" s="17">
        <f t="shared" ca="1" si="506"/>
        <v>0.75535280062662158</v>
      </c>
      <c r="N4632" s="18">
        <f t="shared" ca="1" si="508"/>
        <v>9.5649311780124364</v>
      </c>
      <c r="O4632" s="18"/>
      <c r="P4632" s="30">
        <f t="shared" ca="1" si="504"/>
        <v>3.8654274605733265</v>
      </c>
      <c r="Q4632" s="19"/>
      <c r="R4632" s="20">
        <f t="shared" ca="1" si="509"/>
        <v>1</v>
      </c>
      <c r="S4632" s="21">
        <f t="shared" ca="1" si="510"/>
        <v>0</v>
      </c>
    </row>
    <row r="4633" spans="9:19" ht="15" x14ac:dyDescent="0.25">
      <c r="I4633" s="14">
        <v>4629</v>
      </c>
      <c r="J4633" s="15">
        <f t="shared" ca="1" si="505"/>
        <v>0.11915920582803452</v>
      </c>
      <c r="K4633" s="16">
        <f t="shared" ca="1" si="507"/>
        <v>-2.4358978583149629</v>
      </c>
      <c r="L4633" s="16"/>
      <c r="M4633" s="17">
        <f t="shared" ca="1" si="506"/>
        <v>0.25105756995399842</v>
      </c>
      <c r="N4633" s="18">
        <f t="shared" ca="1" si="508"/>
        <v>-1.8353729800930907</v>
      </c>
      <c r="O4633" s="18"/>
      <c r="P4633" s="30">
        <f t="shared" ca="1" si="504"/>
        <v>1.599475121778128</v>
      </c>
      <c r="Q4633" s="19"/>
      <c r="R4633" s="20">
        <f t="shared" ca="1" si="509"/>
        <v>1</v>
      </c>
      <c r="S4633" s="21">
        <f t="shared" ca="1" si="510"/>
        <v>0</v>
      </c>
    </row>
    <row r="4634" spans="9:19" ht="15" x14ac:dyDescent="0.25">
      <c r="I4634" s="14">
        <v>4630</v>
      </c>
      <c r="J4634" s="15">
        <f t="shared" ca="1" si="505"/>
        <v>0.68330745416708782</v>
      </c>
      <c r="K4634" s="16">
        <f t="shared" ca="1" si="507"/>
        <v>11.420598444251514</v>
      </c>
      <c r="L4634" s="16"/>
      <c r="M4634" s="17">
        <f t="shared" ca="1" si="506"/>
        <v>0.97552597840727939</v>
      </c>
      <c r="N4634" s="18">
        <f t="shared" ca="1" si="508"/>
        <v>20.254203720628443</v>
      </c>
      <c r="O4634" s="18"/>
      <c r="P4634" s="30">
        <f t="shared" ca="1" si="504"/>
        <v>-6.6336052763769286</v>
      </c>
      <c r="Q4634" s="19"/>
      <c r="R4634" s="20">
        <f t="shared" ca="1" si="509"/>
        <v>0</v>
      </c>
      <c r="S4634" s="21">
        <f t="shared" ca="1" si="510"/>
        <v>0</v>
      </c>
    </row>
    <row r="4635" spans="9:19" ht="15" x14ac:dyDescent="0.25">
      <c r="I4635" s="14">
        <v>4631</v>
      </c>
      <c r="J4635" s="15">
        <f t="shared" ca="1" si="505"/>
        <v>0.34333128176612659</v>
      </c>
      <c r="K4635" s="16">
        <f t="shared" ca="1" si="507"/>
        <v>4.0550110122888903</v>
      </c>
      <c r="L4635" s="16"/>
      <c r="M4635" s="17">
        <f t="shared" ca="1" si="506"/>
        <v>0.26838773342287947</v>
      </c>
      <c r="N4635" s="18">
        <f t="shared" ca="1" si="508"/>
        <v>-1.3880191007992657</v>
      </c>
      <c r="O4635" s="18"/>
      <c r="P4635" s="30">
        <f t="shared" ca="1" si="504"/>
        <v>7.6430301130881562</v>
      </c>
      <c r="Q4635" s="19"/>
      <c r="R4635" s="20">
        <f t="shared" ca="1" si="509"/>
        <v>1</v>
      </c>
      <c r="S4635" s="21">
        <f t="shared" ca="1" si="510"/>
        <v>1</v>
      </c>
    </row>
    <row r="4636" spans="9:19" ht="15" x14ac:dyDescent="0.25">
      <c r="I4636" s="14">
        <v>4632</v>
      </c>
      <c r="J4636" s="15">
        <f t="shared" ca="1" si="505"/>
        <v>0.4683593589130024</v>
      </c>
      <c r="K4636" s="16">
        <f t="shared" ca="1" si="507"/>
        <v>6.7657366364362215</v>
      </c>
      <c r="L4636" s="16"/>
      <c r="M4636" s="17">
        <f t="shared" ca="1" si="506"/>
        <v>0.42717431026740149</v>
      </c>
      <c r="N4636" s="18">
        <f t="shared" ca="1" si="508"/>
        <v>2.244119950699869</v>
      </c>
      <c r="O4636" s="18"/>
      <c r="P4636" s="30">
        <f t="shared" ca="1" si="504"/>
        <v>6.7216166857363531</v>
      </c>
      <c r="Q4636" s="19"/>
      <c r="R4636" s="20">
        <f t="shared" ca="1" si="509"/>
        <v>1</v>
      </c>
      <c r="S4636" s="21">
        <f t="shared" ca="1" si="510"/>
        <v>0</v>
      </c>
    </row>
    <row r="4637" spans="9:19" ht="15" x14ac:dyDescent="0.25">
      <c r="I4637" s="14">
        <v>4633</v>
      </c>
      <c r="J4637" s="15">
        <f t="shared" ca="1" si="505"/>
        <v>0.61764418173532742</v>
      </c>
      <c r="K4637" s="16">
        <f t="shared" ca="1" si="507"/>
        <v>9.9341181742922053</v>
      </c>
      <c r="L4637" s="16"/>
      <c r="M4637" s="17">
        <f t="shared" ca="1" si="506"/>
        <v>0.51456870874658789</v>
      </c>
      <c r="N4637" s="18">
        <f t="shared" ca="1" si="508"/>
        <v>4.0856022715353983</v>
      </c>
      <c r="O4637" s="18"/>
      <c r="P4637" s="30">
        <f t="shared" ca="1" si="504"/>
        <v>8.0485159027568081</v>
      </c>
      <c r="Q4637" s="19"/>
      <c r="R4637" s="20">
        <f t="shared" ca="1" si="509"/>
        <v>1</v>
      </c>
      <c r="S4637" s="21">
        <f t="shared" ca="1" si="510"/>
        <v>1</v>
      </c>
    </row>
    <row r="4638" spans="9:19" ht="15" x14ac:dyDescent="0.25">
      <c r="I4638" s="14">
        <v>4634</v>
      </c>
      <c r="J4638" s="15">
        <f t="shared" ca="1" si="505"/>
        <v>0.21336582789045033</v>
      </c>
      <c r="K4638" s="16">
        <f t="shared" ca="1" si="507"/>
        <v>0.78025206320242368</v>
      </c>
      <c r="L4638" s="16"/>
      <c r="M4638" s="17">
        <f t="shared" ca="1" si="506"/>
        <v>0.41472655188315066</v>
      </c>
      <c r="N4638" s="18">
        <f t="shared" ca="1" si="508"/>
        <v>1.9778089081701768</v>
      </c>
      <c r="O4638" s="18"/>
      <c r="P4638" s="30">
        <f t="shared" ca="1" si="504"/>
        <v>1.002443155032247</v>
      </c>
      <c r="Q4638" s="19"/>
      <c r="R4638" s="20">
        <f t="shared" ca="1" si="509"/>
        <v>1</v>
      </c>
      <c r="S4638" s="21">
        <f t="shared" ca="1" si="510"/>
        <v>0</v>
      </c>
    </row>
    <row r="4639" spans="9:19" ht="15" x14ac:dyDescent="0.25">
      <c r="I4639" s="14">
        <v>4635</v>
      </c>
      <c r="J4639" s="15">
        <f t="shared" ca="1" si="505"/>
        <v>0.48527529277679571</v>
      </c>
      <c r="K4639" s="16">
        <f t="shared" ca="1" si="507"/>
        <v>7.1211239284963517</v>
      </c>
      <c r="L4639" s="16"/>
      <c r="M4639" s="17">
        <f t="shared" ca="1" si="506"/>
        <v>0.53690638961710857</v>
      </c>
      <c r="N4639" s="18">
        <f t="shared" ca="1" si="508"/>
        <v>4.555106535528032</v>
      </c>
      <c r="O4639" s="18"/>
      <c r="P4639" s="30">
        <f t="shared" ca="1" si="504"/>
        <v>4.7660173929683198</v>
      </c>
      <c r="Q4639" s="19"/>
      <c r="R4639" s="20">
        <f t="shared" ca="1" si="509"/>
        <v>1</v>
      </c>
      <c r="S4639" s="21">
        <f t="shared" ca="1" si="510"/>
        <v>0</v>
      </c>
    </row>
    <row r="4640" spans="9:19" ht="15" x14ac:dyDescent="0.25">
      <c r="I4640" s="14">
        <v>4636</v>
      </c>
      <c r="J4640" s="15">
        <f t="shared" ca="1" si="505"/>
        <v>0.48039427410524804</v>
      </c>
      <c r="K4640" s="16">
        <f t="shared" ca="1" si="507"/>
        <v>7.0186639167005467</v>
      </c>
      <c r="L4640" s="16"/>
      <c r="M4640" s="17">
        <f t="shared" ca="1" si="506"/>
        <v>0.65449036005324324</v>
      </c>
      <c r="N4640" s="18">
        <f t="shared" ca="1" si="508"/>
        <v>7.1054910480884423</v>
      </c>
      <c r="O4640" s="18"/>
      <c r="P4640" s="30">
        <f t="shared" ca="1" si="504"/>
        <v>2.1131728686121045</v>
      </c>
      <c r="Q4640" s="19"/>
      <c r="R4640" s="20">
        <f t="shared" ca="1" si="509"/>
        <v>1</v>
      </c>
      <c r="S4640" s="21">
        <f t="shared" ca="1" si="510"/>
        <v>0</v>
      </c>
    </row>
    <row r="4641" spans="9:19" ht="15" x14ac:dyDescent="0.25">
      <c r="I4641" s="14">
        <v>4637</v>
      </c>
      <c r="J4641" s="15">
        <f t="shared" ca="1" si="505"/>
        <v>0.8742410594161989</v>
      </c>
      <c r="K4641" s="16">
        <f t="shared" ca="1" si="507"/>
        <v>17.023732614631598</v>
      </c>
      <c r="L4641" s="16"/>
      <c r="M4641" s="17">
        <f t="shared" ca="1" si="506"/>
        <v>0.87369693544121818</v>
      </c>
      <c r="N4641" s="18">
        <f t="shared" ca="1" si="508"/>
        <v>13.351743920439848</v>
      </c>
      <c r="O4641" s="18"/>
      <c r="P4641" s="30">
        <f t="shared" ca="1" si="504"/>
        <v>5.8719886941917503</v>
      </c>
      <c r="Q4641" s="19"/>
      <c r="R4641" s="20">
        <f t="shared" ca="1" si="509"/>
        <v>1</v>
      </c>
      <c r="S4641" s="21">
        <f t="shared" ca="1" si="510"/>
        <v>0</v>
      </c>
    </row>
    <row r="4642" spans="9:19" ht="15" x14ac:dyDescent="0.25">
      <c r="I4642" s="14">
        <v>4638</v>
      </c>
      <c r="J4642" s="15">
        <f t="shared" ca="1" si="505"/>
        <v>0.47804415066923667</v>
      </c>
      <c r="K4642" s="16">
        <f t="shared" ca="1" si="507"/>
        <v>6.9693101858845754</v>
      </c>
      <c r="L4642" s="16"/>
      <c r="M4642" s="17">
        <f t="shared" ca="1" si="506"/>
        <v>0.87418940887261964</v>
      </c>
      <c r="N4642" s="18">
        <f t="shared" ca="1" si="508"/>
        <v>13.371642508507543</v>
      </c>
      <c r="O4642" s="18"/>
      <c r="P4642" s="30">
        <f t="shared" ca="1" si="504"/>
        <v>-4.2023323226229676</v>
      </c>
      <c r="Q4642" s="19"/>
      <c r="R4642" s="20">
        <f t="shared" ca="1" si="509"/>
        <v>0</v>
      </c>
      <c r="S4642" s="21">
        <f t="shared" ca="1" si="510"/>
        <v>0</v>
      </c>
    </row>
    <row r="4643" spans="9:19" ht="15" x14ac:dyDescent="0.25">
      <c r="I4643" s="14">
        <v>4639</v>
      </c>
      <c r="J4643" s="15">
        <f t="shared" ca="1" si="505"/>
        <v>0.18265590334761483</v>
      </c>
      <c r="K4643" s="16">
        <f t="shared" ca="1" si="507"/>
        <v>-0.14419901799210866</v>
      </c>
      <c r="L4643" s="16"/>
      <c r="M4643" s="17">
        <f t="shared" ca="1" si="506"/>
        <v>0.20151063771757971</v>
      </c>
      <c r="N4643" s="18">
        <f t="shared" ca="1" si="508"/>
        <v>-3.2164653425278873</v>
      </c>
      <c r="O4643" s="18"/>
      <c r="P4643" s="30">
        <f t="shared" ca="1" si="504"/>
        <v>5.2722663245357788</v>
      </c>
      <c r="Q4643" s="19"/>
      <c r="R4643" s="20">
        <f t="shared" ca="1" si="509"/>
        <v>1</v>
      </c>
      <c r="S4643" s="21">
        <f t="shared" ca="1" si="510"/>
        <v>0</v>
      </c>
    </row>
    <row r="4644" spans="9:19" ht="15" x14ac:dyDescent="0.25">
      <c r="I4644" s="14">
        <v>4640</v>
      </c>
      <c r="J4644" s="15">
        <f t="shared" ca="1" si="505"/>
        <v>0.48251838849401574</v>
      </c>
      <c r="K4644" s="16">
        <f t="shared" ca="1" si="507"/>
        <v>7.0632589892166537</v>
      </c>
      <c r="L4644" s="16"/>
      <c r="M4644" s="17">
        <f t="shared" ca="1" si="506"/>
        <v>0.53915283934890135</v>
      </c>
      <c r="N4644" s="18">
        <f t="shared" ca="1" si="508"/>
        <v>4.6024342443934962</v>
      </c>
      <c r="O4644" s="18"/>
      <c r="P4644" s="30">
        <f t="shared" ca="1" si="504"/>
        <v>4.6608247448231577</v>
      </c>
      <c r="Q4644" s="19"/>
      <c r="R4644" s="20">
        <f t="shared" ca="1" si="509"/>
        <v>1</v>
      </c>
      <c r="S4644" s="21">
        <f t="shared" ca="1" si="510"/>
        <v>0</v>
      </c>
    </row>
    <row r="4645" spans="9:19" ht="15" x14ac:dyDescent="0.25">
      <c r="I4645" s="14">
        <v>4641</v>
      </c>
      <c r="J4645" s="15">
        <f t="shared" ca="1" si="505"/>
        <v>0.78301954660199158</v>
      </c>
      <c r="K4645" s="16">
        <f t="shared" ca="1" si="507"/>
        <v>13.976293315232006</v>
      </c>
      <c r="L4645" s="16"/>
      <c r="M4645" s="17">
        <f t="shared" ca="1" si="506"/>
        <v>0.6757638024936049</v>
      </c>
      <c r="N4645" s="18">
        <f t="shared" ca="1" si="508"/>
        <v>7.5942108369914241</v>
      </c>
      <c r="O4645" s="18"/>
      <c r="P4645" s="30">
        <f t="shared" ca="1" si="504"/>
        <v>8.5820824782405829</v>
      </c>
      <c r="Q4645" s="19"/>
      <c r="R4645" s="20">
        <f t="shared" ca="1" si="509"/>
        <v>1</v>
      </c>
      <c r="S4645" s="21">
        <f t="shared" ca="1" si="510"/>
        <v>1</v>
      </c>
    </row>
    <row r="4646" spans="9:19" ht="15" x14ac:dyDescent="0.25">
      <c r="I4646" s="14">
        <v>4642</v>
      </c>
      <c r="J4646" s="15">
        <f t="shared" ca="1" si="505"/>
        <v>0.39927319203691802</v>
      </c>
      <c r="K4646" s="16">
        <f t="shared" ca="1" si="507"/>
        <v>5.2946026083872546</v>
      </c>
      <c r="L4646" s="16"/>
      <c r="M4646" s="17">
        <f t="shared" ca="1" si="506"/>
        <v>0.99860437786837208</v>
      </c>
      <c r="N4646" s="18">
        <f t="shared" ca="1" si="508"/>
        <v>28.794788689714615</v>
      </c>
      <c r="O4646" s="18"/>
      <c r="P4646" s="30">
        <f t="shared" ca="1" si="504"/>
        <v>-21.300186081327361</v>
      </c>
      <c r="Q4646" s="19"/>
      <c r="R4646" s="20">
        <f t="shared" ca="1" si="509"/>
        <v>0</v>
      </c>
      <c r="S4646" s="21">
        <f t="shared" ca="1" si="510"/>
        <v>0</v>
      </c>
    </row>
    <row r="4647" spans="9:19" ht="15" x14ac:dyDescent="0.25">
      <c r="I4647" s="14">
        <v>4643</v>
      </c>
      <c r="J4647" s="15">
        <f t="shared" ca="1" si="505"/>
        <v>0.14088379688901442</v>
      </c>
      <c r="K4647" s="16">
        <f t="shared" ca="1" si="507"/>
        <v>-1.5754493552707824</v>
      </c>
      <c r="L4647" s="16"/>
      <c r="M4647" s="17">
        <f t="shared" ca="1" si="506"/>
        <v>0.67211006177296395</v>
      </c>
      <c r="N4647" s="18">
        <f t="shared" ca="1" si="508"/>
        <v>7.5093885160261955</v>
      </c>
      <c r="O4647" s="18"/>
      <c r="P4647" s="30">
        <f t="shared" ca="1" si="504"/>
        <v>-6.8848378712969778</v>
      </c>
      <c r="Q4647" s="19"/>
      <c r="R4647" s="20">
        <f t="shared" ca="1" si="509"/>
        <v>0</v>
      </c>
      <c r="S4647" s="21">
        <f t="shared" ca="1" si="510"/>
        <v>0</v>
      </c>
    </row>
    <row r="4648" spans="9:19" ht="15" x14ac:dyDescent="0.25">
      <c r="I4648" s="14">
        <v>4644</v>
      </c>
      <c r="J4648" s="15">
        <f t="shared" ca="1" si="505"/>
        <v>0.31358056711356697</v>
      </c>
      <c r="K4648" s="16">
        <f t="shared" ca="1" si="507"/>
        <v>3.3661210303881495</v>
      </c>
      <c r="L4648" s="16"/>
      <c r="M4648" s="17">
        <f t="shared" ca="1" si="506"/>
        <v>0.43470376588737858</v>
      </c>
      <c r="N4648" s="18">
        <f t="shared" ca="1" si="508"/>
        <v>2.4044381091095652</v>
      </c>
      <c r="O4648" s="18"/>
      <c r="P4648" s="30">
        <f t="shared" ca="1" si="504"/>
        <v>3.1616829212785844</v>
      </c>
      <c r="Q4648" s="19"/>
      <c r="R4648" s="20">
        <f t="shared" ca="1" si="509"/>
        <v>1</v>
      </c>
      <c r="S4648" s="21">
        <f t="shared" ca="1" si="510"/>
        <v>0</v>
      </c>
    </row>
    <row r="4649" spans="9:19" ht="15" x14ac:dyDescent="0.25">
      <c r="I4649" s="14">
        <v>4645</v>
      </c>
      <c r="J4649" s="15">
        <f t="shared" ca="1" si="505"/>
        <v>0.74817660644238382</v>
      </c>
      <c r="K4649" s="16">
        <f t="shared" ca="1" si="507"/>
        <v>13.025271190658501</v>
      </c>
      <c r="L4649" s="16"/>
      <c r="M4649" s="17">
        <f t="shared" ca="1" si="506"/>
        <v>0.90495777526776344</v>
      </c>
      <c r="N4649" s="18">
        <f t="shared" ca="1" si="508"/>
        <v>14.743001718860555</v>
      </c>
      <c r="O4649" s="18"/>
      <c r="P4649" s="30">
        <f t="shared" ca="1" si="504"/>
        <v>0.4822694717979461</v>
      </c>
      <c r="Q4649" s="19"/>
      <c r="R4649" s="20">
        <f t="shared" ca="1" si="509"/>
        <v>1</v>
      </c>
      <c r="S4649" s="21">
        <f t="shared" ca="1" si="510"/>
        <v>0</v>
      </c>
    </row>
    <row r="4650" spans="9:19" ht="15" x14ac:dyDescent="0.25">
      <c r="I4650" s="14">
        <v>4646</v>
      </c>
      <c r="J4650" s="15">
        <f t="shared" ca="1" si="505"/>
        <v>0.5597884061481806</v>
      </c>
      <c r="K4650" s="16">
        <f t="shared" ca="1" si="507"/>
        <v>8.688610864093576</v>
      </c>
      <c r="L4650" s="16"/>
      <c r="M4650" s="17">
        <f t="shared" ca="1" si="506"/>
        <v>0.85403952486018986</v>
      </c>
      <c r="N4650" s="18">
        <f t="shared" ca="1" si="508"/>
        <v>12.597701680094003</v>
      </c>
      <c r="O4650" s="18"/>
      <c r="P4650" s="30">
        <f t="shared" ca="1" si="504"/>
        <v>-1.709090816000427</v>
      </c>
      <c r="Q4650" s="19"/>
      <c r="R4650" s="20">
        <f t="shared" ca="1" si="509"/>
        <v>0</v>
      </c>
      <c r="S4650" s="21">
        <f t="shared" ca="1" si="510"/>
        <v>0</v>
      </c>
    </row>
    <row r="4651" spans="9:19" ht="15" x14ac:dyDescent="0.25">
      <c r="I4651" s="14">
        <v>4647</v>
      </c>
      <c r="J4651" s="15">
        <f t="shared" ca="1" si="505"/>
        <v>0.67686924836010121</v>
      </c>
      <c r="K4651" s="16">
        <f t="shared" ca="1" si="507"/>
        <v>11.269951022829016</v>
      </c>
      <c r="L4651" s="16"/>
      <c r="M4651" s="17">
        <f t="shared" ca="1" si="506"/>
        <v>0.90896372942171344</v>
      </c>
      <c r="N4651" s="18">
        <f t="shared" ca="1" si="508"/>
        <v>14.944398006909179</v>
      </c>
      <c r="O4651" s="18"/>
      <c r="P4651" s="30">
        <f t="shared" ca="1" si="504"/>
        <v>-1.4744469840801626</v>
      </c>
      <c r="Q4651" s="19"/>
      <c r="R4651" s="20">
        <f t="shared" ca="1" si="509"/>
        <v>0</v>
      </c>
      <c r="S4651" s="21">
        <f t="shared" ca="1" si="510"/>
        <v>0</v>
      </c>
    </row>
    <row r="4652" spans="9:19" ht="15" x14ac:dyDescent="0.25">
      <c r="I4652" s="14">
        <v>4648</v>
      </c>
      <c r="J4652" s="15">
        <f t="shared" ca="1" si="505"/>
        <v>0.78212475377825674</v>
      </c>
      <c r="K4652" s="16">
        <f t="shared" ca="1" si="507"/>
        <v>13.950837765145572</v>
      </c>
      <c r="L4652" s="16"/>
      <c r="M4652" s="17">
        <f t="shared" ca="1" si="506"/>
        <v>0.55077727637637508</v>
      </c>
      <c r="N4652" s="18">
        <f t="shared" ca="1" si="508"/>
        <v>4.8477905148514076</v>
      </c>
      <c r="O4652" s="18"/>
      <c r="P4652" s="30">
        <f t="shared" ca="1" si="504"/>
        <v>11.303047250294163</v>
      </c>
      <c r="Q4652" s="19"/>
      <c r="R4652" s="20">
        <f t="shared" ca="1" si="509"/>
        <v>1</v>
      </c>
      <c r="S4652" s="21">
        <f t="shared" ca="1" si="510"/>
        <v>1</v>
      </c>
    </row>
    <row r="4653" spans="9:19" ht="15" x14ac:dyDescent="0.25">
      <c r="I4653" s="14">
        <v>4649</v>
      </c>
      <c r="J4653" s="15">
        <f t="shared" ca="1" si="505"/>
        <v>0.15791673835011877</v>
      </c>
      <c r="K4653" s="16">
        <f t="shared" ca="1" si="507"/>
        <v>-0.96217494078985588</v>
      </c>
      <c r="L4653" s="16"/>
      <c r="M4653" s="17">
        <f t="shared" ca="1" si="506"/>
        <v>3.1639774272058108E-2</v>
      </c>
      <c r="N4653" s="18">
        <f t="shared" ca="1" si="508"/>
        <v>-11.758635707933882</v>
      </c>
      <c r="O4653" s="18"/>
      <c r="P4653" s="30">
        <f t="shared" ca="1" si="504"/>
        <v>12.996460767144026</v>
      </c>
      <c r="Q4653" s="19"/>
      <c r="R4653" s="20">
        <f t="shared" ca="1" si="509"/>
        <v>1</v>
      </c>
      <c r="S4653" s="21">
        <f t="shared" ca="1" si="510"/>
        <v>1</v>
      </c>
    </row>
    <row r="4654" spans="9:19" ht="15" x14ac:dyDescent="0.25">
      <c r="I4654" s="14">
        <v>4650</v>
      </c>
      <c r="J4654" s="15">
        <f t="shared" ca="1" si="505"/>
        <v>0.13902106565227479</v>
      </c>
      <c r="K4654" s="16">
        <f t="shared" ca="1" si="507"/>
        <v>-1.6454857885392862</v>
      </c>
      <c r="L4654" s="16"/>
      <c r="M4654" s="17">
        <f t="shared" ca="1" si="506"/>
        <v>0.99346341169307884</v>
      </c>
      <c r="N4654" s="18">
        <f t="shared" ca="1" si="508"/>
        <v>24.543974371302749</v>
      </c>
      <c r="O4654" s="18"/>
      <c r="P4654" s="30">
        <f t="shared" ca="1" si="504"/>
        <v>-23.989460159842036</v>
      </c>
      <c r="Q4654" s="19"/>
      <c r="R4654" s="20">
        <f t="shared" ca="1" si="509"/>
        <v>0</v>
      </c>
      <c r="S4654" s="21">
        <f t="shared" ca="1" si="510"/>
        <v>0</v>
      </c>
    </row>
    <row r="4655" spans="9:19" ht="15" x14ac:dyDescent="0.25">
      <c r="I4655" s="14">
        <v>4651</v>
      </c>
      <c r="J4655" s="15">
        <f t="shared" ca="1" si="505"/>
        <v>0.77759357024204012</v>
      </c>
      <c r="K4655" s="16">
        <f t="shared" ca="1" si="507"/>
        <v>13.822846149938949</v>
      </c>
      <c r="L4655" s="16"/>
      <c r="M4655" s="17">
        <f t="shared" ca="1" si="506"/>
        <v>0.4331744548528812</v>
      </c>
      <c r="N4655" s="18">
        <f t="shared" ca="1" si="508"/>
        <v>2.3719185734180508</v>
      </c>
      <c r="O4655" s="18"/>
      <c r="P4655" s="30">
        <f t="shared" ca="1" si="504"/>
        <v>13.650927576520896</v>
      </c>
      <c r="Q4655" s="19"/>
      <c r="R4655" s="20">
        <f t="shared" ca="1" si="509"/>
        <v>1</v>
      </c>
      <c r="S4655" s="21">
        <f t="shared" ca="1" si="510"/>
        <v>1</v>
      </c>
    </row>
    <row r="4656" spans="9:19" ht="15" x14ac:dyDescent="0.25">
      <c r="I4656" s="14">
        <v>4652</v>
      </c>
      <c r="J4656" s="15">
        <f t="shared" ca="1" si="505"/>
        <v>0.52252049640807119</v>
      </c>
      <c r="K4656" s="16">
        <f t="shared" ca="1" si="507"/>
        <v>7.9025500003548315</v>
      </c>
      <c r="L4656" s="16"/>
      <c r="M4656" s="17">
        <f t="shared" ca="1" si="506"/>
        <v>0.23547486586575783</v>
      </c>
      <c r="N4656" s="18">
        <f t="shared" ca="1" si="508"/>
        <v>-2.2517719134461407</v>
      </c>
      <c r="O4656" s="18"/>
      <c r="P4656" s="30">
        <f t="shared" ca="1" si="504"/>
        <v>12.354321913800973</v>
      </c>
      <c r="Q4656" s="19"/>
      <c r="R4656" s="20">
        <f t="shared" ca="1" si="509"/>
        <v>1</v>
      </c>
      <c r="S4656" s="21">
        <f t="shared" ca="1" si="510"/>
        <v>1</v>
      </c>
    </row>
    <row r="4657" spans="9:19" ht="15" x14ac:dyDescent="0.25">
      <c r="I4657" s="14">
        <v>4653</v>
      </c>
      <c r="J4657" s="15">
        <f t="shared" ca="1" si="505"/>
        <v>0.65904295877668062</v>
      </c>
      <c r="K4657" s="16">
        <f t="shared" ca="1" si="507"/>
        <v>10.859072821718911</v>
      </c>
      <c r="L4657" s="16"/>
      <c r="M4657" s="17">
        <f t="shared" ca="1" si="506"/>
        <v>0.44297158717911223</v>
      </c>
      <c r="N4657" s="18">
        <f t="shared" ca="1" si="508"/>
        <v>2.5798999454771039</v>
      </c>
      <c r="O4657" s="18"/>
      <c r="P4657" s="30">
        <f t="shared" ca="1" si="504"/>
        <v>10.479172876241808</v>
      </c>
      <c r="Q4657" s="19"/>
      <c r="R4657" s="20">
        <f t="shared" ca="1" si="509"/>
        <v>1</v>
      </c>
      <c r="S4657" s="21">
        <f t="shared" ca="1" si="510"/>
        <v>1</v>
      </c>
    </row>
    <row r="4658" spans="9:19" ht="15" x14ac:dyDescent="0.25">
      <c r="I4658" s="14">
        <v>4654</v>
      </c>
      <c r="J4658" s="15">
        <f t="shared" ca="1" si="505"/>
        <v>0.56262049193820374</v>
      </c>
      <c r="K4658" s="16">
        <f t="shared" ca="1" si="507"/>
        <v>8.7487140899324718</v>
      </c>
      <c r="L4658" s="16"/>
      <c r="M4658" s="17">
        <f t="shared" ca="1" si="506"/>
        <v>0.17072551482841414</v>
      </c>
      <c r="N4658" s="18">
        <f t="shared" ca="1" si="508"/>
        <v>-4.1791645934219703</v>
      </c>
      <c r="O4658" s="18"/>
      <c r="P4658" s="30">
        <f t="shared" ca="1" si="504"/>
        <v>15.127878683354442</v>
      </c>
      <c r="Q4658" s="19"/>
      <c r="R4658" s="20">
        <f t="shared" ca="1" si="509"/>
        <v>1</v>
      </c>
      <c r="S4658" s="21">
        <f t="shared" ca="1" si="510"/>
        <v>1</v>
      </c>
    </row>
    <row r="4659" spans="9:19" ht="15" x14ac:dyDescent="0.25">
      <c r="I4659" s="14">
        <v>4655</v>
      </c>
      <c r="J4659" s="15">
        <f t="shared" ca="1" si="505"/>
        <v>0.21905598199418208</v>
      </c>
      <c r="K4659" s="16">
        <f t="shared" ca="1" si="507"/>
        <v>0.94266036756244009</v>
      </c>
      <c r="L4659" s="16"/>
      <c r="M4659" s="17">
        <f t="shared" ca="1" si="506"/>
        <v>0.86455374059857892</v>
      </c>
      <c r="N4659" s="18">
        <f t="shared" ca="1" si="508"/>
        <v>12.991706446757096</v>
      </c>
      <c r="O4659" s="18"/>
      <c r="P4659" s="30">
        <f t="shared" ca="1" si="504"/>
        <v>-9.8490460791946575</v>
      </c>
      <c r="Q4659" s="19"/>
      <c r="R4659" s="20">
        <f t="shared" ca="1" si="509"/>
        <v>0</v>
      </c>
      <c r="S4659" s="21">
        <f t="shared" ca="1" si="510"/>
        <v>0</v>
      </c>
    </row>
    <row r="4660" spans="9:19" ht="15" x14ac:dyDescent="0.25">
      <c r="I4660" s="14">
        <v>4656</v>
      </c>
      <c r="J4660" s="15">
        <f t="shared" ca="1" si="505"/>
        <v>0.28966288610892477</v>
      </c>
      <c r="K4660" s="16">
        <f t="shared" ca="1" si="507"/>
        <v>2.7918092691135188</v>
      </c>
      <c r="L4660" s="16"/>
      <c r="M4660" s="17">
        <f t="shared" ca="1" si="506"/>
        <v>0.42502457233115354</v>
      </c>
      <c r="N4660" s="18">
        <f t="shared" ca="1" si="508"/>
        <v>2.1982463498031843</v>
      </c>
      <c r="O4660" s="18"/>
      <c r="P4660" s="30">
        <f t="shared" ca="1" si="504"/>
        <v>2.7935629193103346</v>
      </c>
      <c r="Q4660" s="19"/>
      <c r="R4660" s="20">
        <f t="shared" ca="1" si="509"/>
        <v>1</v>
      </c>
      <c r="S4660" s="21">
        <f t="shared" ca="1" si="510"/>
        <v>0</v>
      </c>
    </row>
    <row r="4661" spans="9:19" ht="15" x14ac:dyDescent="0.25">
      <c r="I4661" s="14">
        <v>4657</v>
      </c>
      <c r="J4661" s="15">
        <f t="shared" ca="1" si="505"/>
        <v>0.80721045860853902</v>
      </c>
      <c r="K4661" s="16">
        <f t="shared" ca="1" si="507"/>
        <v>14.6893858794806</v>
      </c>
      <c r="L4661" s="16"/>
      <c r="M4661" s="17">
        <f t="shared" ca="1" si="506"/>
        <v>0.82512691615734901</v>
      </c>
      <c r="N4661" s="18">
        <f t="shared" ca="1" si="508"/>
        <v>11.603455270789777</v>
      </c>
      <c r="O4661" s="18"/>
      <c r="P4661" s="30">
        <f t="shared" ca="1" si="504"/>
        <v>5.2859306086908235</v>
      </c>
      <c r="Q4661" s="19"/>
      <c r="R4661" s="20">
        <f t="shared" ca="1" si="509"/>
        <v>1</v>
      </c>
      <c r="S4661" s="21">
        <f t="shared" ca="1" si="510"/>
        <v>0</v>
      </c>
    </row>
    <row r="4662" spans="9:19" ht="15" x14ac:dyDescent="0.25">
      <c r="I4662" s="14">
        <v>4658</v>
      </c>
      <c r="J4662" s="15">
        <f t="shared" ca="1" si="505"/>
        <v>0.19812703971455925</v>
      </c>
      <c r="K4662" s="16">
        <f t="shared" ca="1" si="507"/>
        <v>0.33235996525152611</v>
      </c>
      <c r="L4662" s="16"/>
      <c r="M4662" s="17">
        <f t="shared" ca="1" si="506"/>
        <v>0.52418860338550766</v>
      </c>
      <c r="N4662" s="18">
        <f t="shared" ca="1" si="508"/>
        <v>4.2875935590635281</v>
      </c>
      <c r="O4662" s="18"/>
      <c r="P4662" s="30">
        <f t="shared" ca="1" si="504"/>
        <v>-1.7552335938120018</v>
      </c>
      <c r="Q4662" s="19"/>
      <c r="R4662" s="20">
        <f t="shared" ca="1" si="509"/>
        <v>0</v>
      </c>
      <c r="S4662" s="21">
        <f t="shared" ca="1" si="510"/>
        <v>0</v>
      </c>
    </row>
    <row r="4663" spans="9:19" ht="15" x14ac:dyDescent="0.25">
      <c r="I4663" s="14">
        <v>4659</v>
      </c>
      <c r="J4663" s="15">
        <f t="shared" ca="1" si="505"/>
        <v>0.2227734664241412</v>
      </c>
      <c r="K4663" s="16">
        <f t="shared" ca="1" si="507"/>
        <v>1.0474558716498219</v>
      </c>
      <c r="L4663" s="16"/>
      <c r="M4663" s="17">
        <f t="shared" ca="1" si="506"/>
        <v>0.68336368310089857</v>
      </c>
      <c r="N4663" s="18">
        <f t="shared" ca="1" si="508"/>
        <v>7.771919787878204</v>
      </c>
      <c r="O4663" s="18"/>
      <c r="P4663" s="30">
        <f t="shared" ca="1" si="504"/>
        <v>-4.524463916228382</v>
      </c>
      <c r="Q4663" s="19"/>
      <c r="R4663" s="20">
        <f t="shared" ca="1" si="509"/>
        <v>0</v>
      </c>
      <c r="S4663" s="21">
        <f t="shared" ca="1" si="510"/>
        <v>0</v>
      </c>
    </row>
    <row r="4664" spans="9:19" ht="15" x14ac:dyDescent="0.25">
      <c r="I4664" s="14">
        <v>4660</v>
      </c>
      <c r="J4664" s="15">
        <f t="shared" ca="1" si="505"/>
        <v>4.6736833926027788E-2</v>
      </c>
      <c r="K4664" s="16">
        <f t="shared" ca="1" si="507"/>
        <v>-6.6037337677232539</v>
      </c>
      <c r="L4664" s="16"/>
      <c r="M4664" s="17">
        <f t="shared" ca="1" si="506"/>
        <v>1.2666929001680427E-2</v>
      </c>
      <c r="N4664" s="18">
        <f t="shared" ca="1" si="508"/>
        <v>-14.930006867897252</v>
      </c>
      <c r="O4664" s="18"/>
      <c r="P4664" s="30">
        <f t="shared" ca="1" si="504"/>
        <v>10.526273100173999</v>
      </c>
      <c r="Q4664" s="19"/>
      <c r="R4664" s="20">
        <f t="shared" ca="1" si="509"/>
        <v>1</v>
      </c>
      <c r="S4664" s="21">
        <f t="shared" ca="1" si="510"/>
        <v>1</v>
      </c>
    </row>
    <row r="4665" spans="9:19" ht="15" x14ac:dyDescent="0.25">
      <c r="I4665" s="14">
        <v>4661</v>
      </c>
      <c r="J4665" s="15">
        <f t="shared" ca="1" si="505"/>
        <v>0.36592743487658697</v>
      </c>
      <c r="K4665" s="16">
        <f t="shared" ca="1" si="507"/>
        <v>4.5631075540978614</v>
      </c>
      <c r="L4665" s="16"/>
      <c r="M4665" s="17">
        <f t="shared" ca="1" si="506"/>
        <v>0.31045853041002158</v>
      </c>
      <c r="N4665" s="18">
        <f t="shared" ca="1" si="508"/>
        <v>-0.35771096602598274</v>
      </c>
      <c r="O4665" s="18"/>
      <c r="P4665" s="30">
        <f t="shared" ca="1" si="504"/>
        <v>7.1208185201238443</v>
      </c>
      <c r="Q4665" s="19"/>
      <c r="R4665" s="20">
        <f t="shared" ca="1" si="509"/>
        <v>1</v>
      </c>
      <c r="S4665" s="21">
        <f t="shared" ca="1" si="510"/>
        <v>1</v>
      </c>
    </row>
    <row r="4666" spans="9:19" ht="15" x14ac:dyDescent="0.25">
      <c r="I4666" s="14">
        <v>4662</v>
      </c>
      <c r="J4666" s="15">
        <f t="shared" ca="1" si="505"/>
        <v>4.5656538788194312E-2</v>
      </c>
      <c r="K4666" s="16">
        <f t="shared" ca="1" si="507"/>
        <v>-6.697101013588993</v>
      </c>
      <c r="L4666" s="16"/>
      <c r="M4666" s="17">
        <f t="shared" ca="1" si="506"/>
        <v>0.28321696871430102</v>
      </c>
      <c r="N4666" s="18">
        <f t="shared" ca="1" si="508"/>
        <v>-1.0166664529562928</v>
      </c>
      <c r="O4666" s="18"/>
      <c r="P4666" s="30">
        <f t="shared" ca="1" si="504"/>
        <v>-3.4804345606327001</v>
      </c>
      <c r="Q4666" s="19"/>
      <c r="R4666" s="20">
        <f t="shared" ca="1" si="509"/>
        <v>0</v>
      </c>
      <c r="S4666" s="21">
        <f t="shared" ca="1" si="510"/>
        <v>0</v>
      </c>
    </row>
    <row r="4667" spans="9:19" ht="15" x14ac:dyDescent="0.25">
      <c r="I4667" s="14">
        <v>4663</v>
      </c>
      <c r="J4667" s="15">
        <f t="shared" ca="1" si="505"/>
        <v>0.93629313810051096</v>
      </c>
      <c r="K4667" s="16">
        <f t="shared" ca="1" si="507"/>
        <v>20.183881109175132</v>
      </c>
      <c r="L4667" s="16"/>
      <c r="M4667" s="17">
        <f t="shared" ca="1" si="506"/>
        <v>0.69376418538810858</v>
      </c>
      <c r="N4667" s="18">
        <f t="shared" ca="1" si="508"/>
        <v>8.0180890775959988</v>
      </c>
      <c r="O4667" s="18"/>
      <c r="P4667" s="30">
        <f t="shared" ca="1" si="504"/>
        <v>14.365792031579133</v>
      </c>
      <c r="Q4667" s="19"/>
      <c r="R4667" s="20">
        <f t="shared" ca="1" si="509"/>
        <v>1</v>
      </c>
      <c r="S4667" s="21">
        <f t="shared" ca="1" si="510"/>
        <v>1</v>
      </c>
    </row>
    <row r="4668" spans="9:19" ht="15" x14ac:dyDescent="0.25">
      <c r="I4668" s="14">
        <v>4664</v>
      </c>
      <c r="J4668" s="15">
        <f t="shared" ca="1" si="505"/>
        <v>0.7906298150091472</v>
      </c>
      <c r="K4668" s="16">
        <f t="shared" ca="1" si="507"/>
        <v>14.195304149062865</v>
      </c>
      <c r="L4668" s="16"/>
      <c r="M4668" s="17">
        <f t="shared" ca="1" si="506"/>
        <v>0.307758047312921</v>
      </c>
      <c r="N4668" s="18">
        <f t="shared" ca="1" si="508"/>
        <v>-0.42183450801596045</v>
      </c>
      <c r="O4668" s="18"/>
      <c r="P4668" s="30">
        <f t="shared" ca="1" si="504"/>
        <v>16.817138657078825</v>
      </c>
      <c r="Q4668" s="19"/>
      <c r="R4668" s="20">
        <f t="shared" ca="1" si="509"/>
        <v>1</v>
      </c>
      <c r="S4668" s="21">
        <f t="shared" ca="1" si="510"/>
        <v>1</v>
      </c>
    </row>
    <row r="4669" spans="9:19" ht="15" x14ac:dyDescent="0.25">
      <c r="I4669" s="14">
        <v>4665</v>
      </c>
      <c r="J4669" s="15">
        <f t="shared" ca="1" si="505"/>
        <v>7.4012626929844894E-2</v>
      </c>
      <c r="K4669" s="16">
        <f t="shared" ca="1" si="507"/>
        <v>-4.6726382877627568</v>
      </c>
      <c r="L4669" s="16"/>
      <c r="M4669" s="17">
        <f t="shared" ca="1" si="506"/>
        <v>0.17314660515046409</v>
      </c>
      <c r="N4669" s="18">
        <f t="shared" ca="1" si="508"/>
        <v>-4.099694109432666</v>
      </c>
      <c r="O4669" s="18"/>
      <c r="P4669" s="30">
        <f t="shared" ca="1" si="504"/>
        <v>1.6270558216699094</v>
      </c>
      <c r="Q4669" s="19"/>
      <c r="R4669" s="20">
        <f t="shared" ca="1" si="509"/>
        <v>1</v>
      </c>
      <c r="S4669" s="21">
        <f t="shared" ca="1" si="510"/>
        <v>0</v>
      </c>
    </row>
    <row r="4670" spans="9:19" ht="15" x14ac:dyDescent="0.25">
      <c r="I4670" s="14">
        <v>4666</v>
      </c>
      <c r="J4670" s="15">
        <f t="shared" ca="1" si="505"/>
        <v>0.9308739095861277</v>
      </c>
      <c r="K4670" s="16">
        <f t="shared" ca="1" si="507"/>
        <v>19.832072914304078</v>
      </c>
      <c r="L4670" s="16"/>
      <c r="M4670" s="17">
        <f t="shared" ca="1" si="506"/>
        <v>0.27154092504944605</v>
      </c>
      <c r="N4670" s="18">
        <f t="shared" ca="1" si="508"/>
        <v>-1.3082254492388259</v>
      </c>
      <c r="O4670" s="18"/>
      <c r="P4670" s="30">
        <f t="shared" ca="1" si="504"/>
        <v>23.340298363542903</v>
      </c>
      <c r="Q4670" s="19"/>
      <c r="R4670" s="20">
        <f t="shared" ca="1" si="509"/>
        <v>1</v>
      </c>
      <c r="S4670" s="21">
        <f t="shared" ca="1" si="510"/>
        <v>1</v>
      </c>
    </row>
    <row r="4671" spans="9:19" ht="15" x14ac:dyDescent="0.25">
      <c r="I4671" s="14">
        <v>4667</v>
      </c>
      <c r="J4671" s="15">
        <f t="shared" ca="1" si="505"/>
        <v>0.59400016427726321</v>
      </c>
      <c r="K4671" s="16">
        <f t="shared" ca="1" si="507"/>
        <v>9.4199717690494378</v>
      </c>
      <c r="L4671" s="16"/>
      <c r="M4671" s="17">
        <f t="shared" ca="1" si="506"/>
        <v>0.84867582807728459</v>
      </c>
      <c r="N4671" s="18">
        <f t="shared" ca="1" si="508"/>
        <v>12.404046724824271</v>
      </c>
      <c r="O4671" s="18"/>
      <c r="P4671" s="30">
        <f t="shared" ca="1" si="504"/>
        <v>-0.78407495577483299</v>
      </c>
      <c r="Q4671" s="19"/>
      <c r="R4671" s="20">
        <f t="shared" ca="1" si="509"/>
        <v>0</v>
      </c>
      <c r="S4671" s="21">
        <f t="shared" ca="1" si="510"/>
        <v>0</v>
      </c>
    </row>
    <row r="4672" spans="9:19" ht="15" x14ac:dyDescent="0.25">
      <c r="I4672" s="14">
        <v>4668</v>
      </c>
      <c r="J4672" s="15">
        <f t="shared" ca="1" si="505"/>
        <v>0.53467847397894996</v>
      </c>
      <c r="K4672" s="16">
        <f t="shared" ca="1" si="507"/>
        <v>8.1581937867477627</v>
      </c>
      <c r="L4672" s="16"/>
      <c r="M4672" s="17">
        <f t="shared" ca="1" si="506"/>
        <v>0.63302921455860872</v>
      </c>
      <c r="N4672" s="18">
        <f t="shared" ca="1" si="508"/>
        <v>6.6236992873876943</v>
      </c>
      <c r="O4672" s="18"/>
      <c r="P4672" s="30">
        <f t="shared" ca="1" si="504"/>
        <v>3.7344944993600686</v>
      </c>
      <c r="Q4672" s="19"/>
      <c r="R4672" s="20">
        <f t="shared" ca="1" si="509"/>
        <v>1</v>
      </c>
      <c r="S4672" s="21">
        <f t="shared" ca="1" si="510"/>
        <v>0</v>
      </c>
    </row>
    <row r="4673" spans="9:19" ht="15" x14ac:dyDescent="0.25">
      <c r="I4673" s="14">
        <v>4669</v>
      </c>
      <c r="J4673" s="15">
        <f t="shared" ca="1" si="505"/>
        <v>0.11803489561754588</v>
      </c>
      <c r="K4673" s="16">
        <f t="shared" ca="1" si="507"/>
        <v>-2.4833137522801589</v>
      </c>
      <c r="L4673" s="16"/>
      <c r="M4673" s="17">
        <f t="shared" ca="1" si="506"/>
        <v>0.12295014594710985</v>
      </c>
      <c r="N4673" s="18">
        <f t="shared" ca="1" si="508"/>
        <v>-5.9283088536698525</v>
      </c>
      <c r="O4673" s="18"/>
      <c r="P4673" s="30">
        <f t="shared" ca="1" si="504"/>
        <v>5.6449951013896937</v>
      </c>
      <c r="Q4673" s="19"/>
      <c r="R4673" s="20">
        <f t="shared" ca="1" si="509"/>
        <v>1</v>
      </c>
      <c r="S4673" s="21">
        <f t="shared" ca="1" si="510"/>
        <v>0</v>
      </c>
    </row>
    <row r="4674" spans="9:19" ht="15" x14ac:dyDescent="0.25">
      <c r="I4674" s="14">
        <v>4670</v>
      </c>
      <c r="J4674" s="15">
        <f t="shared" ca="1" si="505"/>
        <v>0.1416076662272262</v>
      </c>
      <c r="K4674" s="16">
        <f t="shared" ca="1" si="507"/>
        <v>-1.5484023712485406</v>
      </c>
      <c r="L4674" s="16"/>
      <c r="M4674" s="17">
        <f t="shared" ca="1" si="506"/>
        <v>0.7221114604049822</v>
      </c>
      <c r="N4674" s="18">
        <f t="shared" ca="1" si="508"/>
        <v>8.7089776819052034</v>
      </c>
      <c r="O4674" s="18"/>
      <c r="P4674" s="30">
        <f t="shared" ca="1" si="504"/>
        <v>-8.0573800531537429</v>
      </c>
      <c r="Q4674" s="19"/>
      <c r="R4674" s="20">
        <f t="shared" ca="1" si="509"/>
        <v>0</v>
      </c>
      <c r="S4674" s="21">
        <f t="shared" ca="1" si="510"/>
        <v>0</v>
      </c>
    </row>
    <row r="4675" spans="9:19" ht="15" x14ac:dyDescent="0.25">
      <c r="I4675" s="14">
        <v>4671</v>
      </c>
      <c r="J4675" s="15">
        <f t="shared" ca="1" si="505"/>
        <v>0.81445791808843004</v>
      </c>
      <c r="K4675" s="16">
        <f t="shared" ca="1" si="507"/>
        <v>14.913458781638187</v>
      </c>
      <c r="L4675" s="16"/>
      <c r="M4675" s="17">
        <f t="shared" ca="1" si="506"/>
        <v>0.11557110136934701</v>
      </c>
      <c r="N4675" s="18">
        <f t="shared" ca="1" si="508"/>
        <v>-6.2383492939919236</v>
      </c>
      <c r="O4675" s="18"/>
      <c r="P4675" s="30">
        <f t="shared" ca="1" si="504"/>
        <v>23.35180807563011</v>
      </c>
      <c r="Q4675" s="19"/>
      <c r="R4675" s="20">
        <f t="shared" ca="1" si="509"/>
        <v>1</v>
      </c>
      <c r="S4675" s="21">
        <f t="shared" ca="1" si="510"/>
        <v>1</v>
      </c>
    </row>
    <row r="4676" spans="9:19" ht="15" x14ac:dyDescent="0.25">
      <c r="I4676" s="14">
        <v>4672</v>
      </c>
      <c r="J4676" s="15">
        <f t="shared" ca="1" si="505"/>
        <v>0.10729096244255087</v>
      </c>
      <c r="K4676" s="16">
        <f t="shared" ca="1" si="507"/>
        <v>-2.9534905209105347</v>
      </c>
      <c r="L4676" s="16"/>
      <c r="M4676" s="17">
        <f t="shared" ca="1" si="506"/>
        <v>0.30695424016851203</v>
      </c>
      <c r="N4676" s="18">
        <f t="shared" ca="1" si="508"/>
        <v>-0.44096867208912371</v>
      </c>
      <c r="O4676" s="18"/>
      <c r="P4676" s="30">
        <f t="shared" ca="1" si="504"/>
        <v>-0.31252184882141076</v>
      </c>
      <c r="Q4676" s="19"/>
      <c r="R4676" s="20">
        <f t="shared" ca="1" si="509"/>
        <v>0</v>
      </c>
      <c r="S4676" s="21">
        <f t="shared" ca="1" si="510"/>
        <v>0</v>
      </c>
    </row>
    <row r="4677" spans="9:19" ht="15" x14ac:dyDescent="0.25">
      <c r="I4677" s="14">
        <v>4673</v>
      </c>
      <c r="J4677" s="15">
        <f t="shared" ca="1" si="505"/>
        <v>0.68499797487315583</v>
      </c>
      <c r="K4677" s="16">
        <f t="shared" ca="1" si="507"/>
        <v>11.460368291559247</v>
      </c>
      <c r="L4677" s="16"/>
      <c r="M4677" s="17">
        <f t="shared" ca="1" si="506"/>
        <v>0.9660390849282916</v>
      </c>
      <c r="N4677" s="18">
        <f t="shared" ca="1" si="508"/>
        <v>19.053438612182973</v>
      </c>
      <c r="O4677" s="18"/>
      <c r="P4677" s="30">
        <f t="shared" ref="P4677:P4740" ca="1" si="511">K4677-N4677+homefield_adv_simulation</f>
        <v>-5.3930703206237256</v>
      </c>
      <c r="Q4677" s="19"/>
      <c r="R4677" s="20">
        <f t="shared" ca="1" si="509"/>
        <v>0</v>
      </c>
      <c r="S4677" s="21">
        <f t="shared" ca="1" si="510"/>
        <v>0</v>
      </c>
    </row>
    <row r="4678" spans="9:19" ht="15" x14ac:dyDescent="0.25">
      <c r="I4678" s="14">
        <v>4674</v>
      </c>
      <c r="J4678" s="15">
        <f t="shared" ca="1" si="505"/>
        <v>0.88579991569630101</v>
      </c>
      <c r="K4678" s="16">
        <f t="shared" ca="1" si="507"/>
        <v>17.507488005001949</v>
      </c>
      <c r="L4678" s="16"/>
      <c r="M4678" s="17">
        <f t="shared" ca="1" si="506"/>
        <v>0.43440487119729498</v>
      </c>
      <c r="N4678" s="18">
        <f t="shared" ca="1" si="508"/>
        <v>2.3980840095119245</v>
      </c>
      <c r="O4678" s="18"/>
      <c r="P4678" s="30">
        <f t="shared" ca="1" si="511"/>
        <v>17.309403995490026</v>
      </c>
      <c r="Q4678" s="19"/>
      <c r="R4678" s="20">
        <f t="shared" ca="1" si="509"/>
        <v>1</v>
      </c>
      <c r="S4678" s="21">
        <f t="shared" ca="1" si="510"/>
        <v>1</v>
      </c>
    </row>
    <row r="4679" spans="9:19" ht="15" x14ac:dyDescent="0.25">
      <c r="I4679" s="14">
        <v>4675</v>
      </c>
      <c r="J4679" s="15">
        <f t="shared" ca="1" si="505"/>
        <v>0.86837362690348452</v>
      </c>
      <c r="K4679" s="16">
        <f t="shared" ca="1" si="507"/>
        <v>16.790017620292758</v>
      </c>
      <c r="L4679" s="16"/>
      <c r="M4679" s="17">
        <f t="shared" ca="1" si="506"/>
        <v>0.95309454634463142</v>
      </c>
      <c r="N4679" s="18">
        <f t="shared" ca="1" si="508"/>
        <v>17.799317074043142</v>
      </c>
      <c r="O4679" s="18"/>
      <c r="P4679" s="30">
        <f t="shared" ca="1" si="511"/>
        <v>1.1907005462496167</v>
      </c>
      <c r="Q4679" s="19"/>
      <c r="R4679" s="20">
        <f t="shared" ca="1" si="509"/>
        <v>1</v>
      </c>
      <c r="S4679" s="21">
        <f t="shared" ca="1" si="510"/>
        <v>0</v>
      </c>
    </row>
    <row r="4680" spans="9:19" ht="15" x14ac:dyDescent="0.25">
      <c r="I4680" s="14">
        <v>4676</v>
      </c>
      <c r="J4680" s="15">
        <f t="shared" ca="1" si="505"/>
        <v>0.70994917650783129</v>
      </c>
      <c r="K4680" s="16">
        <f t="shared" ca="1" si="507"/>
        <v>12.058706564061392</v>
      </c>
      <c r="L4680" s="16"/>
      <c r="M4680" s="17">
        <f t="shared" ca="1" si="506"/>
        <v>0.42764984297668918</v>
      </c>
      <c r="N4680" s="18">
        <f t="shared" ca="1" si="508"/>
        <v>2.2542611373164072</v>
      </c>
      <c r="O4680" s="18"/>
      <c r="P4680" s="30">
        <f t="shared" ca="1" si="511"/>
        <v>12.004445426744986</v>
      </c>
      <c r="Q4680" s="19"/>
      <c r="R4680" s="20">
        <f t="shared" ca="1" si="509"/>
        <v>1</v>
      </c>
      <c r="S4680" s="21">
        <f t="shared" ca="1" si="510"/>
        <v>1</v>
      </c>
    </row>
    <row r="4681" spans="9:19" ht="15" x14ac:dyDescent="0.25">
      <c r="I4681" s="14">
        <v>4677</v>
      </c>
      <c r="J4681" s="15">
        <f t="shared" ca="1" si="505"/>
        <v>0.856593200845431</v>
      </c>
      <c r="K4681" s="16">
        <f t="shared" ca="1" si="507"/>
        <v>16.34158178498113</v>
      </c>
      <c r="L4681" s="16"/>
      <c r="M4681" s="17">
        <f t="shared" ca="1" si="506"/>
        <v>1.6760978458446818E-2</v>
      </c>
      <c r="N4681" s="18">
        <f t="shared" ca="1" si="508"/>
        <v>-14.005513865113922</v>
      </c>
      <c r="O4681" s="18"/>
      <c r="P4681" s="30">
        <f t="shared" ca="1" si="511"/>
        <v>32.547095650095052</v>
      </c>
      <c r="Q4681" s="19"/>
      <c r="R4681" s="20">
        <f t="shared" ca="1" si="509"/>
        <v>1</v>
      </c>
      <c r="S4681" s="21">
        <f t="shared" ca="1" si="510"/>
        <v>1</v>
      </c>
    </row>
    <row r="4682" spans="9:19" ht="15" x14ac:dyDescent="0.25">
      <c r="I4682" s="14">
        <v>4678</v>
      </c>
      <c r="J4682" s="15">
        <f t="shared" ref="J4682:J4745" ca="1" si="512">RAND()</f>
        <v>0.53732397692448775</v>
      </c>
      <c r="K4682" s="16">
        <f t="shared" ca="1" si="507"/>
        <v>8.2139022512781992</v>
      </c>
      <c r="L4682" s="16"/>
      <c r="M4682" s="17">
        <f t="shared" ref="M4682:M4745" ca="1" si="513">RAND()</f>
        <v>0.97519389143894863</v>
      </c>
      <c r="N4682" s="18">
        <f t="shared" ca="1" si="508"/>
        <v>20.206082060422503</v>
      </c>
      <c r="O4682" s="18"/>
      <c r="P4682" s="30">
        <f t="shared" ca="1" si="511"/>
        <v>-9.7921798091443044</v>
      </c>
      <c r="Q4682" s="19"/>
      <c r="R4682" s="20">
        <f t="shared" ca="1" si="509"/>
        <v>0</v>
      </c>
      <c r="S4682" s="21">
        <f t="shared" ca="1" si="510"/>
        <v>0</v>
      </c>
    </row>
    <row r="4683" spans="9:19" ht="15" x14ac:dyDescent="0.25">
      <c r="I4683" s="14">
        <v>4679</v>
      </c>
      <c r="J4683" s="15">
        <f t="shared" ca="1" si="512"/>
        <v>0.66825817264469944</v>
      </c>
      <c r="K4683" s="16">
        <f t="shared" ref="K4683:K4746" ca="1" si="514">NORMINV(J4683,mean_HomeTeam_Sim,sd_HomeTeam_Sim)</f>
        <v>11.070379113189453</v>
      </c>
      <c r="L4683" s="16"/>
      <c r="M4683" s="17">
        <f t="shared" ca="1" si="513"/>
        <v>0.34637447322654402</v>
      </c>
      <c r="N4683" s="18">
        <f t="shared" ref="N4683:N4746" ca="1" si="515">NORMINV(M4683,mean_AwayTeam_Sim,sd_AwayTeam_Sim)</f>
        <v>0.47412787496120101</v>
      </c>
      <c r="O4683" s="18"/>
      <c r="P4683" s="30">
        <f t="shared" ca="1" si="511"/>
        <v>12.796251238228251</v>
      </c>
      <c r="Q4683" s="19"/>
      <c r="R4683" s="20">
        <f t="shared" ref="R4683:R4746" ca="1" si="516">IF(P4683&gt;0,1,0)</f>
        <v>1</v>
      </c>
      <c r="S4683" s="21">
        <f t="shared" ref="S4683:S4746" ca="1" si="517">IF(P4683&gt;game_spread,1,0)</f>
        <v>1</v>
      </c>
    </row>
    <row r="4684" spans="9:19" ht="15" x14ac:dyDescent="0.25">
      <c r="I4684" s="14">
        <v>4680</v>
      </c>
      <c r="J4684" s="15">
        <f t="shared" ca="1" si="512"/>
        <v>0.4031081566875343</v>
      </c>
      <c r="K4684" s="16">
        <f t="shared" ca="1" si="514"/>
        <v>5.377588251338782</v>
      </c>
      <c r="L4684" s="16"/>
      <c r="M4684" s="17">
        <f t="shared" ca="1" si="513"/>
        <v>0.60713241492023962</v>
      </c>
      <c r="N4684" s="18">
        <f t="shared" ca="1" si="515"/>
        <v>6.0544840870055605</v>
      </c>
      <c r="O4684" s="18"/>
      <c r="P4684" s="30">
        <f t="shared" ca="1" si="511"/>
        <v>1.5231041643332217</v>
      </c>
      <c r="Q4684" s="19"/>
      <c r="R4684" s="20">
        <f t="shared" ca="1" si="516"/>
        <v>1</v>
      </c>
      <c r="S4684" s="21">
        <f t="shared" ca="1" si="517"/>
        <v>0</v>
      </c>
    </row>
    <row r="4685" spans="9:19" ht="15" x14ac:dyDescent="0.25">
      <c r="I4685" s="14">
        <v>4681</v>
      </c>
      <c r="J4685" s="15">
        <f t="shared" ca="1" si="512"/>
        <v>0.99435655795034217</v>
      </c>
      <c r="K4685" s="16">
        <f t="shared" ca="1" si="514"/>
        <v>28.628363424924952</v>
      </c>
      <c r="L4685" s="16"/>
      <c r="M4685" s="17">
        <f t="shared" ca="1" si="513"/>
        <v>0.92802788833159222</v>
      </c>
      <c r="N4685" s="18">
        <f t="shared" ca="1" si="515"/>
        <v>16.005774623457043</v>
      </c>
      <c r="O4685" s="18"/>
      <c r="P4685" s="30">
        <f t="shared" ca="1" si="511"/>
        <v>14.822588801467909</v>
      </c>
      <c r="Q4685" s="19"/>
      <c r="R4685" s="20">
        <f t="shared" ca="1" si="516"/>
        <v>1</v>
      </c>
      <c r="S4685" s="21">
        <f t="shared" ca="1" si="517"/>
        <v>1</v>
      </c>
    </row>
    <row r="4686" spans="9:19" ht="15" x14ac:dyDescent="0.25">
      <c r="I4686" s="14">
        <v>4682</v>
      </c>
      <c r="J4686" s="15">
        <f t="shared" ca="1" si="512"/>
        <v>9.7242018710422817E-2</v>
      </c>
      <c r="K4686" s="16">
        <f t="shared" ca="1" si="514"/>
        <v>-3.4250596531044071</v>
      </c>
      <c r="L4686" s="16"/>
      <c r="M4686" s="17">
        <f t="shared" ca="1" si="513"/>
        <v>0.21772469907404002</v>
      </c>
      <c r="N4686" s="18">
        <f t="shared" ca="1" si="515"/>
        <v>-2.7451163839969848</v>
      </c>
      <c r="O4686" s="18"/>
      <c r="P4686" s="30">
        <f t="shared" ca="1" si="511"/>
        <v>1.5200567308925779</v>
      </c>
      <c r="Q4686" s="19"/>
      <c r="R4686" s="20">
        <f t="shared" ca="1" si="516"/>
        <v>1</v>
      </c>
      <c r="S4686" s="21">
        <f t="shared" ca="1" si="517"/>
        <v>0</v>
      </c>
    </row>
    <row r="4687" spans="9:19" ht="15" x14ac:dyDescent="0.25">
      <c r="I4687" s="14">
        <v>4683</v>
      </c>
      <c r="J4687" s="15">
        <f t="shared" ca="1" si="512"/>
        <v>9.7172814661562579E-2</v>
      </c>
      <c r="K4687" s="16">
        <f t="shared" ca="1" si="514"/>
        <v>-3.4284279621653848</v>
      </c>
      <c r="L4687" s="16"/>
      <c r="M4687" s="17">
        <f t="shared" ca="1" si="513"/>
        <v>0.15643169040725291</v>
      </c>
      <c r="N4687" s="18">
        <f t="shared" ca="1" si="515"/>
        <v>-4.663840761231226</v>
      </c>
      <c r="O4687" s="18"/>
      <c r="P4687" s="30">
        <f t="shared" ca="1" si="511"/>
        <v>3.4354127990658414</v>
      </c>
      <c r="Q4687" s="19"/>
      <c r="R4687" s="20">
        <f t="shared" ca="1" si="516"/>
        <v>1</v>
      </c>
      <c r="S4687" s="21">
        <f t="shared" ca="1" si="517"/>
        <v>0</v>
      </c>
    </row>
    <row r="4688" spans="9:19" ht="15" x14ac:dyDescent="0.25">
      <c r="I4688" s="14">
        <v>4684</v>
      </c>
      <c r="J4688" s="15">
        <f t="shared" ca="1" si="512"/>
        <v>0.97527927972516171</v>
      </c>
      <c r="K4688" s="16">
        <f t="shared" ca="1" si="514"/>
        <v>23.868403537636837</v>
      </c>
      <c r="L4688" s="16"/>
      <c r="M4688" s="17">
        <f t="shared" ca="1" si="513"/>
        <v>0.15120115529752343</v>
      </c>
      <c r="N4688" s="18">
        <f t="shared" ca="1" si="515"/>
        <v>-4.8484364428059479</v>
      </c>
      <c r="O4688" s="18"/>
      <c r="P4688" s="30">
        <f t="shared" ca="1" si="511"/>
        <v>30.916839980442784</v>
      </c>
      <c r="Q4688" s="19"/>
      <c r="R4688" s="20">
        <f t="shared" ca="1" si="516"/>
        <v>1</v>
      </c>
      <c r="S4688" s="21">
        <f t="shared" ca="1" si="517"/>
        <v>1</v>
      </c>
    </row>
    <row r="4689" spans="9:19" ht="15" x14ac:dyDescent="0.25">
      <c r="I4689" s="14">
        <v>4685</v>
      </c>
      <c r="J4689" s="15">
        <f t="shared" ca="1" si="512"/>
        <v>0.70958144367722509</v>
      </c>
      <c r="K4689" s="16">
        <f t="shared" ca="1" si="514"/>
        <v>12.049721839687546</v>
      </c>
      <c r="L4689" s="16"/>
      <c r="M4689" s="17">
        <f t="shared" ca="1" si="513"/>
        <v>0.88993315738336776</v>
      </c>
      <c r="N4689" s="18">
        <f t="shared" ca="1" si="515"/>
        <v>14.038896995471655</v>
      </c>
      <c r="O4689" s="18"/>
      <c r="P4689" s="30">
        <f t="shared" ca="1" si="511"/>
        <v>0.21082484421589154</v>
      </c>
      <c r="Q4689" s="19"/>
      <c r="R4689" s="20">
        <f t="shared" ca="1" si="516"/>
        <v>1</v>
      </c>
      <c r="S4689" s="21">
        <f t="shared" ca="1" si="517"/>
        <v>0</v>
      </c>
    </row>
    <row r="4690" spans="9:19" ht="15" x14ac:dyDescent="0.25">
      <c r="I4690" s="14">
        <v>4686</v>
      </c>
      <c r="J4690" s="15">
        <f t="shared" ca="1" si="512"/>
        <v>0.91060288495119246</v>
      </c>
      <c r="K4690" s="16">
        <f t="shared" ca="1" si="514"/>
        <v>18.678700562084785</v>
      </c>
      <c r="L4690" s="16"/>
      <c r="M4690" s="17">
        <f t="shared" ca="1" si="513"/>
        <v>4.9248087447436917E-2</v>
      </c>
      <c r="N4690" s="18">
        <f t="shared" ca="1" si="515"/>
        <v>-10.043198901357748</v>
      </c>
      <c r="O4690" s="18"/>
      <c r="P4690" s="30">
        <f t="shared" ca="1" si="511"/>
        <v>30.921899463442532</v>
      </c>
      <c r="Q4690" s="19"/>
      <c r="R4690" s="20">
        <f t="shared" ca="1" si="516"/>
        <v>1</v>
      </c>
      <c r="S4690" s="21">
        <f t="shared" ca="1" si="517"/>
        <v>1</v>
      </c>
    </row>
    <row r="4691" spans="9:19" ht="15" x14ac:dyDescent="0.25">
      <c r="I4691" s="14">
        <v>4687</v>
      </c>
      <c r="J4691" s="15">
        <f t="shared" ca="1" si="512"/>
        <v>6.0306021619103922E-2</v>
      </c>
      <c r="K4691" s="16">
        <f t="shared" ca="1" si="514"/>
        <v>-5.5567185302421844</v>
      </c>
      <c r="L4691" s="16"/>
      <c r="M4691" s="17">
        <f t="shared" ca="1" si="513"/>
        <v>0.14379127935970026</v>
      </c>
      <c r="N4691" s="18">
        <f t="shared" ca="1" si="515"/>
        <v>-5.1173755854615255</v>
      </c>
      <c r="O4691" s="18"/>
      <c r="P4691" s="30">
        <f t="shared" ca="1" si="511"/>
        <v>1.7606570552193412</v>
      </c>
      <c r="Q4691" s="19"/>
      <c r="R4691" s="20">
        <f t="shared" ca="1" si="516"/>
        <v>1</v>
      </c>
      <c r="S4691" s="21">
        <f t="shared" ca="1" si="517"/>
        <v>0</v>
      </c>
    </row>
    <row r="4692" spans="9:19" ht="15" x14ac:dyDescent="0.25">
      <c r="I4692" s="14">
        <v>4688</v>
      </c>
      <c r="J4692" s="15">
        <f t="shared" ca="1" si="512"/>
        <v>0.72638031474566023</v>
      </c>
      <c r="K4692" s="16">
        <f t="shared" ca="1" si="514"/>
        <v>12.465873462764232</v>
      </c>
      <c r="L4692" s="16"/>
      <c r="M4692" s="17">
        <f t="shared" ca="1" si="513"/>
        <v>0.90340376302434144</v>
      </c>
      <c r="N4692" s="18">
        <f t="shared" ca="1" si="515"/>
        <v>14.666559908474724</v>
      </c>
      <c r="O4692" s="18"/>
      <c r="P4692" s="30">
        <f t="shared" ca="1" si="511"/>
        <v>-6.8644571049158998E-4</v>
      </c>
      <c r="Q4692" s="19"/>
      <c r="R4692" s="20">
        <f t="shared" ca="1" si="516"/>
        <v>0</v>
      </c>
      <c r="S4692" s="21">
        <f t="shared" ca="1" si="517"/>
        <v>0</v>
      </c>
    </row>
    <row r="4693" spans="9:19" ht="15" x14ac:dyDescent="0.25">
      <c r="I4693" s="14">
        <v>4689</v>
      </c>
      <c r="J4693" s="15">
        <f t="shared" ca="1" si="512"/>
        <v>8.0631260575142027E-2</v>
      </c>
      <c r="K4693" s="16">
        <f t="shared" ca="1" si="514"/>
        <v>-4.2902516177429781</v>
      </c>
      <c r="L4693" s="16"/>
      <c r="M4693" s="17">
        <f t="shared" ca="1" si="513"/>
        <v>0.15656971597888325</v>
      </c>
      <c r="N4693" s="18">
        <f t="shared" ca="1" si="515"/>
        <v>-4.6590251929374933</v>
      </c>
      <c r="O4693" s="18"/>
      <c r="P4693" s="30">
        <f t="shared" ca="1" si="511"/>
        <v>2.5687735751945153</v>
      </c>
      <c r="Q4693" s="19"/>
      <c r="R4693" s="20">
        <f t="shared" ca="1" si="516"/>
        <v>1</v>
      </c>
      <c r="S4693" s="21">
        <f t="shared" ca="1" si="517"/>
        <v>0</v>
      </c>
    </row>
    <row r="4694" spans="9:19" ht="15" x14ac:dyDescent="0.25">
      <c r="I4694" s="14">
        <v>4690</v>
      </c>
      <c r="J4694" s="15">
        <f t="shared" ca="1" si="512"/>
        <v>0.49663579517294187</v>
      </c>
      <c r="K4694" s="16">
        <f t="shared" ca="1" si="514"/>
        <v>7.3594452055123138</v>
      </c>
      <c r="L4694" s="16"/>
      <c r="M4694" s="17">
        <f t="shared" ca="1" si="513"/>
        <v>0.86793038596269068</v>
      </c>
      <c r="N4694" s="18">
        <f t="shared" ca="1" si="515"/>
        <v>13.122657607511311</v>
      </c>
      <c r="O4694" s="18"/>
      <c r="P4694" s="30">
        <f t="shared" ca="1" si="511"/>
        <v>-3.5632124019989968</v>
      </c>
      <c r="Q4694" s="19"/>
      <c r="R4694" s="20">
        <f t="shared" ca="1" si="516"/>
        <v>0</v>
      </c>
      <c r="S4694" s="21">
        <f t="shared" ca="1" si="517"/>
        <v>0</v>
      </c>
    </row>
    <row r="4695" spans="9:19" ht="15" x14ac:dyDescent="0.25">
      <c r="I4695" s="14">
        <v>4691</v>
      </c>
      <c r="J4695" s="15">
        <f t="shared" ca="1" si="512"/>
        <v>0.67213739227309677</v>
      </c>
      <c r="K4695" s="16">
        <f t="shared" ca="1" si="514"/>
        <v>11.160021567410489</v>
      </c>
      <c r="L4695" s="16"/>
      <c r="M4695" s="17">
        <f t="shared" ca="1" si="513"/>
        <v>5.7712377992230612E-2</v>
      </c>
      <c r="N4695" s="18">
        <f t="shared" ca="1" si="515"/>
        <v>-9.3912981648312464</v>
      </c>
      <c r="O4695" s="18"/>
      <c r="P4695" s="30">
        <f t="shared" ca="1" si="511"/>
        <v>22.751319732241736</v>
      </c>
      <c r="Q4695" s="19"/>
      <c r="R4695" s="20">
        <f t="shared" ca="1" si="516"/>
        <v>1</v>
      </c>
      <c r="S4695" s="21">
        <f t="shared" ca="1" si="517"/>
        <v>1</v>
      </c>
    </row>
    <row r="4696" spans="9:19" ht="15" x14ac:dyDescent="0.25">
      <c r="I4696" s="14">
        <v>4692</v>
      </c>
      <c r="J4696" s="15">
        <f t="shared" ca="1" si="512"/>
        <v>0.8515434350538208</v>
      </c>
      <c r="K4696" s="16">
        <f t="shared" ca="1" si="514"/>
        <v>16.15699931091315</v>
      </c>
      <c r="L4696" s="16"/>
      <c r="M4696" s="17">
        <f t="shared" ca="1" si="513"/>
        <v>0.77923629744895828</v>
      </c>
      <c r="N4696" s="18">
        <f t="shared" ca="1" si="515"/>
        <v>10.219073744892928</v>
      </c>
      <c r="O4696" s="18"/>
      <c r="P4696" s="30">
        <f t="shared" ca="1" si="511"/>
        <v>8.1379255660202219</v>
      </c>
      <c r="Q4696" s="19"/>
      <c r="R4696" s="20">
        <f t="shared" ca="1" si="516"/>
        <v>1</v>
      </c>
      <c r="S4696" s="21">
        <f t="shared" ca="1" si="517"/>
        <v>1</v>
      </c>
    </row>
    <row r="4697" spans="9:19" ht="15" x14ac:dyDescent="0.25">
      <c r="I4697" s="14">
        <v>4693</v>
      </c>
      <c r="J4697" s="15">
        <f t="shared" ca="1" si="512"/>
        <v>0.20587036985419627</v>
      </c>
      <c r="K4697" s="16">
        <f t="shared" ca="1" si="514"/>
        <v>0.56240872472343462</v>
      </c>
      <c r="L4697" s="16"/>
      <c r="M4697" s="17">
        <f t="shared" ca="1" si="513"/>
        <v>0.86290158938282402</v>
      </c>
      <c r="N4697" s="18">
        <f t="shared" ca="1" si="515"/>
        <v>12.92844856370999</v>
      </c>
      <c r="O4697" s="18"/>
      <c r="P4697" s="30">
        <f t="shared" ca="1" si="511"/>
        <v>-10.166039838986556</v>
      </c>
      <c r="Q4697" s="19"/>
      <c r="R4697" s="20">
        <f t="shared" ca="1" si="516"/>
        <v>0</v>
      </c>
      <c r="S4697" s="21">
        <f t="shared" ca="1" si="517"/>
        <v>0</v>
      </c>
    </row>
    <row r="4698" spans="9:19" ht="15" x14ac:dyDescent="0.25">
      <c r="I4698" s="14">
        <v>4694</v>
      </c>
      <c r="J4698" s="15">
        <f t="shared" ca="1" si="512"/>
        <v>0.50034458192290832</v>
      </c>
      <c r="K4698" s="16">
        <f t="shared" ca="1" si="514"/>
        <v>7.4372265580955901</v>
      </c>
      <c r="L4698" s="16"/>
      <c r="M4698" s="17">
        <f t="shared" ca="1" si="513"/>
        <v>0.28202584541052134</v>
      </c>
      <c r="N4698" s="18">
        <f t="shared" ca="1" si="515"/>
        <v>-1.0461383613405477</v>
      </c>
      <c r="O4698" s="18"/>
      <c r="P4698" s="30">
        <f t="shared" ca="1" si="511"/>
        <v>10.683364919436137</v>
      </c>
      <c r="Q4698" s="19"/>
      <c r="R4698" s="20">
        <f t="shared" ca="1" si="516"/>
        <v>1</v>
      </c>
      <c r="S4698" s="21">
        <f t="shared" ca="1" si="517"/>
        <v>1</v>
      </c>
    </row>
    <row r="4699" spans="9:19" ht="15" x14ac:dyDescent="0.25">
      <c r="I4699" s="14">
        <v>4695</v>
      </c>
      <c r="J4699" s="15">
        <f t="shared" ca="1" si="512"/>
        <v>0.65712072620838402</v>
      </c>
      <c r="K4699" s="16">
        <f t="shared" ca="1" si="514"/>
        <v>10.81527453742564</v>
      </c>
      <c r="L4699" s="16"/>
      <c r="M4699" s="17">
        <f t="shared" ca="1" si="513"/>
        <v>0.46975169148985896</v>
      </c>
      <c r="N4699" s="18">
        <f t="shared" ca="1" si="515"/>
        <v>3.1450247407798155</v>
      </c>
      <c r="O4699" s="18"/>
      <c r="P4699" s="30">
        <f t="shared" ca="1" si="511"/>
        <v>9.870249796645826</v>
      </c>
      <c r="Q4699" s="19"/>
      <c r="R4699" s="20">
        <f t="shared" ca="1" si="516"/>
        <v>1</v>
      </c>
      <c r="S4699" s="21">
        <f t="shared" ca="1" si="517"/>
        <v>1</v>
      </c>
    </row>
    <row r="4700" spans="9:19" ht="15" x14ac:dyDescent="0.25">
      <c r="I4700" s="14">
        <v>4696</v>
      </c>
      <c r="J4700" s="15">
        <f t="shared" ca="1" si="512"/>
        <v>0.77304265305946729</v>
      </c>
      <c r="K4700" s="16">
        <f t="shared" ca="1" si="514"/>
        <v>13.695785615270815</v>
      </c>
      <c r="L4700" s="16"/>
      <c r="M4700" s="17">
        <f t="shared" ca="1" si="513"/>
        <v>0.87970115982210373</v>
      </c>
      <c r="N4700" s="18">
        <f t="shared" ca="1" si="515"/>
        <v>13.598156906949132</v>
      </c>
      <c r="O4700" s="18"/>
      <c r="P4700" s="30">
        <f t="shared" ca="1" si="511"/>
        <v>2.2976287083216826</v>
      </c>
      <c r="Q4700" s="19"/>
      <c r="R4700" s="20">
        <f t="shared" ca="1" si="516"/>
        <v>1</v>
      </c>
      <c r="S4700" s="21">
        <f t="shared" ca="1" si="517"/>
        <v>0</v>
      </c>
    </row>
    <row r="4701" spans="9:19" ht="15" x14ac:dyDescent="0.25">
      <c r="I4701" s="14">
        <v>4697</v>
      </c>
      <c r="J4701" s="15">
        <f t="shared" ca="1" si="512"/>
        <v>0.52988617554332174</v>
      </c>
      <c r="K4701" s="16">
        <f t="shared" ca="1" si="514"/>
        <v>8.0573589806070487</v>
      </c>
      <c r="L4701" s="16"/>
      <c r="M4701" s="17">
        <f t="shared" ca="1" si="513"/>
        <v>0.59331021715580934</v>
      </c>
      <c r="N4701" s="18">
        <f t="shared" ca="1" si="515"/>
        <v>5.7550902449084758</v>
      </c>
      <c r="O4701" s="18"/>
      <c r="P4701" s="30">
        <f t="shared" ca="1" si="511"/>
        <v>4.5022687356985731</v>
      </c>
      <c r="Q4701" s="19"/>
      <c r="R4701" s="20">
        <f t="shared" ca="1" si="516"/>
        <v>1</v>
      </c>
      <c r="S4701" s="21">
        <f t="shared" ca="1" si="517"/>
        <v>0</v>
      </c>
    </row>
    <row r="4702" spans="9:19" ht="15" x14ac:dyDescent="0.25">
      <c r="I4702" s="14">
        <v>4698</v>
      </c>
      <c r="J4702" s="15">
        <f t="shared" ca="1" si="512"/>
        <v>0.18940439479387339</v>
      </c>
      <c r="K4702" s="16">
        <f t="shared" ca="1" si="514"/>
        <v>6.6611489778769517E-2</v>
      </c>
      <c r="L4702" s="16"/>
      <c r="M4702" s="17">
        <f t="shared" ca="1" si="513"/>
        <v>0.35637957118674202</v>
      </c>
      <c r="N4702" s="18">
        <f t="shared" ca="1" si="515"/>
        <v>0.69981088818499027</v>
      </c>
      <c r="O4702" s="18"/>
      <c r="P4702" s="30">
        <f t="shared" ca="1" si="511"/>
        <v>1.5668006015937794</v>
      </c>
      <c r="Q4702" s="19"/>
      <c r="R4702" s="20">
        <f t="shared" ca="1" si="516"/>
        <v>1</v>
      </c>
      <c r="S4702" s="21">
        <f t="shared" ca="1" si="517"/>
        <v>0</v>
      </c>
    </row>
    <row r="4703" spans="9:19" ht="15" x14ac:dyDescent="0.25">
      <c r="I4703" s="14">
        <v>4699</v>
      </c>
      <c r="J4703" s="15">
        <f t="shared" ca="1" si="512"/>
        <v>0.41352731974098866</v>
      </c>
      <c r="K4703" s="16">
        <f t="shared" ca="1" si="514"/>
        <v>5.6020598028559165</v>
      </c>
      <c r="L4703" s="16"/>
      <c r="M4703" s="17">
        <f t="shared" ca="1" si="513"/>
        <v>0.143824750864324</v>
      </c>
      <c r="N4703" s="18">
        <f t="shared" ca="1" si="515"/>
        <v>-5.1161400568386401</v>
      </c>
      <c r="O4703" s="18"/>
      <c r="P4703" s="30">
        <f t="shared" ca="1" si="511"/>
        <v>12.918199859694557</v>
      </c>
      <c r="Q4703" s="19"/>
      <c r="R4703" s="20">
        <f t="shared" ca="1" si="516"/>
        <v>1</v>
      </c>
      <c r="S4703" s="21">
        <f t="shared" ca="1" si="517"/>
        <v>1</v>
      </c>
    </row>
    <row r="4704" spans="9:19" ht="15" x14ac:dyDescent="0.25">
      <c r="I4704" s="14">
        <v>4700</v>
      </c>
      <c r="J4704" s="15">
        <f t="shared" ca="1" si="512"/>
        <v>0.27196772256554802</v>
      </c>
      <c r="K4704" s="16">
        <f t="shared" ca="1" si="514"/>
        <v>2.3525393171547524</v>
      </c>
      <c r="L4704" s="16"/>
      <c r="M4704" s="17">
        <f t="shared" ca="1" si="513"/>
        <v>0.61449038151863522</v>
      </c>
      <c r="N4704" s="18">
        <f t="shared" ca="1" si="515"/>
        <v>6.21503164613131</v>
      </c>
      <c r="O4704" s="18"/>
      <c r="P4704" s="30">
        <f t="shared" ca="1" si="511"/>
        <v>-1.6624923289765574</v>
      </c>
      <c r="Q4704" s="19"/>
      <c r="R4704" s="20">
        <f t="shared" ca="1" si="516"/>
        <v>0</v>
      </c>
      <c r="S4704" s="21">
        <f t="shared" ca="1" si="517"/>
        <v>0</v>
      </c>
    </row>
    <row r="4705" spans="9:19" ht="15" x14ac:dyDescent="0.25">
      <c r="I4705" s="14">
        <v>4701</v>
      </c>
      <c r="J4705" s="15">
        <f t="shared" ca="1" si="512"/>
        <v>0.4985884866061685</v>
      </c>
      <c r="K4705" s="16">
        <f t="shared" ca="1" si="514"/>
        <v>7.4003977403369472</v>
      </c>
      <c r="L4705" s="16"/>
      <c r="M4705" s="17">
        <f t="shared" ca="1" si="513"/>
        <v>0.36636880551949602</v>
      </c>
      <c r="N4705" s="18">
        <f t="shared" ca="1" si="515"/>
        <v>0.92292168001511055</v>
      </c>
      <c r="O4705" s="18"/>
      <c r="P4705" s="30">
        <f t="shared" ca="1" si="511"/>
        <v>8.6774760603218368</v>
      </c>
      <c r="Q4705" s="19"/>
      <c r="R4705" s="20">
        <f t="shared" ca="1" si="516"/>
        <v>1</v>
      </c>
      <c r="S4705" s="21">
        <f t="shared" ca="1" si="517"/>
        <v>1</v>
      </c>
    </row>
    <row r="4706" spans="9:19" ht="15" x14ac:dyDescent="0.25">
      <c r="I4706" s="14">
        <v>4702</v>
      </c>
      <c r="J4706" s="15">
        <f t="shared" ca="1" si="512"/>
        <v>0.2533113708453002</v>
      </c>
      <c r="K4706" s="16">
        <f t="shared" ca="1" si="514"/>
        <v>1.8736941129638307</v>
      </c>
      <c r="L4706" s="16"/>
      <c r="M4706" s="17">
        <f t="shared" ca="1" si="513"/>
        <v>0.4609832869506455</v>
      </c>
      <c r="N4706" s="18">
        <f t="shared" ca="1" si="515"/>
        <v>2.9604343684578298</v>
      </c>
      <c r="O4706" s="18"/>
      <c r="P4706" s="30">
        <f t="shared" ca="1" si="511"/>
        <v>1.1132597445060011</v>
      </c>
      <c r="Q4706" s="19"/>
      <c r="R4706" s="20">
        <f t="shared" ca="1" si="516"/>
        <v>1</v>
      </c>
      <c r="S4706" s="21">
        <f t="shared" ca="1" si="517"/>
        <v>0</v>
      </c>
    </row>
    <row r="4707" spans="9:19" ht="15" x14ac:dyDescent="0.25">
      <c r="I4707" s="14">
        <v>4703</v>
      </c>
      <c r="J4707" s="15">
        <f t="shared" ca="1" si="512"/>
        <v>0.77183515904569888</v>
      </c>
      <c r="K4707" s="16">
        <f t="shared" ca="1" si="514"/>
        <v>13.66231504111196</v>
      </c>
      <c r="L4707" s="16"/>
      <c r="M4707" s="17">
        <f t="shared" ca="1" si="513"/>
        <v>0.60871049393558208</v>
      </c>
      <c r="N4707" s="18">
        <f t="shared" ca="1" si="515"/>
        <v>6.0888445792440749</v>
      </c>
      <c r="O4707" s="18"/>
      <c r="P4707" s="30">
        <f t="shared" ca="1" si="511"/>
        <v>9.773470461867884</v>
      </c>
      <c r="Q4707" s="19"/>
      <c r="R4707" s="20">
        <f t="shared" ca="1" si="516"/>
        <v>1</v>
      </c>
      <c r="S4707" s="21">
        <f t="shared" ca="1" si="517"/>
        <v>1</v>
      </c>
    </row>
    <row r="4708" spans="9:19" ht="15" x14ac:dyDescent="0.25">
      <c r="I4708" s="14">
        <v>4704</v>
      </c>
      <c r="J4708" s="15">
        <f t="shared" ca="1" si="512"/>
        <v>0.94907958202642861</v>
      </c>
      <c r="K4708" s="16">
        <f t="shared" ca="1" si="514"/>
        <v>21.117708121880103</v>
      </c>
      <c r="L4708" s="16"/>
      <c r="M4708" s="17">
        <f t="shared" ca="1" si="513"/>
        <v>0.1404402323361863</v>
      </c>
      <c r="N4708" s="18">
        <f t="shared" ca="1" si="515"/>
        <v>-5.242069509080352</v>
      </c>
      <c r="O4708" s="18"/>
      <c r="P4708" s="30">
        <f t="shared" ca="1" si="511"/>
        <v>28.559777630960454</v>
      </c>
      <c r="Q4708" s="19"/>
      <c r="R4708" s="20">
        <f t="shared" ca="1" si="516"/>
        <v>1</v>
      </c>
      <c r="S4708" s="21">
        <f t="shared" ca="1" si="517"/>
        <v>1</v>
      </c>
    </row>
    <row r="4709" spans="9:19" ht="15" x14ac:dyDescent="0.25">
      <c r="I4709" s="14">
        <v>4705</v>
      </c>
      <c r="J4709" s="15">
        <f t="shared" ca="1" si="512"/>
        <v>0.17612870084047505</v>
      </c>
      <c r="K4709" s="16">
        <f t="shared" ca="1" si="514"/>
        <v>-0.35277545656723941</v>
      </c>
      <c r="L4709" s="16"/>
      <c r="M4709" s="17">
        <f t="shared" ca="1" si="513"/>
        <v>0.60395968506009112</v>
      </c>
      <c r="N4709" s="18">
        <f t="shared" ca="1" si="515"/>
        <v>5.985517566219503</v>
      </c>
      <c r="O4709" s="18"/>
      <c r="P4709" s="30">
        <f t="shared" ca="1" si="511"/>
        <v>-4.1382930227867423</v>
      </c>
      <c r="Q4709" s="19"/>
      <c r="R4709" s="20">
        <f t="shared" ca="1" si="516"/>
        <v>0</v>
      </c>
      <c r="S4709" s="21">
        <f t="shared" ca="1" si="517"/>
        <v>0</v>
      </c>
    </row>
    <row r="4710" spans="9:19" ht="15" x14ac:dyDescent="0.25">
      <c r="I4710" s="14">
        <v>4706</v>
      </c>
      <c r="J4710" s="15">
        <f t="shared" ca="1" si="512"/>
        <v>0.16960301939582367</v>
      </c>
      <c r="K4710" s="16">
        <f t="shared" ca="1" si="514"/>
        <v>-0.56625429755646106</v>
      </c>
      <c r="L4710" s="16"/>
      <c r="M4710" s="17">
        <f t="shared" ca="1" si="513"/>
        <v>0.3442574318188929</v>
      </c>
      <c r="N4710" s="18">
        <f t="shared" ca="1" si="515"/>
        <v>0.42606987626100246</v>
      </c>
      <c r="O4710" s="18"/>
      <c r="P4710" s="30">
        <f t="shared" ca="1" si="511"/>
        <v>1.2076758261825367</v>
      </c>
      <c r="Q4710" s="19"/>
      <c r="R4710" s="20">
        <f t="shared" ca="1" si="516"/>
        <v>1</v>
      </c>
      <c r="S4710" s="21">
        <f t="shared" ca="1" si="517"/>
        <v>0</v>
      </c>
    </row>
    <row r="4711" spans="9:19" ht="15" x14ac:dyDescent="0.25">
      <c r="I4711" s="14">
        <v>4707</v>
      </c>
      <c r="J4711" s="15">
        <f t="shared" ca="1" si="512"/>
        <v>0.60559253867536011</v>
      </c>
      <c r="K4711" s="16">
        <f t="shared" ca="1" si="514"/>
        <v>9.6709923518540926</v>
      </c>
      <c r="L4711" s="16"/>
      <c r="M4711" s="17">
        <f t="shared" ca="1" si="513"/>
        <v>0.26219263568623752</v>
      </c>
      <c r="N4711" s="18">
        <f t="shared" ca="1" si="515"/>
        <v>-1.5461797042887575</v>
      </c>
      <c r="O4711" s="18"/>
      <c r="P4711" s="30">
        <f t="shared" ca="1" si="511"/>
        <v>13.417172056142849</v>
      </c>
      <c r="Q4711" s="19"/>
      <c r="R4711" s="20">
        <f t="shared" ca="1" si="516"/>
        <v>1</v>
      </c>
      <c r="S4711" s="21">
        <f t="shared" ca="1" si="517"/>
        <v>1</v>
      </c>
    </row>
    <row r="4712" spans="9:19" ht="15" x14ac:dyDescent="0.25">
      <c r="I4712" s="14">
        <v>4708</v>
      </c>
      <c r="J4712" s="15">
        <f t="shared" ca="1" si="512"/>
        <v>0.80117062195257727</v>
      </c>
      <c r="K4712" s="16">
        <f t="shared" ca="1" si="514"/>
        <v>14.50655401855385</v>
      </c>
      <c r="L4712" s="16"/>
      <c r="M4712" s="17">
        <f t="shared" ca="1" si="513"/>
        <v>0.46573023569110161</v>
      </c>
      <c r="N4712" s="18">
        <f t="shared" ca="1" si="515"/>
        <v>3.0604097981679224</v>
      </c>
      <c r="O4712" s="18"/>
      <c r="P4712" s="30">
        <f t="shared" ca="1" si="511"/>
        <v>13.646144220385928</v>
      </c>
      <c r="Q4712" s="19"/>
      <c r="R4712" s="20">
        <f t="shared" ca="1" si="516"/>
        <v>1</v>
      </c>
      <c r="S4712" s="21">
        <f t="shared" ca="1" si="517"/>
        <v>1</v>
      </c>
    </row>
    <row r="4713" spans="9:19" ht="15" x14ac:dyDescent="0.25">
      <c r="I4713" s="14">
        <v>4709</v>
      </c>
      <c r="J4713" s="15">
        <f t="shared" ca="1" si="512"/>
        <v>0.54517738119947745</v>
      </c>
      <c r="K4713" s="16">
        <f t="shared" ca="1" si="514"/>
        <v>8.3794922526398672</v>
      </c>
      <c r="L4713" s="16"/>
      <c r="M4713" s="17">
        <f t="shared" ca="1" si="513"/>
        <v>0.82825100685608055</v>
      </c>
      <c r="N4713" s="18">
        <f t="shared" ca="1" si="515"/>
        <v>11.705482438132675</v>
      </c>
      <c r="O4713" s="18"/>
      <c r="P4713" s="30">
        <f t="shared" ca="1" si="511"/>
        <v>-1.1259901854928076</v>
      </c>
      <c r="Q4713" s="19"/>
      <c r="R4713" s="20">
        <f t="shared" ca="1" si="516"/>
        <v>0</v>
      </c>
      <c r="S4713" s="21">
        <f t="shared" ca="1" si="517"/>
        <v>0</v>
      </c>
    </row>
    <row r="4714" spans="9:19" ht="15" x14ac:dyDescent="0.25">
      <c r="I4714" s="14">
        <v>4710</v>
      </c>
      <c r="J4714" s="15">
        <f t="shared" ca="1" si="512"/>
        <v>0.7176091680647787</v>
      </c>
      <c r="K4714" s="16">
        <f t="shared" ca="1" si="514"/>
        <v>12.247101168430401</v>
      </c>
      <c r="L4714" s="16"/>
      <c r="M4714" s="17">
        <f t="shared" ca="1" si="513"/>
        <v>0.3419874648540967</v>
      </c>
      <c r="N4714" s="18">
        <f t="shared" ca="1" si="515"/>
        <v>0.37441710431128028</v>
      </c>
      <c r="O4714" s="18"/>
      <c r="P4714" s="30">
        <f t="shared" ca="1" si="511"/>
        <v>14.07268406411912</v>
      </c>
      <c r="Q4714" s="19"/>
      <c r="R4714" s="20">
        <f t="shared" ca="1" si="516"/>
        <v>1</v>
      </c>
      <c r="S4714" s="21">
        <f t="shared" ca="1" si="517"/>
        <v>1</v>
      </c>
    </row>
    <row r="4715" spans="9:19" ht="15" x14ac:dyDescent="0.25">
      <c r="I4715" s="14">
        <v>4711</v>
      </c>
      <c r="J4715" s="15">
        <f t="shared" ca="1" si="512"/>
        <v>0.54191664337015466</v>
      </c>
      <c r="K4715" s="16">
        <f t="shared" ca="1" si="514"/>
        <v>8.310697748792137</v>
      </c>
      <c r="L4715" s="16"/>
      <c r="M4715" s="17">
        <f t="shared" ca="1" si="513"/>
        <v>0.83842818317291046</v>
      </c>
      <c r="N4715" s="18">
        <f t="shared" ca="1" si="515"/>
        <v>12.04635506318189</v>
      </c>
      <c r="O4715" s="18"/>
      <c r="P4715" s="30">
        <f t="shared" ca="1" si="511"/>
        <v>-1.5356573143897529</v>
      </c>
      <c r="Q4715" s="19"/>
      <c r="R4715" s="20">
        <f t="shared" ca="1" si="516"/>
        <v>0</v>
      </c>
      <c r="S4715" s="21">
        <f t="shared" ca="1" si="517"/>
        <v>0</v>
      </c>
    </row>
    <row r="4716" spans="9:19" ht="15" x14ac:dyDescent="0.25">
      <c r="I4716" s="14">
        <v>4712</v>
      </c>
      <c r="J4716" s="15">
        <f t="shared" ca="1" si="512"/>
        <v>0.20932793094167412</v>
      </c>
      <c r="K4716" s="16">
        <f t="shared" ca="1" si="514"/>
        <v>0.66346695726710525</v>
      </c>
      <c r="L4716" s="16"/>
      <c r="M4716" s="17">
        <f t="shared" ca="1" si="513"/>
        <v>0.10726948214250087</v>
      </c>
      <c r="N4716" s="18">
        <f t="shared" ca="1" si="515"/>
        <v>-6.6044636484062629</v>
      </c>
      <c r="O4716" s="18"/>
      <c r="P4716" s="30">
        <f t="shared" ca="1" si="511"/>
        <v>9.4679306056733683</v>
      </c>
      <c r="Q4716" s="19"/>
      <c r="R4716" s="20">
        <f t="shared" ca="1" si="516"/>
        <v>1</v>
      </c>
      <c r="S4716" s="21">
        <f t="shared" ca="1" si="517"/>
        <v>1</v>
      </c>
    </row>
    <row r="4717" spans="9:19" ht="15" x14ac:dyDescent="0.25">
      <c r="I4717" s="14">
        <v>4713</v>
      </c>
      <c r="J4717" s="15">
        <f t="shared" ca="1" si="512"/>
        <v>0.35680749547626156</v>
      </c>
      <c r="K4717" s="16">
        <f t="shared" ca="1" si="514"/>
        <v>4.3594125332587055</v>
      </c>
      <c r="L4717" s="16"/>
      <c r="M4717" s="17">
        <f t="shared" ca="1" si="513"/>
        <v>0.608891911015496</v>
      </c>
      <c r="N4717" s="18">
        <f t="shared" ca="1" si="515"/>
        <v>6.0927971716418492</v>
      </c>
      <c r="O4717" s="18"/>
      <c r="P4717" s="30">
        <f t="shared" ca="1" si="511"/>
        <v>0.46661536161685646</v>
      </c>
      <c r="Q4717" s="19"/>
      <c r="R4717" s="20">
        <f t="shared" ca="1" si="516"/>
        <v>1</v>
      </c>
      <c r="S4717" s="21">
        <f t="shared" ca="1" si="517"/>
        <v>0</v>
      </c>
    </row>
    <row r="4718" spans="9:19" ht="15" x14ac:dyDescent="0.25">
      <c r="I4718" s="14">
        <v>4714</v>
      </c>
      <c r="J4718" s="15">
        <f t="shared" ca="1" si="512"/>
        <v>0.6059643517082226</v>
      </c>
      <c r="K4718" s="16">
        <f t="shared" ca="1" si="514"/>
        <v>9.6790758386330538</v>
      </c>
      <c r="L4718" s="16"/>
      <c r="M4718" s="17">
        <f t="shared" ca="1" si="513"/>
        <v>0.65081208291986448</v>
      </c>
      <c r="N4718" s="18">
        <f t="shared" ca="1" si="515"/>
        <v>7.0221734732006738</v>
      </c>
      <c r="O4718" s="18"/>
      <c r="P4718" s="30">
        <f t="shared" ca="1" si="511"/>
        <v>4.8569023654323802</v>
      </c>
      <c r="Q4718" s="19"/>
      <c r="R4718" s="20">
        <f t="shared" ca="1" si="516"/>
        <v>1</v>
      </c>
      <c r="S4718" s="21">
        <f t="shared" ca="1" si="517"/>
        <v>0</v>
      </c>
    </row>
    <row r="4719" spans="9:19" ht="15" x14ac:dyDescent="0.25">
      <c r="I4719" s="14">
        <v>4715</v>
      </c>
      <c r="J4719" s="15">
        <f t="shared" ca="1" si="512"/>
        <v>8.9042279878909336E-2</v>
      </c>
      <c r="K4719" s="16">
        <f t="shared" ca="1" si="514"/>
        <v>-3.8371009574453385</v>
      </c>
      <c r="L4719" s="16"/>
      <c r="M4719" s="17">
        <f t="shared" ca="1" si="513"/>
        <v>4.5086896495762474E-2</v>
      </c>
      <c r="N4719" s="18">
        <f t="shared" ca="1" si="515"/>
        <v>-10.397050742954061</v>
      </c>
      <c r="O4719" s="18"/>
      <c r="P4719" s="30">
        <f t="shared" ca="1" si="511"/>
        <v>8.7599497855087236</v>
      </c>
      <c r="Q4719" s="19"/>
      <c r="R4719" s="20">
        <f t="shared" ca="1" si="516"/>
        <v>1</v>
      </c>
      <c r="S4719" s="21">
        <f t="shared" ca="1" si="517"/>
        <v>1</v>
      </c>
    </row>
    <row r="4720" spans="9:19" ht="15" x14ac:dyDescent="0.25">
      <c r="I4720" s="14">
        <v>4716</v>
      </c>
      <c r="J4720" s="15">
        <f t="shared" ca="1" si="512"/>
        <v>0.29367652902802521</v>
      </c>
      <c r="K4720" s="16">
        <f t="shared" ca="1" si="514"/>
        <v>2.8896487373103641</v>
      </c>
      <c r="L4720" s="16"/>
      <c r="M4720" s="17">
        <f t="shared" ca="1" si="513"/>
        <v>0.1264623525007994</v>
      </c>
      <c r="N4720" s="18">
        <f t="shared" ca="1" si="515"/>
        <v>-5.7853194030219282</v>
      </c>
      <c r="O4720" s="18"/>
      <c r="P4720" s="30">
        <f t="shared" ca="1" si="511"/>
        <v>10.874968140332292</v>
      </c>
      <c r="Q4720" s="19"/>
      <c r="R4720" s="20">
        <f t="shared" ca="1" si="516"/>
        <v>1</v>
      </c>
      <c r="S4720" s="21">
        <f t="shared" ca="1" si="517"/>
        <v>1</v>
      </c>
    </row>
    <row r="4721" spans="9:19" ht="15" x14ac:dyDescent="0.25">
      <c r="I4721" s="14">
        <v>4717</v>
      </c>
      <c r="J4721" s="15">
        <f t="shared" ca="1" si="512"/>
        <v>0.34397061171123633</v>
      </c>
      <c r="K4721" s="16">
        <f t="shared" ca="1" si="514"/>
        <v>4.0695504180079487</v>
      </c>
      <c r="L4721" s="16"/>
      <c r="M4721" s="17">
        <f t="shared" ca="1" si="513"/>
        <v>0.79926603191117007</v>
      </c>
      <c r="N4721" s="18">
        <f t="shared" ca="1" si="515"/>
        <v>10.799598099757326</v>
      </c>
      <c r="O4721" s="18"/>
      <c r="P4721" s="30">
        <f t="shared" ca="1" si="511"/>
        <v>-4.5300476817493767</v>
      </c>
      <c r="Q4721" s="19"/>
      <c r="R4721" s="20">
        <f t="shared" ca="1" si="516"/>
        <v>0</v>
      </c>
      <c r="S4721" s="21">
        <f t="shared" ca="1" si="517"/>
        <v>0</v>
      </c>
    </row>
    <row r="4722" spans="9:19" ht="15" x14ac:dyDescent="0.25">
      <c r="I4722" s="14">
        <v>4718</v>
      </c>
      <c r="J4722" s="15">
        <f t="shared" ca="1" si="512"/>
        <v>0.83617169151419191</v>
      </c>
      <c r="K4722" s="16">
        <f t="shared" ca="1" si="514"/>
        <v>15.619604062450485</v>
      </c>
      <c r="L4722" s="16"/>
      <c r="M4722" s="17">
        <f t="shared" ca="1" si="513"/>
        <v>0.59722024507281934</v>
      </c>
      <c r="N4722" s="18">
        <f t="shared" ca="1" si="515"/>
        <v>5.8395100912751001</v>
      </c>
      <c r="O4722" s="18"/>
      <c r="P4722" s="30">
        <f t="shared" ca="1" si="511"/>
        <v>11.980093971175386</v>
      </c>
      <c r="Q4722" s="19"/>
      <c r="R4722" s="20">
        <f t="shared" ca="1" si="516"/>
        <v>1</v>
      </c>
      <c r="S4722" s="21">
        <f t="shared" ca="1" si="517"/>
        <v>1</v>
      </c>
    </row>
    <row r="4723" spans="9:19" ht="15" x14ac:dyDescent="0.25">
      <c r="I4723" s="14">
        <v>4719</v>
      </c>
      <c r="J4723" s="15">
        <f t="shared" ca="1" si="512"/>
        <v>0.72920236018846796</v>
      </c>
      <c r="K4723" s="16">
        <f t="shared" ca="1" si="514"/>
        <v>12.536992870289152</v>
      </c>
      <c r="L4723" s="16"/>
      <c r="M4723" s="17">
        <f t="shared" ca="1" si="513"/>
        <v>0.83891709893543343</v>
      </c>
      <c r="N4723" s="18">
        <f t="shared" ca="1" si="515"/>
        <v>12.063076626534926</v>
      </c>
      <c r="O4723" s="18"/>
      <c r="P4723" s="30">
        <f t="shared" ca="1" si="511"/>
        <v>2.6739162437542268</v>
      </c>
      <c r="Q4723" s="19"/>
      <c r="R4723" s="20">
        <f t="shared" ca="1" si="516"/>
        <v>1</v>
      </c>
      <c r="S4723" s="21">
        <f t="shared" ca="1" si="517"/>
        <v>0</v>
      </c>
    </row>
    <row r="4724" spans="9:19" ht="15" x14ac:dyDescent="0.25">
      <c r="I4724" s="14">
        <v>4720</v>
      </c>
      <c r="J4724" s="15">
        <f t="shared" ca="1" si="512"/>
        <v>0.42412063775895981</v>
      </c>
      <c r="K4724" s="16">
        <f t="shared" ca="1" si="514"/>
        <v>5.8289430151115784</v>
      </c>
      <c r="L4724" s="16"/>
      <c r="M4724" s="17">
        <f t="shared" ca="1" si="513"/>
        <v>0.90372993233247967</v>
      </c>
      <c r="N4724" s="18">
        <f t="shared" ca="1" si="515"/>
        <v>14.682528773843844</v>
      </c>
      <c r="O4724" s="18"/>
      <c r="P4724" s="30">
        <f t="shared" ca="1" si="511"/>
        <v>-6.6535857587322651</v>
      </c>
      <c r="Q4724" s="19"/>
      <c r="R4724" s="20">
        <f t="shared" ca="1" si="516"/>
        <v>0</v>
      </c>
      <c r="S4724" s="21">
        <f t="shared" ca="1" si="517"/>
        <v>0</v>
      </c>
    </row>
    <row r="4725" spans="9:19" ht="15" x14ac:dyDescent="0.25">
      <c r="I4725" s="14">
        <v>4721</v>
      </c>
      <c r="J4725" s="15">
        <f t="shared" ca="1" si="512"/>
        <v>0.87733150164217755</v>
      </c>
      <c r="K4725" s="16">
        <f t="shared" ca="1" si="514"/>
        <v>17.149898529318818</v>
      </c>
      <c r="L4725" s="16"/>
      <c r="M4725" s="17">
        <f t="shared" ca="1" si="513"/>
        <v>0.90151066687694814</v>
      </c>
      <c r="N4725" s="18">
        <f t="shared" ca="1" si="515"/>
        <v>14.5746493648578</v>
      </c>
      <c r="O4725" s="18"/>
      <c r="P4725" s="30">
        <f t="shared" ca="1" si="511"/>
        <v>4.7752491644610187</v>
      </c>
      <c r="Q4725" s="19"/>
      <c r="R4725" s="20">
        <f t="shared" ca="1" si="516"/>
        <v>1</v>
      </c>
      <c r="S4725" s="21">
        <f t="shared" ca="1" si="517"/>
        <v>0</v>
      </c>
    </row>
    <row r="4726" spans="9:19" ht="15" x14ac:dyDescent="0.25">
      <c r="I4726" s="14">
        <v>4722</v>
      </c>
      <c r="J4726" s="15">
        <f t="shared" ca="1" si="512"/>
        <v>1.6246234172345719E-4</v>
      </c>
      <c r="K4726" s="16">
        <f t="shared" ca="1" si="514"/>
        <v>-22.644351063758773</v>
      </c>
      <c r="L4726" s="16"/>
      <c r="M4726" s="17">
        <f t="shared" ca="1" si="513"/>
        <v>0.65146929218474259</v>
      </c>
      <c r="N4726" s="18">
        <f t="shared" ca="1" si="515"/>
        <v>7.0370362748084547</v>
      </c>
      <c r="O4726" s="18"/>
      <c r="P4726" s="30">
        <f t="shared" ca="1" si="511"/>
        <v>-27.481387338567227</v>
      </c>
      <c r="Q4726" s="19"/>
      <c r="R4726" s="20">
        <f t="shared" ca="1" si="516"/>
        <v>0</v>
      </c>
      <c r="S4726" s="21">
        <f t="shared" ca="1" si="517"/>
        <v>0</v>
      </c>
    </row>
    <row r="4727" spans="9:19" ht="15" x14ac:dyDescent="0.25">
      <c r="I4727" s="14">
        <v>4723</v>
      </c>
      <c r="J4727" s="15">
        <f t="shared" ca="1" si="512"/>
        <v>0.93223654189085403</v>
      </c>
      <c r="K4727" s="16">
        <f t="shared" ca="1" si="514"/>
        <v>19.918466956058182</v>
      </c>
      <c r="L4727" s="16"/>
      <c r="M4727" s="17">
        <f t="shared" ca="1" si="513"/>
        <v>0.48848923610194328</v>
      </c>
      <c r="N4727" s="18">
        <f t="shared" ca="1" si="515"/>
        <v>3.5385632521718757</v>
      </c>
      <c r="O4727" s="18"/>
      <c r="P4727" s="30">
        <f t="shared" ca="1" si="511"/>
        <v>18.579903703886306</v>
      </c>
      <c r="Q4727" s="19"/>
      <c r="R4727" s="20">
        <f t="shared" ca="1" si="516"/>
        <v>1</v>
      </c>
      <c r="S4727" s="21">
        <f t="shared" ca="1" si="517"/>
        <v>1</v>
      </c>
    </row>
    <row r="4728" spans="9:19" ht="15" x14ac:dyDescent="0.25">
      <c r="I4728" s="14">
        <v>4724</v>
      </c>
      <c r="J4728" s="15">
        <f t="shared" ca="1" si="512"/>
        <v>0.31038218951865926</v>
      </c>
      <c r="K4728" s="16">
        <f t="shared" ca="1" si="514"/>
        <v>3.2904796554054201</v>
      </c>
      <c r="L4728" s="16"/>
      <c r="M4728" s="17">
        <f t="shared" ca="1" si="513"/>
        <v>0.6861588075106535</v>
      </c>
      <c r="N4728" s="18">
        <f t="shared" ca="1" si="515"/>
        <v>7.8377298950758618</v>
      </c>
      <c r="O4728" s="18"/>
      <c r="P4728" s="30">
        <f t="shared" ca="1" si="511"/>
        <v>-2.3472502396704416</v>
      </c>
      <c r="Q4728" s="19"/>
      <c r="R4728" s="20">
        <f t="shared" ca="1" si="516"/>
        <v>0</v>
      </c>
      <c r="S4728" s="21">
        <f t="shared" ca="1" si="517"/>
        <v>0</v>
      </c>
    </row>
    <row r="4729" spans="9:19" ht="15" x14ac:dyDescent="0.25">
      <c r="I4729" s="14">
        <v>4725</v>
      </c>
      <c r="J4729" s="15">
        <f t="shared" ca="1" si="512"/>
        <v>8.5073271551041274E-2</v>
      </c>
      <c r="K4729" s="16">
        <f t="shared" ca="1" si="514"/>
        <v>-4.046742441287428</v>
      </c>
      <c r="L4729" s="16"/>
      <c r="M4729" s="17">
        <f t="shared" ca="1" si="513"/>
        <v>0.27516243547820751</v>
      </c>
      <c r="N4729" s="18">
        <f t="shared" ca="1" si="515"/>
        <v>-1.2171476601984619</v>
      </c>
      <c r="O4729" s="18"/>
      <c r="P4729" s="30">
        <f t="shared" ca="1" si="511"/>
        <v>-0.62959478108896594</v>
      </c>
      <c r="Q4729" s="19"/>
      <c r="R4729" s="20">
        <f t="shared" ca="1" si="516"/>
        <v>0</v>
      </c>
      <c r="S4729" s="21">
        <f t="shared" ca="1" si="517"/>
        <v>0</v>
      </c>
    </row>
    <row r="4730" spans="9:19" ht="15" x14ac:dyDescent="0.25">
      <c r="I4730" s="14">
        <v>4726</v>
      </c>
      <c r="J4730" s="15">
        <f t="shared" ca="1" si="512"/>
        <v>0.87648519576667394</v>
      </c>
      <c r="K4730" s="16">
        <f t="shared" ca="1" si="514"/>
        <v>17.115129351121737</v>
      </c>
      <c r="L4730" s="16"/>
      <c r="M4730" s="17">
        <f t="shared" ca="1" si="513"/>
        <v>0.40119925062632222</v>
      </c>
      <c r="N4730" s="18">
        <f t="shared" ca="1" si="515"/>
        <v>1.6863067618454615</v>
      </c>
      <c r="O4730" s="18"/>
      <c r="P4730" s="30">
        <f t="shared" ca="1" si="511"/>
        <v>17.628822589276275</v>
      </c>
      <c r="Q4730" s="19"/>
      <c r="R4730" s="20">
        <f t="shared" ca="1" si="516"/>
        <v>1</v>
      </c>
      <c r="S4730" s="21">
        <f t="shared" ca="1" si="517"/>
        <v>1</v>
      </c>
    </row>
    <row r="4731" spans="9:19" ht="15" x14ac:dyDescent="0.25">
      <c r="I4731" s="14">
        <v>4727</v>
      </c>
      <c r="J4731" s="15">
        <f t="shared" ca="1" si="512"/>
        <v>4.8593312314153203E-2</v>
      </c>
      <c r="K4731" s="16">
        <f t="shared" ca="1" si="514"/>
        <v>-6.4472497267148547</v>
      </c>
      <c r="L4731" s="16"/>
      <c r="M4731" s="17">
        <f t="shared" ca="1" si="513"/>
        <v>0.22777540793962747</v>
      </c>
      <c r="N4731" s="18">
        <f t="shared" ca="1" si="515"/>
        <v>-2.4630988315399875</v>
      </c>
      <c r="O4731" s="18"/>
      <c r="P4731" s="30">
        <f t="shared" ca="1" si="511"/>
        <v>-1.784150895174867</v>
      </c>
      <c r="Q4731" s="19"/>
      <c r="R4731" s="20">
        <f t="shared" ca="1" si="516"/>
        <v>0</v>
      </c>
      <c r="S4731" s="21">
        <f t="shared" ca="1" si="517"/>
        <v>0</v>
      </c>
    </row>
    <row r="4732" spans="9:19" ht="15" x14ac:dyDescent="0.25">
      <c r="I4732" s="14">
        <v>4728</v>
      </c>
      <c r="J4732" s="15">
        <f t="shared" ca="1" si="512"/>
        <v>0.11536726124994978</v>
      </c>
      <c r="K4732" s="16">
        <f t="shared" ca="1" si="514"/>
        <v>-2.5971102350622584</v>
      </c>
      <c r="L4732" s="16"/>
      <c r="M4732" s="17">
        <f t="shared" ca="1" si="513"/>
        <v>0.79225129249306625</v>
      </c>
      <c r="N4732" s="18">
        <f t="shared" ca="1" si="515"/>
        <v>10.592567546360375</v>
      </c>
      <c r="O4732" s="18"/>
      <c r="P4732" s="30">
        <f t="shared" ca="1" si="511"/>
        <v>-10.989677781422632</v>
      </c>
      <c r="Q4732" s="19"/>
      <c r="R4732" s="20">
        <f t="shared" ca="1" si="516"/>
        <v>0</v>
      </c>
      <c r="S4732" s="21">
        <f t="shared" ca="1" si="517"/>
        <v>0</v>
      </c>
    </row>
    <row r="4733" spans="9:19" ht="15" x14ac:dyDescent="0.25">
      <c r="I4733" s="14">
        <v>4729</v>
      </c>
      <c r="J4733" s="15">
        <f t="shared" ca="1" si="512"/>
        <v>0.97336887601408517</v>
      </c>
      <c r="K4733" s="16">
        <f t="shared" ca="1" si="514"/>
        <v>23.600869430081286</v>
      </c>
      <c r="L4733" s="16"/>
      <c r="M4733" s="17">
        <f t="shared" ca="1" si="513"/>
        <v>0.41911463606021371</v>
      </c>
      <c r="N4733" s="18">
        <f t="shared" ca="1" si="515"/>
        <v>2.0718834955733705</v>
      </c>
      <c r="O4733" s="18"/>
      <c r="P4733" s="30">
        <f t="shared" ca="1" si="511"/>
        <v>23.728985934507914</v>
      </c>
      <c r="Q4733" s="19"/>
      <c r="R4733" s="20">
        <f t="shared" ca="1" si="516"/>
        <v>1</v>
      </c>
      <c r="S4733" s="21">
        <f t="shared" ca="1" si="517"/>
        <v>1</v>
      </c>
    </row>
    <row r="4734" spans="9:19" ht="15" x14ac:dyDescent="0.25">
      <c r="I4734" s="14">
        <v>4730</v>
      </c>
      <c r="J4734" s="15">
        <f t="shared" ca="1" si="512"/>
        <v>3.9398775807446551E-2</v>
      </c>
      <c r="K4734" s="16">
        <f t="shared" ca="1" si="514"/>
        <v>-7.2760232309443182</v>
      </c>
      <c r="L4734" s="16"/>
      <c r="M4734" s="17">
        <f t="shared" ca="1" si="513"/>
        <v>0.47068986974993343</v>
      </c>
      <c r="N4734" s="18">
        <f t="shared" ca="1" si="515"/>
        <v>3.1647551732759722</v>
      </c>
      <c r="O4734" s="18"/>
      <c r="P4734" s="30">
        <f t="shared" ca="1" si="511"/>
        <v>-8.2407784042202898</v>
      </c>
      <c r="Q4734" s="19"/>
      <c r="R4734" s="20">
        <f t="shared" ca="1" si="516"/>
        <v>0</v>
      </c>
      <c r="S4734" s="21">
        <f t="shared" ca="1" si="517"/>
        <v>0</v>
      </c>
    </row>
    <row r="4735" spans="9:19" ht="15" x14ac:dyDescent="0.25">
      <c r="I4735" s="14">
        <v>4731</v>
      </c>
      <c r="J4735" s="15">
        <f t="shared" ca="1" si="512"/>
        <v>4.875085172690663E-2</v>
      </c>
      <c r="K4735" s="16">
        <f t="shared" ca="1" si="514"/>
        <v>-6.4341921320719688</v>
      </c>
      <c r="L4735" s="16"/>
      <c r="M4735" s="17">
        <f t="shared" ca="1" si="513"/>
        <v>4.1885952380335434E-2</v>
      </c>
      <c r="N4735" s="18">
        <f t="shared" ca="1" si="515"/>
        <v>-10.687590723310828</v>
      </c>
      <c r="O4735" s="18"/>
      <c r="P4735" s="30">
        <f t="shared" ca="1" si="511"/>
        <v>6.4533985912388596</v>
      </c>
      <c r="Q4735" s="19"/>
      <c r="R4735" s="20">
        <f t="shared" ca="1" si="516"/>
        <v>1</v>
      </c>
      <c r="S4735" s="21">
        <f t="shared" ca="1" si="517"/>
        <v>0</v>
      </c>
    </row>
    <row r="4736" spans="9:19" ht="15" x14ac:dyDescent="0.25">
      <c r="I4736" s="14">
        <v>4732</v>
      </c>
      <c r="J4736" s="15">
        <f t="shared" ca="1" si="512"/>
        <v>0.297041032180001</v>
      </c>
      <c r="K4736" s="16">
        <f t="shared" ca="1" si="514"/>
        <v>2.9711880468296954</v>
      </c>
      <c r="L4736" s="16"/>
      <c r="M4736" s="17">
        <f t="shared" ca="1" si="513"/>
        <v>0.92693432909489737</v>
      </c>
      <c r="N4736" s="18">
        <f t="shared" ca="1" si="515"/>
        <v>15.939455578645783</v>
      </c>
      <c r="O4736" s="18"/>
      <c r="P4736" s="30">
        <f t="shared" ca="1" si="511"/>
        <v>-10.768267531816086</v>
      </c>
      <c r="Q4736" s="19"/>
      <c r="R4736" s="20">
        <f t="shared" ca="1" si="516"/>
        <v>0</v>
      </c>
      <c r="S4736" s="21">
        <f t="shared" ca="1" si="517"/>
        <v>0</v>
      </c>
    </row>
    <row r="4737" spans="9:19" ht="15" x14ac:dyDescent="0.25">
      <c r="I4737" s="14">
        <v>4733</v>
      </c>
      <c r="J4737" s="15">
        <f t="shared" ca="1" si="512"/>
        <v>0.39919978699718339</v>
      </c>
      <c r="K4737" s="16">
        <f t="shared" ca="1" si="514"/>
        <v>5.2930121558248775</v>
      </c>
      <c r="L4737" s="16"/>
      <c r="M4737" s="17">
        <f t="shared" ca="1" si="513"/>
        <v>0.1837600052149575</v>
      </c>
      <c r="N4737" s="18">
        <f t="shared" ca="1" si="515"/>
        <v>-3.7593818032897062</v>
      </c>
      <c r="O4737" s="18"/>
      <c r="P4737" s="30">
        <f t="shared" ca="1" si="511"/>
        <v>11.252393959114585</v>
      </c>
      <c r="Q4737" s="19"/>
      <c r="R4737" s="20">
        <f t="shared" ca="1" si="516"/>
        <v>1</v>
      </c>
      <c r="S4737" s="21">
        <f t="shared" ca="1" si="517"/>
        <v>1</v>
      </c>
    </row>
    <row r="4738" spans="9:19" ht="15" x14ac:dyDescent="0.25">
      <c r="I4738" s="14">
        <v>4734</v>
      </c>
      <c r="J4738" s="15">
        <f t="shared" ca="1" si="512"/>
        <v>0.55637493870552102</v>
      </c>
      <c r="K4738" s="16">
        <f t="shared" ca="1" si="514"/>
        <v>8.6162553473901795</v>
      </c>
      <c r="L4738" s="16"/>
      <c r="M4738" s="17">
        <f t="shared" ca="1" si="513"/>
        <v>0.65328955344918171</v>
      </c>
      <c r="N4738" s="18">
        <f t="shared" ca="1" si="515"/>
        <v>7.0782554059920617</v>
      </c>
      <c r="O4738" s="18"/>
      <c r="P4738" s="30">
        <f t="shared" ca="1" si="511"/>
        <v>3.737999941398118</v>
      </c>
      <c r="Q4738" s="19"/>
      <c r="R4738" s="20">
        <f t="shared" ca="1" si="516"/>
        <v>1</v>
      </c>
      <c r="S4738" s="21">
        <f t="shared" ca="1" si="517"/>
        <v>0</v>
      </c>
    </row>
    <row r="4739" spans="9:19" ht="15" x14ac:dyDescent="0.25">
      <c r="I4739" s="14">
        <v>4735</v>
      </c>
      <c r="J4739" s="15">
        <f t="shared" ca="1" si="512"/>
        <v>0.90942454419938856</v>
      </c>
      <c r="K4739" s="16">
        <f t="shared" ca="1" si="514"/>
        <v>18.617983252836762</v>
      </c>
      <c r="L4739" s="16"/>
      <c r="M4739" s="17">
        <f t="shared" ca="1" si="513"/>
        <v>0.6105998354252189</v>
      </c>
      <c r="N4739" s="18">
        <f t="shared" ca="1" si="515"/>
        <v>6.1300337191480203</v>
      </c>
      <c r="O4739" s="18"/>
      <c r="P4739" s="30">
        <f t="shared" ca="1" si="511"/>
        <v>14.687949533688741</v>
      </c>
      <c r="Q4739" s="19"/>
      <c r="R4739" s="20">
        <f t="shared" ca="1" si="516"/>
        <v>1</v>
      </c>
      <c r="S4739" s="21">
        <f t="shared" ca="1" si="517"/>
        <v>1</v>
      </c>
    </row>
    <row r="4740" spans="9:19" ht="15" x14ac:dyDescent="0.25">
      <c r="I4740" s="14">
        <v>4736</v>
      </c>
      <c r="J4740" s="15">
        <f t="shared" ca="1" si="512"/>
        <v>0.58425388311221194</v>
      </c>
      <c r="K4740" s="16">
        <f t="shared" ca="1" si="514"/>
        <v>9.2103131052106164</v>
      </c>
      <c r="L4740" s="16"/>
      <c r="M4740" s="17">
        <f t="shared" ca="1" si="513"/>
        <v>0.84421532453764925</v>
      </c>
      <c r="N4740" s="18">
        <f t="shared" ca="1" si="515"/>
        <v>12.246451829650837</v>
      </c>
      <c r="O4740" s="18"/>
      <c r="P4740" s="30">
        <f t="shared" ca="1" si="511"/>
        <v>-0.83613872444022075</v>
      </c>
      <c r="Q4740" s="19"/>
      <c r="R4740" s="20">
        <f t="shared" ca="1" si="516"/>
        <v>0</v>
      </c>
      <c r="S4740" s="21">
        <f t="shared" ca="1" si="517"/>
        <v>0</v>
      </c>
    </row>
    <row r="4741" spans="9:19" ht="15" x14ac:dyDescent="0.25">
      <c r="I4741" s="14">
        <v>4737</v>
      </c>
      <c r="J4741" s="15">
        <f t="shared" ca="1" si="512"/>
        <v>0.87362150045560094</v>
      </c>
      <c r="K4741" s="16">
        <f t="shared" ca="1" si="514"/>
        <v>16.998700718311014</v>
      </c>
      <c r="L4741" s="16"/>
      <c r="M4741" s="17">
        <f t="shared" ca="1" si="513"/>
        <v>0.13402440567004914</v>
      </c>
      <c r="N4741" s="18">
        <f t="shared" ca="1" si="515"/>
        <v>-5.4865713338609297</v>
      </c>
      <c r="O4741" s="18"/>
      <c r="P4741" s="30">
        <f t="shared" ref="P4741:P4804" ca="1" si="518">K4741-N4741+homefield_adv_simulation</f>
        <v>24.685272052171943</v>
      </c>
      <c r="Q4741" s="19"/>
      <c r="R4741" s="20">
        <f t="shared" ca="1" si="516"/>
        <v>1</v>
      </c>
      <c r="S4741" s="21">
        <f t="shared" ca="1" si="517"/>
        <v>1</v>
      </c>
    </row>
    <row r="4742" spans="9:19" ht="15" x14ac:dyDescent="0.25">
      <c r="I4742" s="14">
        <v>4738</v>
      </c>
      <c r="J4742" s="15">
        <f t="shared" ca="1" si="512"/>
        <v>0.72373731802869057</v>
      </c>
      <c r="K4742" s="16">
        <f t="shared" ca="1" si="514"/>
        <v>12.399594800801664</v>
      </c>
      <c r="L4742" s="16"/>
      <c r="M4742" s="17">
        <f t="shared" ca="1" si="513"/>
        <v>0.53157909350413246</v>
      </c>
      <c r="N4742" s="18">
        <f t="shared" ca="1" si="515"/>
        <v>4.4429685236456491</v>
      </c>
      <c r="O4742" s="18"/>
      <c r="P4742" s="30">
        <f t="shared" ca="1" si="518"/>
        <v>10.156626277156015</v>
      </c>
      <c r="Q4742" s="19"/>
      <c r="R4742" s="20">
        <f t="shared" ca="1" si="516"/>
        <v>1</v>
      </c>
      <c r="S4742" s="21">
        <f t="shared" ca="1" si="517"/>
        <v>1</v>
      </c>
    </row>
    <row r="4743" spans="9:19" ht="15" x14ac:dyDescent="0.25">
      <c r="I4743" s="14">
        <v>4739</v>
      </c>
      <c r="J4743" s="15">
        <f t="shared" ca="1" si="512"/>
        <v>0.88711444849783783</v>
      </c>
      <c r="K4743" s="16">
        <f t="shared" ca="1" si="514"/>
        <v>17.564666999226553</v>
      </c>
      <c r="L4743" s="16"/>
      <c r="M4743" s="17">
        <f t="shared" ca="1" si="513"/>
        <v>0.20920891229752303</v>
      </c>
      <c r="N4743" s="18">
        <f t="shared" ca="1" si="515"/>
        <v>-2.9899953009198477</v>
      </c>
      <c r="O4743" s="18"/>
      <c r="P4743" s="30">
        <f t="shared" ca="1" si="518"/>
        <v>22.7546623001464</v>
      </c>
      <c r="Q4743" s="19"/>
      <c r="R4743" s="20">
        <f t="shared" ca="1" si="516"/>
        <v>1</v>
      </c>
      <c r="S4743" s="21">
        <f t="shared" ca="1" si="517"/>
        <v>1</v>
      </c>
    </row>
    <row r="4744" spans="9:19" ht="15" x14ac:dyDescent="0.25">
      <c r="I4744" s="14">
        <v>4740</v>
      </c>
      <c r="J4744" s="15">
        <f t="shared" ca="1" si="512"/>
        <v>0.97295130988762135</v>
      </c>
      <c r="K4744" s="16">
        <f t="shared" ca="1" si="514"/>
        <v>23.544540748422843</v>
      </c>
      <c r="L4744" s="16"/>
      <c r="M4744" s="17">
        <f t="shared" ca="1" si="513"/>
        <v>0.59820432943638768</v>
      </c>
      <c r="N4744" s="18">
        <f t="shared" ca="1" si="515"/>
        <v>5.8607897924048871</v>
      </c>
      <c r="O4744" s="18"/>
      <c r="P4744" s="30">
        <f t="shared" ca="1" si="518"/>
        <v>19.883750956017956</v>
      </c>
      <c r="Q4744" s="19"/>
      <c r="R4744" s="20">
        <f t="shared" ca="1" si="516"/>
        <v>1</v>
      </c>
      <c r="S4744" s="21">
        <f t="shared" ca="1" si="517"/>
        <v>1</v>
      </c>
    </row>
    <row r="4745" spans="9:19" ht="15" x14ac:dyDescent="0.25">
      <c r="I4745" s="14">
        <v>4741</v>
      </c>
      <c r="J4745" s="15">
        <f t="shared" ca="1" si="512"/>
        <v>0.61813557878039149</v>
      </c>
      <c r="K4745" s="16">
        <f t="shared" ca="1" si="514"/>
        <v>9.9448978928838123</v>
      </c>
      <c r="L4745" s="16"/>
      <c r="M4745" s="17">
        <f t="shared" ca="1" si="513"/>
        <v>0.38048887691533562</v>
      </c>
      <c r="N4745" s="18">
        <f t="shared" ca="1" si="515"/>
        <v>1.2349046792889244</v>
      </c>
      <c r="O4745" s="18"/>
      <c r="P4745" s="30">
        <f t="shared" ca="1" si="518"/>
        <v>10.909993213594888</v>
      </c>
      <c r="Q4745" s="19"/>
      <c r="R4745" s="20">
        <f t="shared" ca="1" si="516"/>
        <v>1</v>
      </c>
      <c r="S4745" s="21">
        <f t="shared" ca="1" si="517"/>
        <v>1</v>
      </c>
    </row>
    <row r="4746" spans="9:19" ht="15" x14ac:dyDescent="0.25">
      <c r="I4746" s="14">
        <v>4742</v>
      </c>
      <c r="J4746" s="15">
        <f t="shared" ref="J4746:J4809" ca="1" si="519">RAND()</f>
        <v>0.22200167476526922</v>
      </c>
      <c r="K4746" s="16">
        <f t="shared" ca="1" si="514"/>
        <v>1.0257818969189794</v>
      </c>
      <c r="L4746" s="16"/>
      <c r="M4746" s="17">
        <f t="shared" ref="M4746:M4809" ca="1" si="520">RAND()</f>
        <v>0.53871595672798223</v>
      </c>
      <c r="N4746" s="18">
        <f t="shared" ca="1" si="515"/>
        <v>4.5932280830919838</v>
      </c>
      <c r="O4746" s="18"/>
      <c r="P4746" s="30">
        <f t="shared" ca="1" si="518"/>
        <v>-1.3674461861730043</v>
      </c>
      <c r="Q4746" s="19"/>
      <c r="R4746" s="20">
        <f t="shared" ca="1" si="516"/>
        <v>0</v>
      </c>
      <c r="S4746" s="21">
        <f t="shared" ca="1" si="517"/>
        <v>0</v>
      </c>
    </row>
    <row r="4747" spans="9:19" ht="15" x14ac:dyDescent="0.25">
      <c r="I4747" s="14">
        <v>4743</v>
      </c>
      <c r="J4747" s="15">
        <f t="shared" ca="1" si="519"/>
        <v>0.19329407791199105</v>
      </c>
      <c r="K4747" s="16">
        <f t="shared" ref="K4747:K4810" ca="1" si="521">NORMINV(J4747,mean_HomeTeam_Sim,sd_HomeTeam_Sim)</f>
        <v>0.18601911750082056</v>
      </c>
      <c r="L4747" s="16"/>
      <c r="M4747" s="17">
        <f t="shared" ca="1" si="520"/>
        <v>0.95828442636110378</v>
      </c>
      <c r="N4747" s="18">
        <f t="shared" ref="N4747:N4810" ca="1" si="522">NORMINV(M4747,mean_AwayTeam_Sim,sd_AwayTeam_Sim)</f>
        <v>18.263552297369515</v>
      </c>
      <c r="O4747" s="18"/>
      <c r="P4747" s="30">
        <f t="shared" ca="1" si="518"/>
        <v>-15.877533179868696</v>
      </c>
      <c r="Q4747" s="19"/>
      <c r="R4747" s="20">
        <f t="shared" ref="R4747:R4810" ca="1" si="523">IF(P4747&gt;0,1,0)</f>
        <v>0</v>
      </c>
      <c r="S4747" s="21">
        <f t="shared" ref="S4747:S4810" ca="1" si="524">IF(P4747&gt;game_spread,1,0)</f>
        <v>0</v>
      </c>
    </row>
    <row r="4748" spans="9:19" ht="15" x14ac:dyDescent="0.25">
      <c r="I4748" s="14">
        <v>4744</v>
      </c>
      <c r="J4748" s="15">
        <f t="shared" ca="1" si="519"/>
        <v>0.82121165068178936</v>
      </c>
      <c r="K4748" s="16">
        <f t="shared" ca="1" si="521"/>
        <v>15.127209172810339</v>
      </c>
      <c r="L4748" s="16"/>
      <c r="M4748" s="17">
        <f t="shared" ca="1" si="520"/>
        <v>0.57974652162152984</v>
      </c>
      <c r="N4748" s="18">
        <f t="shared" ca="1" si="522"/>
        <v>5.463737000323583</v>
      </c>
      <c r="O4748" s="18"/>
      <c r="P4748" s="30">
        <f t="shared" ca="1" si="518"/>
        <v>11.863472172486755</v>
      </c>
      <c r="Q4748" s="19"/>
      <c r="R4748" s="20">
        <f t="shared" ca="1" si="523"/>
        <v>1</v>
      </c>
      <c r="S4748" s="21">
        <f t="shared" ca="1" si="524"/>
        <v>1</v>
      </c>
    </row>
    <row r="4749" spans="9:19" ht="15" x14ac:dyDescent="0.25">
      <c r="I4749" s="14">
        <v>4745</v>
      </c>
      <c r="J4749" s="15">
        <f t="shared" ca="1" si="519"/>
        <v>0.33747301284275832</v>
      </c>
      <c r="K4749" s="16">
        <f t="shared" ca="1" si="521"/>
        <v>3.9213020544846819</v>
      </c>
      <c r="L4749" s="16"/>
      <c r="M4749" s="17">
        <f t="shared" ca="1" si="520"/>
        <v>0.18629409434588073</v>
      </c>
      <c r="N4749" s="18">
        <f t="shared" ca="1" si="522"/>
        <v>-3.6799601051327828</v>
      </c>
      <c r="O4749" s="18"/>
      <c r="P4749" s="30">
        <f t="shared" ca="1" si="518"/>
        <v>9.8012621596174654</v>
      </c>
      <c r="Q4749" s="19"/>
      <c r="R4749" s="20">
        <f t="shared" ca="1" si="523"/>
        <v>1</v>
      </c>
      <c r="S4749" s="21">
        <f t="shared" ca="1" si="524"/>
        <v>1</v>
      </c>
    </row>
    <row r="4750" spans="9:19" ht="15" x14ac:dyDescent="0.25">
      <c r="I4750" s="14">
        <v>4746</v>
      </c>
      <c r="J4750" s="15">
        <f t="shared" ca="1" si="519"/>
        <v>0.23839797001536966</v>
      </c>
      <c r="K4750" s="16">
        <f t="shared" ca="1" si="521"/>
        <v>1.477454147029527</v>
      </c>
      <c r="L4750" s="16"/>
      <c r="M4750" s="17">
        <f t="shared" ca="1" si="520"/>
        <v>0.7670310997074391</v>
      </c>
      <c r="N4750" s="18">
        <f t="shared" ca="1" si="522"/>
        <v>9.8801251041734197</v>
      </c>
      <c r="O4750" s="18"/>
      <c r="P4750" s="30">
        <f t="shared" ca="1" si="518"/>
        <v>-6.2026709571438934</v>
      </c>
      <c r="Q4750" s="19"/>
      <c r="R4750" s="20">
        <f t="shared" ca="1" si="523"/>
        <v>0</v>
      </c>
      <c r="S4750" s="21">
        <f t="shared" ca="1" si="524"/>
        <v>0</v>
      </c>
    </row>
    <row r="4751" spans="9:19" ht="15" x14ac:dyDescent="0.25">
      <c r="I4751" s="14">
        <v>4747</v>
      </c>
      <c r="J4751" s="15">
        <f t="shared" ca="1" si="519"/>
        <v>0.65697620394527323</v>
      </c>
      <c r="K4751" s="16">
        <f t="shared" ca="1" si="521"/>
        <v>10.811985343024867</v>
      </c>
      <c r="L4751" s="16"/>
      <c r="M4751" s="17">
        <f t="shared" ca="1" si="520"/>
        <v>0.76560944195750102</v>
      </c>
      <c r="N4751" s="18">
        <f t="shared" ca="1" si="522"/>
        <v>9.8412980327467263</v>
      </c>
      <c r="O4751" s="18"/>
      <c r="P4751" s="30">
        <f t="shared" ca="1" si="518"/>
        <v>3.170687310278141</v>
      </c>
      <c r="Q4751" s="19"/>
      <c r="R4751" s="20">
        <f t="shared" ca="1" si="523"/>
        <v>1</v>
      </c>
      <c r="S4751" s="21">
        <f t="shared" ca="1" si="524"/>
        <v>0</v>
      </c>
    </row>
    <row r="4752" spans="9:19" ht="15" x14ac:dyDescent="0.25">
      <c r="I4752" s="14">
        <v>4748</v>
      </c>
      <c r="J4752" s="15">
        <f t="shared" ca="1" si="519"/>
        <v>0.39488042245317545</v>
      </c>
      <c r="K4752" s="16">
        <f t="shared" ca="1" si="521"/>
        <v>5.1992871473595859</v>
      </c>
      <c r="L4752" s="16"/>
      <c r="M4752" s="17">
        <f t="shared" ca="1" si="520"/>
        <v>0.23412917669646438</v>
      </c>
      <c r="N4752" s="18">
        <f t="shared" ca="1" si="522"/>
        <v>-2.2884268395523044</v>
      </c>
      <c r="O4752" s="18"/>
      <c r="P4752" s="30">
        <f t="shared" ca="1" si="518"/>
        <v>9.6877139869118913</v>
      </c>
      <c r="Q4752" s="19"/>
      <c r="R4752" s="20">
        <f t="shared" ca="1" si="523"/>
        <v>1</v>
      </c>
      <c r="S4752" s="21">
        <f t="shared" ca="1" si="524"/>
        <v>1</v>
      </c>
    </row>
    <row r="4753" spans="9:19" ht="15" x14ac:dyDescent="0.25">
      <c r="I4753" s="14">
        <v>4749</v>
      </c>
      <c r="J4753" s="15">
        <f t="shared" ca="1" si="519"/>
        <v>0.24704782276013304</v>
      </c>
      <c r="K4753" s="16">
        <f t="shared" ca="1" si="521"/>
        <v>1.708841621901767</v>
      </c>
      <c r="L4753" s="16"/>
      <c r="M4753" s="17">
        <f t="shared" ca="1" si="520"/>
        <v>0.89317317071068991</v>
      </c>
      <c r="N4753" s="18">
        <f t="shared" ca="1" si="522"/>
        <v>14.184548622808894</v>
      </c>
      <c r="O4753" s="18"/>
      <c r="P4753" s="30">
        <f t="shared" ca="1" si="518"/>
        <v>-10.275707000907126</v>
      </c>
      <c r="Q4753" s="19"/>
      <c r="R4753" s="20">
        <f t="shared" ca="1" si="523"/>
        <v>0</v>
      </c>
      <c r="S4753" s="21">
        <f t="shared" ca="1" si="524"/>
        <v>0</v>
      </c>
    </row>
    <row r="4754" spans="9:19" ht="15" x14ac:dyDescent="0.25">
      <c r="I4754" s="14">
        <v>4750</v>
      </c>
      <c r="J4754" s="15">
        <f t="shared" ca="1" si="519"/>
        <v>0.14079846992913281</v>
      </c>
      <c r="K4754" s="16">
        <f t="shared" ca="1" si="521"/>
        <v>-1.5786437547294483</v>
      </c>
      <c r="L4754" s="16"/>
      <c r="M4754" s="17">
        <f t="shared" ca="1" si="520"/>
        <v>0.59355311246063791</v>
      </c>
      <c r="N4754" s="18">
        <f t="shared" ca="1" si="522"/>
        <v>5.7603285579101122</v>
      </c>
      <c r="O4754" s="18"/>
      <c r="P4754" s="30">
        <f t="shared" ca="1" si="518"/>
        <v>-5.1389723126395603</v>
      </c>
      <c r="Q4754" s="19"/>
      <c r="R4754" s="20">
        <f t="shared" ca="1" si="523"/>
        <v>0</v>
      </c>
      <c r="S4754" s="21">
        <f t="shared" ca="1" si="524"/>
        <v>0</v>
      </c>
    </row>
    <row r="4755" spans="9:19" ht="15" x14ac:dyDescent="0.25">
      <c r="I4755" s="14">
        <v>4751</v>
      </c>
      <c r="J4755" s="15">
        <f t="shared" ca="1" si="519"/>
        <v>0.67396364032324863</v>
      </c>
      <c r="K4755" s="16">
        <f t="shared" ca="1" si="521"/>
        <v>11.202371259733368</v>
      </c>
      <c r="L4755" s="16"/>
      <c r="M4755" s="17">
        <f t="shared" ca="1" si="520"/>
        <v>0.88711144433233491</v>
      </c>
      <c r="N4755" s="18">
        <f t="shared" ca="1" si="522"/>
        <v>13.914535785187416</v>
      </c>
      <c r="O4755" s="18"/>
      <c r="P4755" s="30">
        <f t="shared" ca="1" si="518"/>
        <v>-0.51216452545404767</v>
      </c>
      <c r="Q4755" s="19"/>
      <c r="R4755" s="20">
        <f t="shared" ca="1" si="523"/>
        <v>0</v>
      </c>
      <c r="S4755" s="21">
        <f t="shared" ca="1" si="524"/>
        <v>0</v>
      </c>
    </row>
    <row r="4756" spans="9:19" ht="15" x14ac:dyDescent="0.25">
      <c r="I4756" s="14">
        <v>4752</v>
      </c>
      <c r="J4756" s="15">
        <f t="shared" ca="1" si="519"/>
        <v>0.42403404356528895</v>
      </c>
      <c r="K4756" s="16">
        <f t="shared" ca="1" si="521"/>
        <v>5.8270933683453912</v>
      </c>
      <c r="L4756" s="16"/>
      <c r="M4756" s="17">
        <f t="shared" ca="1" si="520"/>
        <v>0.34551346916474246</v>
      </c>
      <c r="N4756" s="18">
        <f t="shared" ca="1" si="522"/>
        <v>0.45459585875391939</v>
      </c>
      <c r="O4756" s="18"/>
      <c r="P4756" s="30">
        <f t="shared" ca="1" si="518"/>
        <v>7.5724975095914724</v>
      </c>
      <c r="Q4756" s="19"/>
      <c r="R4756" s="20">
        <f t="shared" ca="1" si="523"/>
        <v>1</v>
      </c>
      <c r="S4756" s="21">
        <f t="shared" ca="1" si="524"/>
        <v>1</v>
      </c>
    </row>
    <row r="4757" spans="9:19" ht="15" x14ac:dyDescent="0.25">
      <c r="I4757" s="14">
        <v>4753</v>
      </c>
      <c r="J4757" s="15">
        <f t="shared" ca="1" si="519"/>
        <v>0.42675939283874453</v>
      </c>
      <c r="K4757" s="16">
        <f t="shared" ca="1" si="521"/>
        <v>5.8852695992573567</v>
      </c>
      <c r="L4757" s="16"/>
      <c r="M4757" s="17">
        <f t="shared" ca="1" si="520"/>
        <v>0.53733846208974123</v>
      </c>
      <c r="N4757" s="18">
        <f t="shared" ca="1" si="522"/>
        <v>4.5642073703830048</v>
      </c>
      <c r="O4757" s="18"/>
      <c r="P4757" s="30">
        <f t="shared" ca="1" si="518"/>
        <v>3.5210622288743521</v>
      </c>
      <c r="Q4757" s="19"/>
      <c r="R4757" s="20">
        <f t="shared" ca="1" si="523"/>
        <v>1</v>
      </c>
      <c r="S4757" s="21">
        <f t="shared" ca="1" si="524"/>
        <v>0</v>
      </c>
    </row>
    <row r="4758" spans="9:19" ht="15" x14ac:dyDescent="0.25">
      <c r="I4758" s="14">
        <v>4754</v>
      </c>
      <c r="J4758" s="15">
        <f t="shared" ca="1" si="519"/>
        <v>0.38204363148776765</v>
      </c>
      <c r="K4758" s="16">
        <f t="shared" ca="1" si="521"/>
        <v>4.9190339041864153</v>
      </c>
      <c r="L4758" s="16"/>
      <c r="M4758" s="17">
        <f t="shared" ca="1" si="520"/>
        <v>0.93760702989900269</v>
      </c>
      <c r="N4758" s="18">
        <f t="shared" ca="1" si="522"/>
        <v>16.622659465475714</v>
      </c>
      <c r="O4758" s="18"/>
      <c r="P4758" s="30">
        <f t="shared" ca="1" si="518"/>
        <v>-9.5036255612892973</v>
      </c>
      <c r="Q4758" s="19"/>
      <c r="R4758" s="20">
        <f t="shared" ca="1" si="523"/>
        <v>0</v>
      </c>
      <c r="S4758" s="21">
        <f t="shared" ca="1" si="524"/>
        <v>0</v>
      </c>
    </row>
    <row r="4759" spans="9:19" ht="15" x14ac:dyDescent="0.25">
      <c r="I4759" s="14">
        <v>4755</v>
      </c>
      <c r="J4759" s="15">
        <f t="shared" ca="1" si="519"/>
        <v>0.53001619296777669</v>
      </c>
      <c r="K4759" s="16">
        <f t="shared" ca="1" si="521"/>
        <v>8.0600934103284576</v>
      </c>
      <c r="L4759" s="16"/>
      <c r="M4759" s="17">
        <f t="shared" ca="1" si="520"/>
        <v>0.4683004466732773</v>
      </c>
      <c r="N4759" s="18">
        <f t="shared" ca="1" si="522"/>
        <v>3.1144972240444919</v>
      </c>
      <c r="O4759" s="18"/>
      <c r="P4759" s="30">
        <f t="shared" ca="1" si="518"/>
        <v>7.1455961862839663</v>
      </c>
      <c r="Q4759" s="19"/>
      <c r="R4759" s="20">
        <f t="shared" ca="1" si="523"/>
        <v>1</v>
      </c>
      <c r="S4759" s="21">
        <f t="shared" ca="1" si="524"/>
        <v>1</v>
      </c>
    </row>
    <row r="4760" spans="9:19" ht="15" x14ac:dyDescent="0.25">
      <c r="I4760" s="14">
        <v>4756</v>
      </c>
      <c r="J4760" s="15">
        <f t="shared" ca="1" si="519"/>
        <v>0.52426701954312704</v>
      </c>
      <c r="K4760" s="16">
        <f t="shared" ca="1" si="521"/>
        <v>7.9392411385275947</v>
      </c>
      <c r="L4760" s="16"/>
      <c r="M4760" s="17">
        <f t="shared" ca="1" si="520"/>
        <v>0.21699483882324933</v>
      </c>
      <c r="N4760" s="18">
        <f t="shared" ca="1" si="522"/>
        <v>-2.7658835918552693</v>
      </c>
      <c r="O4760" s="18"/>
      <c r="P4760" s="30">
        <f t="shared" ca="1" si="518"/>
        <v>12.905124730382862</v>
      </c>
      <c r="Q4760" s="19"/>
      <c r="R4760" s="20">
        <f t="shared" ca="1" si="523"/>
        <v>1</v>
      </c>
      <c r="S4760" s="21">
        <f t="shared" ca="1" si="524"/>
        <v>1</v>
      </c>
    </row>
    <row r="4761" spans="9:19" ht="15" x14ac:dyDescent="0.25">
      <c r="I4761" s="14">
        <v>4757</v>
      </c>
      <c r="J4761" s="15">
        <f t="shared" ca="1" si="519"/>
        <v>0.9875272919300061</v>
      </c>
      <c r="K4761" s="16">
        <f t="shared" ca="1" si="521"/>
        <v>26.189983946701592</v>
      </c>
      <c r="L4761" s="16"/>
      <c r="M4761" s="17">
        <f t="shared" ca="1" si="520"/>
        <v>0.27213395328782142</v>
      </c>
      <c r="N4761" s="18">
        <f t="shared" ca="1" si="522"/>
        <v>-1.2932702549744093</v>
      </c>
      <c r="O4761" s="18"/>
      <c r="P4761" s="30">
        <f t="shared" ca="1" si="518"/>
        <v>29.683254201676</v>
      </c>
      <c r="Q4761" s="19"/>
      <c r="R4761" s="20">
        <f t="shared" ca="1" si="523"/>
        <v>1</v>
      </c>
      <c r="S4761" s="21">
        <f t="shared" ca="1" si="524"/>
        <v>1</v>
      </c>
    </row>
    <row r="4762" spans="9:19" ht="15" x14ac:dyDescent="0.25">
      <c r="I4762" s="14">
        <v>4758</v>
      </c>
      <c r="J4762" s="15">
        <f t="shared" ca="1" si="519"/>
        <v>0.83150196074002924</v>
      </c>
      <c r="K4762" s="16">
        <f t="shared" ca="1" si="521"/>
        <v>15.462919385603378</v>
      </c>
      <c r="L4762" s="16"/>
      <c r="M4762" s="17">
        <f t="shared" ca="1" si="520"/>
        <v>0.79831465213568231</v>
      </c>
      <c r="N4762" s="18">
        <f t="shared" ca="1" si="522"/>
        <v>10.77126904600585</v>
      </c>
      <c r="O4762" s="18"/>
      <c r="P4762" s="30">
        <f t="shared" ca="1" si="518"/>
        <v>6.8916503395975282</v>
      </c>
      <c r="Q4762" s="19"/>
      <c r="R4762" s="20">
        <f t="shared" ca="1" si="523"/>
        <v>1</v>
      </c>
      <c r="S4762" s="21">
        <f t="shared" ca="1" si="524"/>
        <v>0</v>
      </c>
    </row>
    <row r="4763" spans="9:19" ht="15" x14ac:dyDescent="0.25">
      <c r="I4763" s="14">
        <v>4759</v>
      </c>
      <c r="J4763" s="15">
        <f t="shared" ca="1" si="519"/>
        <v>0.78417153620656399</v>
      </c>
      <c r="K4763" s="16">
        <f t="shared" ca="1" si="521"/>
        <v>14.009155255407881</v>
      </c>
      <c r="L4763" s="16"/>
      <c r="M4763" s="17">
        <f t="shared" ca="1" si="520"/>
        <v>0.9698581321157097</v>
      </c>
      <c r="N4763" s="18">
        <f t="shared" ca="1" si="522"/>
        <v>19.498437990481385</v>
      </c>
      <c r="O4763" s="18"/>
      <c r="P4763" s="30">
        <f t="shared" ca="1" si="518"/>
        <v>-3.2892827350735034</v>
      </c>
      <c r="Q4763" s="19"/>
      <c r="R4763" s="20">
        <f t="shared" ca="1" si="523"/>
        <v>0</v>
      </c>
      <c r="S4763" s="21">
        <f t="shared" ca="1" si="524"/>
        <v>0</v>
      </c>
    </row>
    <row r="4764" spans="9:19" ht="15" x14ac:dyDescent="0.25">
      <c r="I4764" s="14">
        <v>4760</v>
      </c>
      <c r="J4764" s="15">
        <f t="shared" ca="1" si="519"/>
        <v>0.45835437449283578</v>
      </c>
      <c r="K4764" s="16">
        <f t="shared" ca="1" si="521"/>
        <v>6.5550173977471564</v>
      </c>
      <c r="L4764" s="16"/>
      <c r="M4764" s="17">
        <f t="shared" ca="1" si="520"/>
        <v>0.9448033554496198</v>
      </c>
      <c r="N4764" s="18">
        <f t="shared" ca="1" si="522"/>
        <v>17.136674170303458</v>
      </c>
      <c r="O4764" s="18"/>
      <c r="P4764" s="30">
        <f t="shared" ca="1" si="518"/>
        <v>-8.3816567725563011</v>
      </c>
      <c r="Q4764" s="19"/>
      <c r="R4764" s="20">
        <f t="shared" ca="1" si="523"/>
        <v>0</v>
      </c>
      <c r="S4764" s="21">
        <f t="shared" ca="1" si="524"/>
        <v>0</v>
      </c>
    </row>
    <row r="4765" spans="9:19" ht="15" x14ac:dyDescent="0.25">
      <c r="I4765" s="14">
        <v>4761</v>
      </c>
      <c r="J4765" s="15">
        <f t="shared" ca="1" si="519"/>
        <v>0.99419619928841563</v>
      </c>
      <c r="K4765" s="16">
        <f t="shared" ca="1" si="521"/>
        <v>28.546080368605132</v>
      </c>
      <c r="L4765" s="16"/>
      <c r="M4765" s="17">
        <f t="shared" ca="1" si="520"/>
        <v>0.79678211381737385</v>
      </c>
      <c r="N4765" s="18">
        <f t="shared" ca="1" si="522"/>
        <v>10.725802691924816</v>
      </c>
      <c r="O4765" s="18"/>
      <c r="P4765" s="30">
        <f t="shared" ca="1" si="518"/>
        <v>20.020277676680315</v>
      </c>
      <c r="Q4765" s="19"/>
      <c r="R4765" s="20">
        <f t="shared" ca="1" si="523"/>
        <v>1</v>
      </c>
      <c r="S4765" s="21">
        <f t="shared" ca="1" si="524"/>
        <v>1</v>
      </c>
    </row>
    <row r="4766" spans="9:19" ht="15" x14ac:dyDescent="0.25">
      <c r="I4766" s="14">
        <v>4762</v>
      </c>
      <c r="J4766" s="15">
        <f t="shared" ca="1" si="519"/>
        <v>0.17608237266769733</v>
      </c>
      <c r="K4766" s="16">
        <f t="shared" ca="1" si="521"/>
        <v>-0.35427313865526333</v>
      </c>
      <c r="L4766" s="16"/>
      <c r="M4766" s="17">
        <f t="shared" ca="1" si="520"/>
        <v>0.72170824234994047</v>
      </c>
      <c r="N4766" s="18">
        <f t="shared" ca="1" si="522"/>
        <v>8.6989224909617064</v>
      </c>
      <c r="O4766" s="18"/>
      <c r="P4766" s="30">
        <f t="shared" ca="1" si="518"/>
        <v>-6.8531956296169687</v>
      </c>
      <c r="Q4766" s="19"/>
      <c r="R4766" s="20">
        <f t="shared" ca="1" si="523"/>
        <v>0</v>
      </c>
      <c r="S4766" s="21">
        <f t="shared" ca="1" si="524"/>
        <v>0</v>
      </c>
    </row>
    <row r="4767" spans="9:19" ht="15" x14ac:dyDescent="0.25">
      <c r="I4767" s="14">
        <v>4763</v>
      </c>
      <c r="J4767" s="15">
        <f t="shared" ca="1" si="519"/>
        <v>0.75061056006341709</v>
      </c>
      <c r="K4767" s="16">
        <f t="shared" ca="1" si="521"/>
        <v>13.08927172665296</v>
      </c>
      <c r="L4767" s="16"/>
      <c r="M4767" s="17">
        <f t="shared" ca="1" si="520"/>
        <v>0.59741338788915266</v>
      </c>
      <c r="N4767" s="18">
        <f t="shared" ca="1" si="522"/>
        <v>5.8436855292181082</v>
      </c>
      <c r="O4767" s="18"/>
      <c r="P4767" s="30">
        <f t="shared" ca="1" si="518"/>
        <v>9.4455861974348529</v>
      </c>
      <c r="Q4767" s="19"/>
      <c r="R4767" s="20">
        <f t="shared" ca="1" si="523"/>
        <v>1</v>
      </c>
      <c r="S4767" s="21">
        <f t="shared" ca="1" si="524"/>
        <v>1</v>
      </c>
    </row>
    <row r="4768" spans="9:19" ht="15" x14ac:dyDescent="0.25">
      <c r="I4768" s="14">
        <v>4764</v>
      </c>
      <c r="J4768" s="15">
        <f t="shared" ca="1" si="519"/>
        <v>0.53942592548230739</v>
      </c>
      <c r="K4768" s="16">
        <f t="shared" ca="1" si="521"/>
        <v>8.2581893271939055</v>
      </c>
      <c r="L4768" s="16"/>
      <c r="M4768" s="17">
        <f t="shared" ca="1" si="520"/>
        <v>0.45435981596701547</v>
      </c>
      <c r="N4768" s="18">
        <f t="shared" ca="1" si="522"/>
        <v>2.8207385137976031</v>
      </c>
      <c r="O4768" s="18"/>
      <c r="P4768" s="30">
        <f t="shared" ca="1" si="518"/>
        <v>7.6374508133963026</v>
      </c>
      <c r="Q4768" s="19"/>
      <c r="R4768" s="20">
        <f t="shared" ca="1" si="523"/>
        <v>1</v>
      </c>
      <c r="S4768" s="21">
        <f t="shared" ca="1" si="524"/>
        <v>1</v>
      </c>
    </row>
    <row r="4769" spans="9:19" ht="15" x14ac:dyDescent="0.25">
      <c r="I4769" s="14">
        <v>4765</v>
      </c>
      <c r="J4769" s="15">
        <f t="shared" ca="1" si="519"/>
        <v>0.83890131408286039</v>
      </c>
      <c r="K4769" s="16">
        <f t="shared" ca="1" si="521"/>
        <v>15.712536246958834</v>
      </c>
      <c r="L4769" s="16"/>
      <c r="M4769" s="17">
        <f t="shared" ca="1" si="520"/>
        <v>0.82841422183241942</v>
      </c>
      <c r="N4769" s="18">
        <f t="shared" ca="1" si="522"/>
        <v>11.710845145466553</v>
      </c>
      <c r="O4769" s="18"/>
      <c r="P4769" s="30">
        <f t="shared" ca="1" si="518"/>
        <v>6.2016911014922806</v>
      </c>
      <c r="Q4769" s="19"/>
      <c r="R4769" s="20">
        <f t="shared" ca="1" si="523"/>
        <v>1</v>
      </c>
      <c r="S4769" s="21">
        <f t="shared" ca="1" si="524"/>
        <v>0</v>
      </c>
    </row>
    <row r="4770" spans="9:19" ht="15" x14ac:dyDescent="0.25">
      <c r="I4770" s="14">
        <v>4766</v>
      </c>
      <c r="J4770" s="15">
        <f t="shared" ca="1" si="519"/>
        <v>0.13131257362175786</v>
      </c>
      <c r="K4770" s="16">
        <f t="shared" ca="1" si="521"/>
        <v>-1.9423323222570783</v>
      </c>
      <c r="L4770" s="16"/>
      <c r="M4770" s="17">
        <f t="shared" ca="1" si="520"/>
        <v>0.1391389636279301</v>
      </c>
      <c r="N4770" s="18">
        <f t="shared" ca="1" si="522"/>
        <v>-5.2910341180711349</v>
      </c>
      <c r="O4770" s="18"/>
      <c r="P4770" s="30">
        <f t="shared" ca="1" si="518"/>
        <v>5.5487017958140568</v>
      </c>
      <c r="Q4770" s="19"/>
      <c r="R4770" s="20">
        <f t="shared" ca="1" si="523"/>
        <v>1</v>
      </c>
      <c r="S4770" s="21">
        <f t="shared" ca="1" si="524"/>
        <v>0</v>
      </c>
    </row>
    <row r="4771" spans="9:19" ht="15" x14ac:dyDescent="0.25">
      <c r="I4771" s="14">
        <v>4767</v>
      </c>
      <c r="J4771" s="15">
        <f t="shared" ca="1" si="519"/>
        <v>0.66345757555274831</v>
      </c>
      <c r="K4771" s="16">
        <f t="shared" ca="1" si="521"/>
        <v>10.960019505796435</v>
      </c>
      <c r="L4771" s="16"/>
      <c r="M4771" s="17">
        <f t="shared" ca="1" si="520"/>
        <v>0.21411850604810223</v>
      </c>
      <c r="N4771" s="18">
        <f t="shared" ca="1" si="522"/>
        <v>-2.8481219994418483</v>
      </c>
      <c r="O4771" s="18"/>
      <c r="P4771" s="30">
        <f t="shared" ca="1" si="518"/>
        <v>16.008141505238282</v>
      </c>
      <c r="Q4771" s="19"/>
      <c r="R4771" s="20">
        <f t="shared" ca="1" si="523"/>
        <v>1</v>
      </c>
      <c r="S4771" s="21">
        <f t="shared" ca="1" si="524"/>
        <v>1</v>
      </c>
    </row>
    <row r="4772" spans="9:19" ht="15" x14ac:dyDescent="0.25">
      <c r="I4772" s="14">
        <v>4768</v>
      </c>
      <c r="J4772" s="15">
        <f t="shared" ca="1" si="519"/>
        <v>0.5440291631046712</v>
      </c>
      <c r="K4772" s="16">
        <f t="shared" ca="1" si="521"/>
        <v>8.3552602543816921</v>
      </c>
      <c r="L4772" s="16"/>
      <c r="M4772" s="17">
        <f t="shared" ca="1" si="520"/>
        <v>0.59065925944308562</v>
      </c>
      <c r="N4772" s="18">
        <f t="shared" ca="1" si="522"/>
        <v>5.6979691723638837</v>
      </c>
      <c r="O4772" s="18"/>
      <c r="P4772" s="30">
        <f t="shared" ca="1" si="518"/>
        <v>4.8572910820178086</v>
      </c>
      <c r="Q4772" s="19"/>
      <c r="R4772" s="20">
        <f t="shared" ca="1" si="523"/>
        <v>1</v>
      </c>
      <c r="S4772" s="21">
        <f t="shared" ca="1" si="524"/>
        <v>0</v>
      </c>
    </row>
    <row r="4773" spans="9:19" ht="15" x14ac:dyDescent="0.25">
      <c r="I4773" s="14">
        <v>4769</v>
      </c>
      <c r="J4773" s="15">
        <f t="shared" ca="1" si="519"/>
        <v>0.86141270434215755</v>
      </c>
      <c r="K4773" s="16">
        <f t="shared" ca="1" si="521"/>
        <v>16.521886527215244</v>
      </c>
      <c r="L4773" s="16"/>
      <c r="M4773" s="17">
        <f t="shared" ca="1" si="520"/>
        <v>0.48863632056670103</v>
      </c>
      <c r="N4773" s="18">
        <f t="shared" ca="1" si="522"/>
        <v>3.5416491694787515</v>
      </c>
      <c r="O4773" s="18"/>
      <c r="P4773" s="30">
        <f t="shared" ca="1" si="518"/>
        <v>15.180237357736491</v>
      </c>
      <c r="Q4773" s="19"/>
      <c r="R4773" s="20">
        <f t="shared" ca="1" si="523"/>
        <v>1</v>
      </c>
      <c r="S4773" s="21">
        <f t="shared" ca="1" si="524"/>
        <v>1</v>
      </c>
    </row>
    <row r="4774" spans="9:19" ht="15" x14ac:dyDescent="0.25">
      <c r="I4774" s="14">
        <v>4770</v>
      </c>
      <c r="J4774" s="15">
        <f t="shared" ca="1" si="519"/>
        <v>0.21671124298991618</v>
      </c>
      <c r="K4774" s="16">
        <f t="shared" ca="1" si="521"/>
        <v>0.87603617858877136</v>
      </c>
      <c r="L4774" s="16"/>
      <c r="M4774" s="17">
        <f t="shared" ca="1" si="520"/>
        <v>0.56657184090360213</v>
      </c>
      <c r="N4774" s="18">
        <f t="shared" ca="1" si="522"/>
        <v>5.182685156669673</v>
      </c>
      <c r="O4774" s="18"/>
      <c r="P4774" s="30">
        <f t="shared" ca="1" si="518"/>
        <v>-2.1066489780809015</v>
      </c>
      <c r="Q4774" s="19"/>
      <c r="R4774" s="20">
        <f t="shared" ca="1" si="523"/>
        <v>0</v>
      </c>
      <c r="S4774" s="21">
        <f t="shared" ca="1" si="524"/>
        <v>0</v>
      </c>
    </row>
    <row r="4775" spans="9:19" ht="15" x14ac:dyDescent="0.25">
      <c r="I4775" s="14">
        <v>4771</v>
      </c>
      <c r="J4775" s="15">
        <f t="shared" ca="1" si="519"/>
        <v>0.33152629175861315</v>
      </c>
      <c r="K4775" s="16">
        <f t="shared" ca="1" si="521"/>
        <v>3.7846512540415915</v>
      </c>
      <c r="L4775" s="16"/>
      <c r="M4775" s="17">
        <f t="shared" ca="1" si="520"/>
        <v>5.9817097813153475E-2</v>
      </c>
      <c r="N4775" s="18">
        <f t="shared" ca="1" si="522"/>
        <v>-9.2410306650785135</v>
      </c>
      <c r="O4775" s="18"/>
      <c r="P4775" s="30">
        <f t="shared" ca="1" si="518"/>
        <v>15.225681919120106</v>
      </c>
      <c r="Q4775" s="19"/>
      <c r="R4775" s="20">
        <f t="shared" ca="1" si="523"/>
        <v>1</v>
      </c>
      <c r="S4775" s="21">
        <f t="shared" ca="1" si="524"/>
        <v>1</v>
      </c>
    </row>
    <row r="4776" spans="9:19" ht="15" x14ac:dyDescent="0.25">
      <c r="I4776" s="14">
        <v>4772</v>
      </c>
      <c r="J4776" s="15">
        <f t="shared" ca="1" si="519"/>
        <v>0.92636035664101224</v>
      </c>
      <c r="K4776" s="16">
        <f t="shared" ca="1" si="521"/>
        <v>19.554950551272874</v>
      </c>
      <c r="L4776" s="16"/>
      <c r="M4776" s="17">
        <f t="shared" ca="1" si="520"/>
        <v>0.49488957294927827</v>
      </c>
      <c r="N4776" s="18">
        <f t="shared" ca="1" si="522"/>
        <v>3.6728214134000496</v>
      </c>
      <c r="O4776" s="18"/>
      <c r="P4776" s="30">
        <f t="shared" ca="1" si="518"/>
        <v>18.082129137872826</v>
      </c>
      <c r="Q4776" s="19"/>
      <c r="R4776" s="20">
        <f t="shared" ca="1" si="523"/>
        <v>1</v>
      </c>
      <c r="S4776" s="21">
        <f t="shared" ca="1" si="524"/>
        <v>1</v>
      </c>
    </row>
    <row r="4777" spans="9:19" ht="15" x14ac:dyDescent="0.25">
      <c r="I4777" s="14">
        <v>4773</v>
      </c>
      <c r="J4777" s="15">
        <f t="shared" ca="1" si="519"/>
        <v>1.3860073952878693E-2</v>
      </c>
      <c r="K4777" s="16">
        <f t="shared" ca="1" si="521"/>
        <v>-10.986763922540401</v>
      </c>
      <c r="L4777" s="16"/>
      <c r="M4777" s="17">
        <f t="shared" ca="1" si="520"/>
        <v>0.77421212536893147</v>
      </c>
      <c r="N4777" s="18">
        <f t="shared" ca="1" si="522"/>
        <v>10.078298131513609</v>
      </c>
      <c r="O4777" s="18"/>
      <c r="P4777" s="30">
        <f t="shared" ca="1" si="518"/>
        <v>-18.865062054054011</v>
      </c>
      <c r="Q4777" s="19"/>
      <c r="R4777" s="20">
        <f t="shared" ca="1" si="523"/>
        <v>0</v>
      </c>
      <c r="S4777" s="21">
        <f t="shared" ca="1" si="524"/>
        <v>0</v>
      </c>
    </row>
    <row r="4778" spans="9:19" ht="15" x14ac:dyDescent="0.25">
      <c r="I4778" s="14">
        <v>4774</v>
      </c>
      <c r="J4778" s="15">
        <f t="shared" ca="1" si="519"/>
        <v>0.51230056025245152</v>
      </c>
      <c r="K4778" s="16">
        <f t="shared" ca="1" si="521"/>
        <v>7.6880077052235078</v>
      </c>
      <c r="L4778" s="16"/>
      <c r="M4778" s="17">
        <f t="shared" ca="1" si="520"/>
        <v>0.28894973911923705</v>
      </c>
      <c r="N4778" s="18">
        <f t="shared" ca="1" si="522"/>
        <v>-0.87564108918359018</v>
      </c>
      <c r="O4778" s="18"/>
      <c r="P4778" s="30">
        <f t="shared" ca="1" si="518"/>
        <v>10.763648794407096</v>
      </c>
      <c r="Q4778" s="19"/>
      <c r="R4778" s="20">
        <f t="shared" ca="1" si="523"/>
        <v>1</v>
      </c>
      <c r="S4778" s="21">
        <f t="shared" ca="1" si="524"/>
        <v>1</v>
      </c>
    </row>
    <row r="4779" spans="9:19" ht="15" x14ac:dyDescent="0.25">
      <c r="I4779" s="14">
        <v>4775</v>
      </c>
      <c r="J4779" s="15">
        <f t="shared" ca="1" si="519"/>
        <v>0.77496416483783914</v>
      </c>
      <c r="K4779" s="16">
        <f t="shared" ca="1" si="521"/>
        <v>13.749255918651095</v>
      </c>
      <c r="L4779" s="16"/>
      <c r="M4779" s="17">
        <f t="shared" ca="1" si="520"/>
        <v>9.3739715842569127E-2</v>
      </c>
      <c r="N4779" s="18">
        <f t="shared" ca="1" si="522"/>
        <v>-7.2477844178626878</v>
      </c>
      <c r="O4779" s="18"/>
      <c r="P4779" s="30">
        <f t="shared" ca="1" si="518"/>
        <v>23.197040336513783</v>
      </c>
      <c r="Q4779" s="19"/>
      <c r="R4779" s="20">
        <f t="shared" ca="1" si="523"/>
        <v>1</v>
      </c>
      <c r="S4779" s="21">
        <f t="shared" ca="1" si="524"/>
        <v>1</v>
      </c>
    </row>
    <row r="4780" spans="9:19" ht="15" x14ac:dyDescent="0.25">
      <c r="I4780" s="14">
        <v>4776</v>
      </c>
      <c r="J4780" s="15">
        <f t="shared" ca="1" si="519"/>
        <v>8.6968060559401095E-2</v>
      </c>
      <c r="K4780" s="16">
        <f t="shared" ca="1" si="521"/>
        <v>-3.9457692563470399</v>
      </c>
      <c r="L4780" s="16"/>
      <c r="M4780" s="17">
        <f t="shared" ca="1" si="520"/>
        <v>0.30137662570509172</v>
      </c>
      <c r="N4780" s="18">
        <f t="shared" ca="1" si="522"/>
        <v>-0.57435769133955983</v>
      </c>
      <c r="O4780" s="18"/>
      <c r="P4780" s="30">
        <f t="shared" ca="1" si="518"/>
        <v>-1.1714115650074799</v>
      </c>
      <c r="Q4780" s="19"/>
      <c r="R4780" s="20">
        <f t="shared" ca="1" si="523"/>
        <v>0</v>
      </c>
      <c r="S4780" s="21">
        <f t="shared" ca="1" si="524"/>
        <v>0</v>
      </c>
    </row>
    <row r="4781" spans="9:19" ht="15" x14ac:dyDescent="0.25">
      <c r="I4781" s="14">
        <v>4777</v>
      </c>
      <c r="J4781" s="15">
        <f t="shared" ca="1" si="519"/>
        <v>0.39881472559928166</v>
      </c>
      <c r="K4781" s="16">
        <f t="shared" ca="1" si="521"/>
        <v>5.2846678396310898</v>
      </c>
      <c r="L4781" s="16"/>
      <c r="M4781" s="17">
        <f t="shared" ca="1" si="520"/>
        <v>0.30024637080399919</v>
      </c>
      <c r="N4781" s="18">
        <f t="shared" ca="1" si="522"/>
        <v>-0.60152209715626892</v>
      </c>
      <c r="O4781" s="18"/>
      <c r="P4781" s="30">
        <f t="shared" ca="1" si="518"/>
        <v>8.0861899367873598</v>
      </c>
      <c r="Q4781" s="19"/>
      <c r="R4781" s="20">
        <f t="shared" ca="1" si="523"/>
        <v>1</v>
      </c>
      <c r="S4781" s="21">
        <f t="shared" ca="1" si="524"/>
        <v>1</v>
      </c>
    </row>
    <row r="4782" spans="9:19" ht="15" x14ac:dyDescent="0.25">
      <c r="I4782" s="14">
        <v>4778</v>
      </c>
      <c r="J4782" s="15">
        <f t="shared" ca="1" si="519"/>
        <v>0.25823195910659591</v>
      </c>
      <c r="K4782" s="16">
        <f t="shared" ca="1" si="521"/>
        <v>2.0017013527588299</v>
      </c>
      <c r="L4782" s="16"/>
      <c r="M4782" s="17">
        <f t="shared" ca="1" si="520"/>
        <v>0.84336572798127585</v>
      </c>
      <c r="N4782" s="18">
        <f t="shared" ca="1" si="522"/>
        <v>12.216773859320073</v>
      </c>
      <c r="O4782" s="18"/>
      <c r="P4782" s="30">
        <f t="shared" ca="1" si="518"/>
        <v>-8.0150725065612427</v>
      </c>
      <c r="Q4782" s="19"/>
      <c r="R4782" s="20">
        <f t="shared" ca="1" si="523"/>
        <v>0</v>
      </c>
      <c r="S4782" s="21">
        <f t="shared" ca="1" si="524"/>
        <v>0</v>
      </c>
    </row>
    <row r="4783" spans="9:19" ht="15" x14ac:dyDescent="0.25">
      <c r="I4783" s="14">
        <v>4779</v>
      </c>
      <c r="J4783" s="15">
        <f t="shared" ca="1" si="519"/>
        <v>0.59522227112397785</v>
      </c>
      <c r="K4783" s="16">
        <f t="shared" ca="1" si="521"/>
        <v>9.446346980402577</v>
      </c>
      <c r="L4783" s="16"/>
      <c r="M4783" s="17">
        <f t="shared" ca="1" si="520"/>
        <v>0.66305567004859844</v>
      </c>
      <c r="N4783" s="18">
        <f t="shared" ca="1" si="522"/>
        <v>7.3008082773666239</v>
      </c>
      <c r="O4783" s="18"/>
      <c r="P4783" s="30">
        <f t="shared" ca="1" si="518"/>
        <v>4.3455387030359534</v>
      </c>
      <c r="Q4783" s="19"/>
      <c r="R4783" s="20">
        <f t="shared" ca="1" si="523"/>
        <v>1</v>
      </c>
      <c r="S4783" s="21">
        <f t="shared" ca="1" si="524"/>
        <v>0</v>
      </c>
    </row>
    <row r="4784" spans="9:19" ht="15" x14ac:dyDescent="0.25">
      <c r="I4784" s="14">
        <v>4780</v>
      </c>
      <c r="J4784" s="15">
        <f t="shared" ca="1" si="519"/>
        <v>0.49711459612335429</v>
      </c>
      <c r="K4784" s="16">
        <f t="shared" ca="1" si="521"/>
        <v>7.369486906995558</v>
      </c>
      <c r="L4784" s="16"/>
      <c r="M4784" s="17">
        <f t="shared" ca="1" si="520"/>
        <v>0.60631879279175627</v>
      </c>
      <c r="N4784" s="18">
        <f t="shared" ca="1" si="522"/>
        <v>6.0367836015298879</v>
      </c>
      <c r="O4784" s="18"/>
      <c r="P4784" s="30">
        <f t="shared" ca="1" si="518"/>
        <v>3.5327033054656702</v>
      </c>
      <c r="Q4784" s="19"/>
      <c r="R4784" s="20">
        <f t="shared" ca="1" si="523"/>
        <v>1</v>
      </c>
      <c r="S4784" s="21">
        <f t="shared" ca="1" si="524"/>
        <v>0</v>
      </c>
    </row>
    <row r="4785" spans="9:19" ht="15" x14ac:dyDescent="0.25">
      <c r="I4785" s="14">
        <v>4781</v>
      </c>
      <c r="J4785" s="15">
        <f t="shared" ca="1" si="519"/>
        <v>0.4849249676043581</v>
      </c>
      <c r="K4785" s="16">
        <f t="shared" ca="1" si="521"/>
        <v>7.113771795519356</v>
      </c>
      <c r="L4785" s="16"/>
      <c r="M4785" s="17">
        <f t="shared" ca="1" si="520"/>
        <v>0.37703694539761812</v>
      </c>
      <c r="N4785" s="18">
        <f t="shared" ca="1" si="522"/>
        <v>1.1589769675035497</v>
      </c>
      <c r="O4785" s="18"/>
      <c r="P4785" s="30">
        <f t="shared" ca="1" si="518"/>
        <v>8.154794828015806</v>
      </c>
      <c r="Q4785" s="19"/>
      <c r="R4785" s="20">
        <f t="shared" ca="1" si="523"/>
        <v>1</v>
      </c>
      <c r="S4785" s="21">
        <f t="shared" ca="1" si="524"/>
        <v>1</v>
      </c>
    </row>
    <row r="4786" spans="9:19" ht="15" x14ac:dyDescent="0.25">
      <c r="I4786" s="14">
        <v>4782</v>
      </c>
      <c r="J4786" s="15">
        <f t="shared" ca="1" si="519"/>
        <v>0.93920454674178322</v>
      </c>
      <c r="K4786" s="16">
        <f t="shared" ca="1" si="521"/>
        <v>20.382588135603676</v>
      </c>
      <c r="L4786" s="16"/>
      <c r="M4786" s="17">
        <f t="shared" ca="1" si="520"/>
        <v>0.59107607657455052</v>
      </c>
      <c r="N4786" s="18">
        <f t="shared" ca="1" si="522"/>
        <v>5.7069444814429557</v>
      </c>
      <c r="O4786" s="18"/>
      <c r="P4786" s="30">
        <f t="shared" ca="1" si="518"/>
        <v>16.875643654160719</v>
      </c>
      <c r="Q4786" s="19"/>
      <c r="R4786" s="20">
        <f t="shared" ca="1" si="523"/>
        <v>1</v>
      </c>
      <c r="S4786" s="21">
        <f t="shared" ca="1" si="524"/>
        <v>1</v>
      </c>
    </row>
    <row r="4787" spans="9:19" ht="15" x14ac:dyDescent="0.25">
      <c r="I4787" s="14">
        <v>4783</v>
      </c>
      <c r="J4787" s="15">
        <f t="shared" ca="1" si="519"/>
        <v>0.62123556556834392</v>
      </c>
      <c r="K4787" s="16">
        <f t="shared" ca="1" si="521"/>
        <v>10.012999079623818</v>
      </c>
      <c r="L4787" s="16"/>
      <c r="M4787" s="17">
        <f t="shared" ca="1" si="520"/>
        <v>0.34587130782083131</v>
      </c>
      <c r="N4787" s="18">
        <f t="shared" ca="1" si="522"/>
        <v>0.46271568136646035</v>
      </c>
      <c r="O4787" s="18"/>
      <c r="P4787" s="30">
        <f t="shared" ca="1" si="518"/>
        <v>11.750283398257356</v>
      </c>
      <c r="Q4787" s="19"/>
      <c r="R4787" s="20">
        <f t="shared" ca="1" si="523"/>
        <v>1</v>
      </c>
      <c r="S4787" s="21">
        <f t="shared" ca="1" si="524"/>
        <v>1</v>
      </c>
    </row>
    <row r="4788" spans="9:19" ht="15" x14ac:dyDescent="0.25">
      <c r="I4788" s="14">
        <v>4784</v>
      </c>
      <c r="J4788" s="15">
        <f t="shared" ca="1" si="519"/>
        <v>6.5289395309075182E-2</v>
      </c>
      <c r="K4788" s="16">
        <f t="shared" ca="1" si="521"/>
        <v>-5.2188221992118944</v>
      </c>
      <c r="L4788" s="16"/>
      <c r="M4788" s="17">
        <f t="shared" ca="1" si="520"/>
        <v>0.85438360089214849</v>
      </c>
      <c r="N4788" s="18">
        <f t="shared" ca="1" si="522"/>
        <v>12.610286066390399</v>
      </c>
      <c r="O4788" s="18"/>
      <c r="P4788" s="30">
        <f t="shared" ca="1" si="518"/>
        <v>-15.629108265602294</v>
      </c>
      <c r="Q4788" s="19"/>
      <c r="R4788" s="20">
        <f t="shared" ca="1" si="523"/>
        <v>0</v>
      </c>
      <c r="S4788" s="21">
        <f t="shared" ca="1" si="524"/>
        <v>0</v>
      </c>
    </row>
    <row r="4789" spans="9:19" ht="15" x14ac:dyDescent="0.25">
      <c r="I4789" s="14">
        <v>4785</v>
      </c>
      <c r="J4789" s="15">
        <f t="shared" ca="1" si="519"/>
        <v>0.32007625314521293</v>
      </c>
      <c r="K4789" s="16">
        <f t="shared" ca="1" si="521"/>
        <v>3.5187350189082065</v>
      </c>
      <c r="L4789" s="16"/>
      <c r="M4789" s="17">
        <f t="shared" ca="1" si="520"/>
        <v>0.22903687186031818</v>
      </c>
      <c r="N4789" s="18">
        <f t="shared" ca="1" si="522"/>
        <v>-2.4282050886770206</v>
      </c>
      <c r="O4789" s="18"/>
      <c r="P4789" s="30">
        <f t="shared" ca="1" si="518"/>
        <v>8.1469401075852268</v>
      </c>
      <c r="Q4789" s="19"/>
      <c r="R4789" s="20">
        <f t="shared" ca="1" si="523"/>
        <v>1</v>
      </c>
      <c r="S4789" s="21">
        <f t="shared" ca="1" si="524"/>
        <v>1</v>
      </c>
    </row>
    <row r="4790" spans="9:19" ht="15" x14ac:dyDescent="0.25">
      <c r="I4790" s="14">
        <v>4786</v>
      </c>
      <c r="J4790" s="15">
        <f t="shared" ca="1" si="519"/>
        <v>0.20478978607359377</v>
      </c>
      <c r="K4790" s="16">
        <f t="shared" ca="1" si="521"/>
        <v>0.53061931052603306</v>
      </c>
      <c r="L4790" s="16"/>
      <c r="M4790" s="17">
        <f t="shared" ca="1" si="520"/>
        <v>6.3724223217594189E-2</v>
      </c>
      <c r="N4790" s="18">
        <f t="shared" ca="1" si="522"/>
        <v>-8.9727176038803158</v>
      </c>
      <c r="O4790" s="18"/>
      <c r="P4790" s="30">
        <f t="shared" ca="1" si="518"/>
        <v>11.70333691440635</v>
      </c>
      <c r="Q4790" s="19"/>
      <c r="R4790" s="20">
        <f t="shared" ca="1" si="523"/>
        <v>1</v>
      </c>
      <c r="S4790" s="21">
        <f t="shared" ca="1" si="524"/>
        <v>1</v>
      </c>
    </row>
    <row r="4791" spans="9:19" ht="15" x14ac:dyDescent="0.25">
      <c r="I4791" s="14">
        <v>4787</v>
      </c>
      <c r="J4791" s="15">
        <f t="shared" ca="1" si="519"/>
        <v>0.51135735679223238</v>
      </c>
      <c r="K4791" s="16">
        <f t="shared" ca="1" si="521"/>
        <v>7.6682181785775549</v>
      </c>
      <c r="L4791" s="16"/>
      <c r="M4791" s="17">
        <f t="shared" ca="1" si="520"/>
        <v>0.6234710662077092</v>
      </c>
      <c r="N4791" s="18">
        <f t="shared" ca="1" si="522"/>
        <v>6.4122152057862243</v>
      </c>
      <c r="O4791" s="18"/>
      <c r="P4791" s="30">
        <f t="shared" ca="1" si="518"/>
        <v>3.4560029727913308</v>
      </c>
      <c r="Q4791" s="19"/>
      <c r="R4791" s="20">
        <f t="shared" ca="1" si="523"/>
        <v>1</v>
      </c>
      <c r="S4791" s="21">
        <f t="shared" ca="1" si="524"/>
        <v>0</v>
      </c>
    </row>
    <row r="4792" spans="9:19" ht="15" x14ac:dyDescent="0.25">
      <c r="I4792" s="14">
        <v>4788</v>
      </c>
      <c r="J4792" s="15">
        <f t="shared" ca="1" si="519"/>
        <v>0.40136092482661423</v>
      </c>
      <c r="K4792" s="16">
        <f t="shared" ca="1" si="521"/>
        <v>5.3398050469189968</v>
      </c>
      <c r="L4792" s="16"/>
      <c r="M4792" s="17">
        <f t="shared" ca="1" si="520"/>
        <v>0.12240499905148905</v>
      </c>
      <c r="N4792" s="18">
        <f t="shared" ca="1" si="522"/>
        <v>-5.9507583238358102</v>
      </c>
      <c r="O4792" s="18"/>
      <c r="P4792" s="30">
        <f t="shared" ca="1" si="518"/>
        <v>13.490563370754806</v>
      </c>
      <c r="Q4792" s="19"/>
      <c r="R4792" s="20">
        <f t="shared" ca="1" si="523"/>
        <v>1</v>
      </c>
      <c r="S4792" s="21">
        <f t="shared" ca="1" si="524"/>
        <v>1</v>
      </c>
    </row>
    <row r="4793" spans="9:19" ht="15" x14ac:dyDescent="0.25">
      <c r="I4793" s="14">
        <v>4789</v>
      </c>
      <c r="J4793" s="15">
        <f t="shared" ca="1" si="519"/>
        <v>0.67139265062861331</v>
      </c>
      <c r="K4793" s="16">
        <f t="shared" ca="1" si="521"/>
        <v>11.142778873203884</v>
      </c>
      <c r="L4793" s="16"/>
      <c r="M4793" s="17">
        <f t="shared" ca="1" si="520"/>
        <v>0.26161891017799932</v>
      </c>
      <c r="N4793" s="18">
        <f t="shared" ca="1" si="522"/>
        <v>-1.5609227756067368</v>
      </c>
      <c r="O4793" s="18"/>
      <c r="P4793" s="30">
        <f t="shared" ca="1" si="518"/>
        <v>14.903701648810621</v>
      </c>
      <c r="Q4793" s="19"/>
      <c r="R4793" s="20">
        <f t="shared" ca="1" si="523"/>
        <v>1</v>
      </c>
      <c r="S4793" s="21">
        <f t="shared" ca="1" si="524"/>
        <v>1</v>
      </c>
    </row>
    <row r="4794" spans="9:19" ht="15" x14ac:dyDescent="0.25">
      <c r="I4794" s="14">
        <v>4790</v>
      </c>
      <c r="J4794" s="15">
        <f t="shared" ca="1" si="519"/>
        <v>3.9311633575547678E-2</v>
      </c>
      <c r="K4794" s="16">
        <f t="shared" ca="1" si="521"/>
        <v>-7.2845964067646491</v>
      </c>
      <c r="L4794" s="16"/>
      <c r="M4794" s="17">
        <f t="shared" ca="1" si="520"/>
        <v>0.70738062382861666</v>
      </c>
      <c r="N4794" s="18">
        <f t="shared" ca="1" si="522"/>
        <v>8.346060470183037</v>
      </c>
      <c r="O4794" s="18"/>
      <c r="P4794" s="30">
        <f t="shared" ca="1" si="518"/>
        <v>-13.430656876947687</v>
      </c>
      <c r="Q4794" s="19"/>
      <c r="R4794" s="20">
        <f t="shared" ca="1" si="523"/>
        <v>0</v>
      </c>
      <c r="S4794" s="21">
        <f t="shared" ca="1" si="524"/>
        <v>0</v>
      </c>
    </row>
    <row r="4795" spans="9:19" ht="15" x14ac:dyDescent="0.25">
      <c r="I4795" s="14">
        <v>4791</v>
      </c>
      <c r="J4795" s="15">
        <f t="shared" ca="1" si="519"/>
        <v>0.29222608353987356</v>
      </c>
      <c r="K4795" s="16">
        <f t="shared" ca="1" si="521"/>
        <v>2.8543639307395807</v>
      </c>
      <c r="L4795" s="16"/>
      <c r="M4795" s="17">
        <f t="shared" ca="1" si="520"/>
        <v>0.81172088653405516</v>
      </c>
      <c r="N4795" s="18">
        <f t="shared" ca="1" si="522"/>
        <v>11.17821350152821</v>
      </c>
      <c r="O4795" s="18"/>
      <c r="P4795" s="30">
        <f t="shared" ca="1" si="518"/>
        <v>-6.1238495707886296</v>
      </c>
      <c r="Q4795" s="19"/>
      <c r="R4795" s="20">
        <f t="shared" ca="1" si="523"/>
        <v>0</v>
      </c>
      <c r="S4795" s="21">
        <f t="shared" ca="1" si="524"/>
        <v>0</v>
      </c>
    </row>
    <row r="4796" spans="9:19" ht="15" x14ac:dyDescent="0.25">
      <c r="I4796" s="14">
        <v>4792</v>
      </c>
      <c r="J4796" s="15">
        <f t="shared" ca="1" si="519"/>
        <v>0.39654257784118851</v>
      </c>
      <c r="K4796" s="16">
        <f t="shared" ca="1" si="521"/>
        <v>5.2353864166240331</v>
      </c>
      <c r="L4796" s="16"/>
      <c r="M4796" s="17">
        <f t="shared" ca="1" si="520"/>
        <v>0.84598705047532896</v>
      </c>
      <c r="N4796" s="18">
        <f t="shared" ca="1" si="522"/>
        <v>12.308686769334733</v>
      </c>
      <c r="O4796" s="18"/>
      <c r="P4796" s="30">
        <f t="shared" ca="1" si="518"/>
        <v>-4.8733003527106993</v>
      </c>
      <c r="Q4796" s="19"/>
      <c r="R4796" s="20">
        <f t="shared" ca="1" si="523"/>
        <v>0</v>
      </c>
      <c r="S4796" s="21">
        <f t="shared" ca="1" si="524"/>
        <v>0</v>
      </c>
    </row>
    <row r="4797" spans="9:19" ht="15" x14ac:dyDescent="0.25">
      <c r="I4797" s="14">
        <v>4793</v>
      </c>
      <c r="J4797" s="15">
        <f t="shared" ca="1" si="519"/>
        <v>0.53308348854821119</v>
      </c>
      <c r="K4797" s="16">
        <f t="shared" ca="1" si="521"/>
        <v>8.124622658006567</v>
      </c>
      <c r="L4797" s="16"/>
      <c r="M4797" s="17">
        <f t="shared" ca="1" si="520"/>
        <v>0.95610068636966283</v>
      </c>
      <c r="N4797" s="18">
        <f t="shared" ca="1" si="522"/>
        <v>18.062841214772455</v>
      </c>
      <c r="O4797" s="18"/>
      <c r="P4797" s="30">
        <f t="shared" ca="1" si="518"/>
        <v>-7.7382185567658874</v>
      </c>
      <c r="Q4797" s="19"/>
      <c r="R4797" s="20">
        <f t="shared" ca="1" si="523"/>
        <v>0</v>
      </c>
      <c r="S4797" s="21">
        <f t="shared" ca="1" si="524"/>
        <v>0</v>
      </c>
    </row>
    <row r="4798" spans="9:19" ht="15" x14ac:dyDescent="0.25">
      <c r="I4798" s="14">
        <v>4794</v>
      </c>
      <c r="J4798" s="15">
        <f t="shared" ca="1" si="519"/>
        <v>0.65519928575334085</v>
      </c>
      <c r="K4798" s="16">
        <f t="shared" ca="1" si="521"/>
        <v>10.771586819638243</v>
      </c>
      <c r="L4798" s="16"/>
      <c r="M4798" s="17">
        <f t="shared" ca="1" si="520"/>
        <v>0.19974104687798389</v>
      </c>
      <c r="N4798" s="18">
        <f t="shared" ca="1" si="522"/>
        <v>-3.2692502079283257</v>
      </c>
      <c r="O4798" s="18"/>
      <c r="P4798" s="30">
        <f t="shared" ca="1" si="518"/>
        <v>16.240837027566567</v>
      </c>
      <c r="Q4798" s="19"/>
      <c r="R4798" s="20">
        <f t="shared" ca="1" si="523"/>
        <v>1</v>
      </c>
      <c r="S4798" s="21">
        <f t="shared" ca="1" si="524"/>
        <v>1</v>
      </c>
    </row>
    <row r="4799" spans="9:19" ht="15" x14ac:dyDescent="0.25">
      <c r="I4799" s="14">
        <v>4795</v>
      </c>
      <c r="J4799" s="15">
        <f t="shared" ca="1" si="519"/>
        <v>0.37463851907509282</v>
      </c>
      <c r="K4799" s="16">
        <f t="shared" ca="1" si="521"/>
        <v>4.756094850256944</v>
      </c>
      <c r="L4799" s="16"/>
      <c r="M4799" s="17">
        <f t="shared" ca="1" si="520"/>
        <v>0.80996593005526085</v>
      </c>
      <c r="N4799" s="18">
        <f t="shared" ca="1" si="522"/>
        <v>11.123957005275374</v>
      </c>
      <c r="O4799" s="18"/>
      <c r="P4799" s="30">
        <f t="shared" ca="1" si="518"/>
        <v>-4.1678621550184296</v>
      </c>
      <c r="Q4799" s="19"/>
      <c r="R4799" s="20">
        <f t="shared" ca="1" si="523"/>
        <v>0</v>
      </c>
      <c r="S4799" s="21">
        <f t="shared" ca="1" si="524"/>
        <v>0</v>
      </c>
    </row>
    <row r="4800" spans="9:19" ht="15" x14ac:dyDescent="0.25">
      <c r="I4800" s="14">
        <v>4796</v>
      </c>
      <c r="J4800" s="15">
        <f t="shared" ca="1" si="519"/>
        <v>0.51513164287622237</v>
      </c>
      <c r="K4800" s="16">
        <f t="shared" ca="1" si="521"/>
        <v>7.7474162885539908</v>
      </c>
      <c r="L4800" s="16"/>
      <c r="M4800" s="17">
        <f t="shared" ca="1" si="520"/>
        <v>0.13866754614136645</v>
      </c>
      <c r="N4800" s="18">
        <f t="shared" ca="1" si="522"/>
        <v>-5.3088496426520937</v>
      </c>
      <c r="O4800" s="18"/>
      <c r="P4800" s="30">
        <f t="shared" ca="1" si="518"/>
        <v>15.256265931206084</v>
      </c>
      <c r="Q4800" s="19"/>
      <c r="R4800" s="20">
        <f t="shared" ca="1" si="523"/>
        <v>1</v>
      </c>
      <c r="S4800" s="21">
        <f t="shared" ca="1" si="524"/>
        <v>1</v>
      </c>
    </row>
    <row r="4801" spans="9:19" ht="15" x14ac:dyDescent="0.25">
      <c r="I4801" s="14">
        <v>4797</v>
      </c>
      <c r="J4801" s="15">
        <f t="shared" ca="1" si="519"/>
        <v>0.33031124960635139</v>
      </c>
      <c r="K4801" s="16">
        <f t="shared" ca="1" si="521"/>
        <v>3.7566117284195837</v>
      </c>
      <c r="L4801" s="16"/>
      <c r="M4801" s="17">
        <f t="shared" ca="1" si="520"/>
        <v>0.53429906834854513</v>
      </c>
      <c r="N4801" s="18">
        <f t="shared" ca="1" si="522"/>
        <v>4.500207044099815</v>
      </c>
      <c r="O4801" s="18"/>
      <c r="P4801" s="30">
        <f t="shared" ca="1" si="518"/>
        <v>1.4564046843197689</v>
      </c>
      <c r="Q4801" s="19"/>
      <c r="R4801" s="20">
        <f t="shared" ca="1" si="523"/>
        <v>1</v>
      </c>
      <c r="S4801" s="21">
        <f t="shared" ca="1" si="524"/>
        <v>0</v>
      </c>
    </row>
    <row r="4802" spans="9:19" ht="15" x14ac:dyDescent="0.25">
      <c r="I4802" s="14">
        <v>4798</v>
      </c>
      <c r="J4802" s="15">
        <f t="shared" ca="1" si="519"/>
        <v>0.74731694565711748</v>
      </c>
      <c r="K4802" s="16">
        <f t="shared" ca="1" si="521"/>
        <v>13.00274471346842</v>
      </c>
      <c r="L4802" s="16"/>
      <c r="M4802" s="17">
        <f t="shared" ca="1" si="520"/>
        <v>0.48831160248897942</v>
      </c>
      <c r="N4802" s="18">
        <f t="shared" ca="1" si="522"/>
        <v>3.5348363522062867</v>
      </c>
      <c r="O4802" s="18"/>
      <c r="P4802" s="30">
        <f t="shared" ca="1" si="518"/>
        <v>11.667908361262132</v>
      </c>
      <c r="Q4802" s="19"/>
      <c r="R4802" s="20">
        <f t="shared" ca="1" si="523"/>
        <v>1</v>
      </c>
      <c r="S4802" s="21">
        <f t="shared" ca="1" si="524"/>
        <v>1</v>
      </c>
    </row>
    <row r="4803" spans="9:19" ht="15" x14ac:dyDescent="0.25">
      <c r="I4803" s="14">
        <v>4799</v>
      </c>
      <c r="J4803" s="15">
        <f t="shared" ca="1" si="519"/>
        <v>0.87521612654686443</v>
      </c>
      <c r="K4803" s="16">
        <f t="shared" ca="1" si="521"/>
        <v>17.06330287276419</v>
      </c>
      <c r="L4803" s="16"/>
      <c r="M4803" s="17">
        <f t="shared" ca="1" si="520"/>
        <v>0.17715685246857493</v>
      </c>
      <c r="N4803" s="18">
        <f t="shared" ca="1" si="522"/>
        <v>-3.9696016391837006</v>
      </c>
      <c r="O4803" s="18"/>
      <c r="P4803" s="30">
        <f t="shared" ca="1" si="518"/>
        <v>23.23290451194789</v>
      </c>
      <c r="Q4803" s="19"/>
      <c r="R4803" s="20">
        <f t="shared" ca="1" si="523"/>
        <v>1</v>
      </c>
      <c r="S4803" s="21">
        <f t="shared" ca="1" si="524"/>
        <v>1</v>
      </c>
    </row>
    <row r="4804" spans="9:19" ht="15" x14ac:dyDescent="0.25">
      <c r="I4804" s="14">
        <v>4800</v>
      </c>
      <c r="J4804" s="15">
        <f t="shared" ca="1" si="519"/>
        <v>0.93661521578368045</v>
      </c>
      <c r="K4804" s="16">
        <f t="shared" ca="1" si="521"/>
        <v>20.205510699182035</v>
      </c>
      <c r="L4804" s="16"/>
      <c r="M4804" s="17">
        <f t="shared" ca="1" si="520"/>
        <v>0.40794137942904307</v>
      </c>
      <c r="N4804" s="18">
        <f t="shared" ca="1" si="522"/>
        <v>1.8318896348670552</v>
      </c>
      <c r="O4804" s="18"/>
      <c r="P4804" s="30">
        <f t="shared" ca="1" si="518"/>
        <v>20.573621064314981</v>
      </c>
      <c r="Q4804" s="19"/>
      <c r="R4804" s="20">
        <f t="shared" ca="1" si="523"/>
        <v>1</v>
      </c>
      <c r="S4804" s="21">
        <f t="shared" ca="1" si="524"/>
        <v>1</v>
      </c>
    </row>
    <row r="4805" spans="9:19" ht="15" x14ac:dyDescent="0.25">
      <c r="I4805" s="14">
        <v>4801</v>
      </c>
      <c r="J4805" s="15">
        <f t="shared" ca="1" si="519"/>
        <v>0.55005293835114455</v>
      </c>
      <c r="K4805" s="16">
        <f t="shared" ca="1" si="521"/>
        <v>8.4824772884787709</v>
      </c>
      <c r="L4805" s="16"/>
      <c r="M4805" s="17">
        <f t="shared" ca="1" si="520"/>
        <v>3.1060401112970593E-2</v>
      </c>
      <c r="N4805" s="18">
        <f t="shared" ca="1" si="522"/>
        <v>-11.827328239341931</v>
      </c>
      <c r="O4805" s="18"/>
      <c r="P4805" s="30">
        <f t="shared" ref="P4805:P4868" ca="1" si="525">K4805-N4805+homefield_adv_simulation</f>
        <v>22.509805527820699</v>
      </c>
      <c r="Q4805" s="19"/>
      <c r="R4805" s="20">
        <f t="shared" ca="1" si="523"/>
        <v>1</v>
      </c>
      <c r="S4805" s="21">
        <f t="shared" ca="1" si="524"/>
        <v>1</v>
      </c>
    </row>
    <row r="4806" spans="9:19" ht="15" x14ac:dyDescent="0.25">
      <c r="I4806" s="14">
        <v>4802</v>
      </c>
      <c r="J4806" s="15">
        <f t="shared" ca="1" si="519"/>
        <v>0.39535972953867027</v>
      </c>
      <c r="K4806" s="16">
        <f t="shared" ca="1" si="521"/>
        <v>5.209701137545121</v>
      </c>
      <c r="L4806" s="16"/>
      <c r="M4806" s="17">
        <f t="shared" ca="1" si="520"/>
        <v>0.3286326617202382</v>
      </c>
      <c r="N4806" s="18">
        <f t="shared" ca="1" si="522"/>
        <v>6.7806895688092617E-2</v>
      </c>
      <c r="O4806" s="18"/>
      <c r="P4806" s="30">
        <f t="shared" ca="1" si="525"/>
        <v>7.3418942418570285</v>
      </c>
      <c r="Q4806" s="19"/>
      <c r="R4806" s="20">
        <f t="shared" ca="1" si="523"/>
        <v>1</v>
      </c>
      <c r="S4806" s="21">
        <f t="shared" ca="1" si="524"/>
        <v>1</v>
      </c>
    </row>
    <row r="4807" spans="9:19" ht="15" x14ac:dyDescent="0.25">
      <c r="I4807" s="14">
        <v>4803</v>
      </c>
      <c r="J4807" s="15">
        <f t="shared" ca="1" si="519"/>
        <v>0.35331437103636099</v>
      </c>
      <c r="K4807" s="16">
        <f t="shared" ca="1" si="521"/>
        <v>4.280915168438443</v>
      </c>
      <c r="L4807" s="16"/>
      <c r="M4807" s="17">
        <f t="shared" ca="1" si="520"/>
        <v>0.81624741425797542</v>
      </c>
      <c r="N4807" s="18">
        <f t="shared" ca="1" si="522"/>
        <v>11.319615336202968</v>
      </c>
      <c r="O4807" s="18"/>
      <c r="P4807" s="30">
        <f t="shared" ca="1" si="525"/>
        <v>-4.8387001677645252</v>
      </c>
      <c r="Q4807" s="19"/>
      <c r="R4807" s="20">
        <f t="shared" ca="1" si="523"/>
        <v>0</v>
      </c>
      <c r="S4807" s="21">
        <f t="shared" ca="1" si="524"/>
        <v>0</v>
      </c>
    </row>
    <row r="4808" spans="9:19" ht="15" x14ac:dyDescent="0.25">
      <c r="I4808" s="14">
        <v>4804</v>
      </c>
      <c r="J4808" s="15">
        <f t="shared" ca="1" si="519"/>
        <v>0.2478136487438658</v>
      </c>
      <c r="K4808" s="16">
        <f t="shared" ca="1" si="521"/>
        <v>1.729115955113901</v>
      </c>
      <c r="L4808" s="16"/>
      <c r="M4808" s="17">
        <f t="shared" ca="1" si="520"/>
        <v>0.27343509575135727</v>
      </c>
      <c r="N4808" s="18">
        <f t="shared" ca="1" si="522"/>
        <v>-1.2605142096488393</v>
      </c>
      <c r="O4808" s="18"/>
      <c r="P4808" s="30">
        <f t="shared" ca="1" si="525"/>
        <v>5.1896301647627405</v>
      </c>
      <c r="Q4808" s="19"/>
      <c r="R4808" s="20">
        <f t="shared" ca="1" si="523"/>
        <v>1</v>
      </c>
      <c r="S4808" s="21">
        <f t="shared" ca="1" si="524"/>
        <v>0</v>
      </c>
    </row>
    <row r="4809" spans="9:19" ht="15" x14ac:dyDescent="0.25">
      <c r="I4809" s="14">
        <v>4805</v>
      </c>
      <c r="J4809" s="15">
        <f t="shared" ca="1" si="519"/>
        <v>0.50311168423978969</v>
      </c>
      <c r="K4809" s="16">
        <f t="shared" ca="1" si="521"/>
        <v>7.4952587691170667</v>
      </c>
      <c r="L4809" s="16"/>
      <c r="M4809" s="17">
        <f t="shared" ca="1" si="520"/>
        <v>0.16191386673576602</v>
      </c>
      <c r="N4809" s="18">
        <f t="shared" ca="1" si="522"/>
        <v>-4.4746761096722381</v>
      </c>
      <c r="O4809" s="18"/>
      <c r="P4809" s="30">
        <f t="shared" ca="1" si="525"/>
        <v>14.169934878789306</v>
      </c>
      <c r="Q4809" s="19"/>
      <c r="R4809" s="20">
        <f t="shared" ca="1" si="523"/>
        <v>1</v>
      </c>
      <c r="S4809" s="21">
        <f t="shared" ca="1" si="524"/>
        <v>1</v>
      </c>
    </row>
    <row r="4810" spans="9:19" ht="15" x14ac:dyDescent="0.25">
      <c r="I4810" s="14">
        <v>4806</v>
      </c>
      <c r="J4810" s="15">
        <f t="shared" ref="J4810:J4873" ca="1" si="526">RAND()</f>
        <v>0.50076721239380151</v>
      </c>
      <c r="K4810" s="16">
        <f t="shared" ca="1" si="521"/>
        <v>7.4460899550875368</v>
      </c>
      <c r="L4810" s="16"/>
      <c r="M4810" s="17">
        <f t="shared" ref="M4810:M4873" ca="1" si="527">RAND()</f>
        <v>0.51374203915603101</v>
      </c>
      <c r="N4810" s="18">
        <f t="shared" ca="1" si="522"/>
        <v>4.068254467982392</v>
      </c>
      <c r="O4810" s="18"/>
      <c r="P4810" s="30">
        <f t="shared" ca="1" si="525"/>
        <v>5.577835487105145</v>
      </c>
      <c r="Q4810" s="19"/>
      <c r="R4810" s="20">
        <f t="shared" ca="1" si="523"/>
        <v>1</v>
      </c>
      <c r="S4810" s="21">
        <f t="shared" ca="1" si="524"/>
        <v>0</v>
      </c>
    </row>
    <row r="4811" spans="9:19" ht="15" x14ac:dyDescent="0.25">
      <c r="I4811" s="14">
        <v>4807</v>
      </c>
      <c r="J4811" s="15">
        <f t="shared" ca="1" si="526"/>
        <v>0.6737824347034862</v>
      </c>
      <c r="K4811" s="16">
        <f t="shared" ref="K4811:K4874" ca="1" si="528">NORMINV(J4811,mean_HomeTeam_Sim,sd_HomeTeam_Sim)</f>
        <v>11.198164896460819</v>
      </c>
      <c r="L4811" s="16"/>
      <c r="M4811" s="17">
        <f t="shared" ca="1" si="527"/>
        <v>0.64210224267871541</v>
      </c>
      <c r="N4811" s="18">
        <f t="shared" ref="N4811:N4874" ca="1" si="529">NORMINV(M4811,mean_AwayTeam_Sim,sd_AwayTeam_Sim)</f>
        <v>6.8261427095823608</v>
      </c>
      <c r="O4811" s="18"/>
      <c r="P4811" s="30">
        <f t="shared" ca="1" si="525"/>
        <v>6.5720221868784581</v>
      </c>
      <c r="Q4811" s="19"/>
      <c r="R4811" s="20">
        <f t="shared" ref="R4811:R4874" ca="1" si="530">IF(P4811&gt;0,1,0)</f>
        <v>1</v>
      </c>
      <c r="S4811" s="21">
        <f t="shared" ref="S4811:S4874" ca="1" si="531">IF(P4811&gt;game_spread,1,0)</f>
        <v>0</v>
      </c>
    </row>
    <row r="4812" spans="9:19" ht="15" x14ac:dyDescent="0.25">
      <c r="I4812" s="14">
        <v>4808</v>
      </c>
      <c r="J4812" s="15">
        <f t="shared" ca="1" si="526"/>
        <v>0.91490812681460698</v>
      </c>
      <c r="K4812" s="16">
        <f t="shared" ca="1" si="528"/>
        <v>18.905743016893343</v>
      </c>
      <c r="L4812" s="16"/>
      <c r="M4812" s="17">
        <f t="shared" ca="1" si="527"/>
        <v>0.94761948654816086</v>
      </c>
      <c r="N4812" s="18">
        <f t="shared" ca="1" si="529"/>
        <v>17.352279594466275</v>
      </c>
      <c r="O4812" s="18"/>
      <c r="P4812" s="30">
        <f t="shared" ca="1" si="525"/>
        <v>3.7534634224270684</v>
      </c>
      <c r="Q4812" s="19"/>
      <c r="R4812" s="20">
        <f t="shared" ca="1" si="530"/>
        <v>1</v>
      </c>
      <c r="S4812" s="21">
        <f t="shared" ca="1" si="531"/>
        <v>0</v>
      </c>
    </row>
    <row r="4813" spans="9:19" ht="15" x14ac:dyDescent="0.25">
      <c r="I4813" s="14">
        <v>4809</v>
      </c>
      <c r="J4813" s="15">
        <f t="shared" ca="1" si="526"/>
        <v>0.11857111908784801</v>
      </c>
      <c r="K4813" s="16">
        <f t="shared" ca="1" si="528"/>
        <v>-2.4606598031077862</v>
      </c>
      <c r="L4813" s="16"/>
      <c r="M4813" s="17">
        <f t="shared" ca="1" si="527"/>
        <v>0.64073440079445698</v>
      </c>
      <c r="N4813" s="18">
        <f t="shared" ca="1" si="529"/>
        <v>6.7955110370385245</v>
      </c>
      <c r="O4813" s="18"/>
      <c r="P4813" s="30">
        <f t="shared" ca="1" si="525"/>
        <v>-7.0561708401463106</v>
      </c>
      <c r="Q4813" s="19"/>
      <c r="R4813" s="20">
        <f t="shared" ca="1" si="530"/>
        <v>0</v>
      </c>
      <c r="S4813" s="21">
        <f t="shared" ca="1" si="531"/>
        <v>0</v>
      </c>
    </row>
    <row r="4814" spans="9:19" ht="15" x14ac:dyDescent="0.25">
      <c r="I4814" s="14">
        <v>4810</v>
      </c>
      <c r="J4814" s="15">
        <f t="shared" ca="1" si="526"/>
        <v>6.3511661014287957E-2</v>
      </c>
      <c r="K4814" s="16">
        <f t="shared" ca="1" si="528"/>
        <v>-5.3369799178280743</v>
      </c>
      <c r="L4814" s="16"/>
      <c r="M4814" s="17">
        <f t="shared" ca="1" si="527"/>
        <v>0.66447448594898773</v>
      </c>
      <c r="N4814" s="18">
        <f t="shared" ca="1" si="529"/>
        <v>7.3333451170646917</v>
      </c>
      <c r="O4814" s="18"/>
      <c r="P4814" s="30">
        <f t="shared" ca="1" si="525"/>
        <v>-10.470325034892767</v>
      </c>
      <c r="Q4814" s="19"/>
      <c r="R4814" s="20">
        <f t="shared" ca="1" si="530"/>
        <v>0</v>
      </c>
      <c r="S4814" s="21">
        <f t="shared" ca="1" si="531"/>
        <v>0</v>
      </c>
    </row>
    <row r="4815" spans="9:19" ht="15" x14ac:dyDescent="0.25">
      <c r="I4815" s="14">
        <v>4811</v>
      </c>
      <c r="J4815" s="15">
        <f t="shared" ca="1" si="526"/>
        <v>0.46096905197603666</v>
      </c>
      <c r="K4815" s="16">
        <f t="shared" ca="1" si="528"/>
        <v>6.6101343969135726</v>
      </c>
      <c r="L4815" s="16"/>
      <c r="M4815" s="17">
        <f t="shared" ca="1" si="527"/>
        <v>0.68745144519068346</v>
      </c>
      <c r="N4815" s="18">
        <f t="shared" ca="1" si="529"/>
        <v>7.8682494012557926</v>
      </c>
      <c r="O4815" s="18"/>
      <c r="P4815" s="30">
        <f t="shared" ca="1" si="525"/>
        <v>0.94188499565778017</v>
      </c>
      <c r="Q4815" s="19"/>
      <c r="R4815" s="20">
        <f t="shared" ca="1" si="530"/>
        <v>1</v>
      </c>
      <c r="S4815" s="21">
        <f t="shared" ca="1" si="531"/>
        <v>0</v>
      </c>
    </row>
    <row r="4816" spans="9:19" ht="15" x14ac:dyDescent="0.25">
      <c r="I4816" s="14">
        <v>4812</v>
      </c>
      <c r="J4816" s="15">
        <f t="shared" ca="1" si="526"/>
        <v>5.8400724700769624E-2</v>
      </c>
      <c r="K4816" s="16">
        <f t="shared" ca="1" si="528"/>
        <v>-5.6916866358718075</v>
      </c>
      <c r="L4816" s="16"/>
      <c r="M4816" s="17">
        <f t="shared" ca="1" si="527"/>
        <v>0.60552647943381277</v>
      </c>
      <c r="N4816" s="18">
        <f t="shared" ca="1" si="529"/>
        <v>6.0195563947541375</v>
      </c>
      <c r="O4816" s="18"/>
      <c r="P4816" s="30">
        <f t="shared" ca="1" si="525"/>
        <v>-9.5112430306259448</v>
      </c>
      <c r="Q4816" s="19"/>
      <c r="R4816" s="20">
        <f t="shared" ca="1" si="530"/>
        <v>0</v>
      </c>
      <c r="S4816" s="21">
        <f t="shared" ca="1" si="531"/>
        <v>0</v>
      </c>
    </row>
    <row r="4817" spans="9:19" ht="15" x14ac:dyDescent="0.25">
      <c r="I4817" s="14">
        <v>4813</v>
      </c>
      <c r="J4817" s="15">
        <f t="shared" ca="1" si="526"/>
        <v>0.95057117238565425</v>
      </c>
      <c r="K4817" s="16">
        <f t="shared" ca="1" si="528"/>
        <v>21.238380179116266</v>
      </c>
      <c r="L4817" s="16"/>
      <c r="M4817" s="17">
        <f t="shared" ca="1" si="527"/>
        <v>0.60974979208520119</v>
      </c>
      <c r="N4817" s="18">
        <f t="shared" ca="1" si="529"/>
        <v>6.1114951128181012</v>
      </c>
      <c r="O4817" s="18"/>
      <c r="P4817" s="30">
        <f t="shared" ca="1" si="525"/>
        <v>17.326885066298164</v>
      </c>
      <c r="Q4817" s="19"/>
      <c r="R4817" s="20">
        <f t="shared" ca="1" si="530"/>
        <v>1</v>
      </c>
      <c r="S4817" s="21">
        <f t="shared" ca="1" si="531"/>
        <v>1</v>
      </c>
    </row>
    <row r="4818" spans="9:19" ht="15" x14ac:dyDescent="0.25">
      <c r="I4818" s="14">
        <v>4814</v>
      </c>
      <c r="J4818" s="15">
        <f t="shared" ca="1" si="526"/>
        <v>0.40981273107069149</v>
      </c>
      <c r="K4818" s="16">
        <f t="shared" ca="1" si="528"/>
        <v>5.5221915197510878</v>
      </c>
      <c r="L4818" s="16"/>
      <c r="M4818" s="17">
        <f t="shared" ca="1" si="527"/>
        <v>0.71779786488863118</v>
      </c>
      <c r="N4818" s="18">
        <f t="shared" ca="1" si="529"/>
        <v>8.6017726648306247</v>
      </c>
      <c r="O4818" s="18"/>
      <c r="P4818" s="30">
        <f t="shared" ca="1" si="525"/>
        <v>-0.87958114507953677</v>
      </c>
      <c r="Q4818" s="19"/>
      <c r="R4818" s="20">
        <f t="shared" ca="1" si="530"/>
        <v>0</v>
      </c>
      <c r="S4818" s="21">
        <f t="shared" ca="1" si="531"/>
        <v>0</v>
      </c>
    </row>
    <row r="4819" spans="9:19" ht="15" x14ac:dyDescent="0.25">
      <c r="I4819" s="14">
        <v>4815</v>
      </c>
      <c r="J4819" s="15">
        <f t="shared" ca="1" si="526"/>
        <v>0.33849825485352891</v>
      </c>
      <c r="K4819" s="16">
        <f t="shared" ca="1" si="528"/>
        <v>3.944765964174044</v>
      </c>
      <c r="L4819" s="16"/>
      <c r="M4819" s="17">
        <f t="shared" ca="1" si="527"/>
        <v>0.5423807694307643</v>
      </c>
      <c r="N4819" s="18">
        <f t="shared" ca="1" si="529"/>
        <v>4.6704860613660779</v>
      </c>
      <c r="O4819" s="18"/>
      <c r="P4819" s="30">
        <f t="shared" ca="1" si="525"/>
        <v>1.4742799028079663</v>
      </c>
      <c r="Q4819" s="19"/>
      <c r="R4819" s="20">
        <f t="shared" ca="1" si="530"/>
        <v>1</v>
      </c>
      <c r="S4819" s="21">
        <f t="shared" ca="1" si="531"/>
        <v>0</v>
      </c>
    </row>
    <row r="4820" spans="9:19" ht="15" x14ac:dyDescent="0.25">
      <c r="I4820" s="14">
        <v>4816</v>
      </c>
      <c r="J4820" s="15">
        <f t="shared" ca="1" si="526"/>
        <v>0.3427166383649829</v>
      </c>
      <c r="K4820" s="16">
        <f t="shared" ca="1" si="528"/>
        <v>4.041023403341228</v>
      </c>
      <c r="L4820" s="16"/>
      <c r="M4820" s="17">
        <f t="shared" ca="1" si="527"/>
        <v>0.43546842638358796</v>
      </c>
      <c r="N4820" s="18">
        <f t="shared" ca="1" si="529"/>
        <v>2.4206901624388215</v>
      </c>
      <c r="O4820" s="18"/>
      <c r="P4820" s="30">
        <f t="shared" ca="1" si="525"/>
        <v>3.8203332409024067</v>
      </c>
      <c r="Q4820" s="19"/>
      <c r="R4820" s="20">
        <f t="shared" ca="1" si="530"/>
        <v>1</v>
      </c>
      <c r="S4820" s="21">
        <f t="shared" ca="1" si="531"/>
        <v>0</v>
      </c>
    </row>
    <row r="4821" spans="9:19" ht="15" x14ac:dyDescent="0.25">
      <c r="I4821" s="14">
        <v>4817</v>
      </c>
      <c r="J4821" s="15">
        <f t="shared" ca="1" si="526"/>
        <v>0.31873987355331146</v>
      </c>
      <c r="K4821" s="16">
        <f t="shared" ca="1" si="528"/>
        <v>3.4874450342108005</v>
      </c>
      <c r="L4821" s="16"/>
      <c r="M4821" s="17">
        <f t="shared" ca="1" si="527"/>
        <v>0.93707213489290131</v>
      </c>
      <c r="N4821" s="18">
        <f t="shared" ca="1" si="529"/>
        <v>16.586343025772209</v>
      </c>
      <c r="O4821" s="18"/>
      <c r="P4821" s="30">
        <f t="shared" ca="1" si="525"/>
        <v>-10.898897991561409</v>
      </c>
      <c r="Q4821" s="19"/>
      <c r="R4821" s="20">
        <f t="shared" ca="1" si="530"/>
        <v>0</v>
      </c>
      <c r="S4821" s="21">
        <f t="shared" ca="1" si="531"/>
        <v>0</v>
      </c>
    </row>
    <row r="4822" spans="9:19" ht="15" x14ac:dyDescent="0.25">
      <c r="I4822" s="14">
        <v>4818</v>
      </c>
      <c r="J4822" s="15">
        <f t="shared" ca="1" si="526"/>
        <v>0.13215501528841622</v>
      </c>
      <c r="K4822" s="16">
        <f t="shared" ca="1" si="528"/>
        <v>-1.9093173936990304</v>
      </c>
      <c r="L4822" s="16"/>
      <c r="M4822" s="17">
        <f t="shared" ca="1" si="527"/>
        <v>0.55181300232331676</v>
      </c>
      <c r="N4822" s="18">
        <f t="shared" ca="1" si="529"/>
        <v>4.8696930204472197</v>
      </c>
      <c r="O4822" s="18"/>
      <c r="P4822" s="30">
        <f t="shared" ca="1" si="525"/>
        <v>-4.57901041414625</v>
      </c>
      <c r="Q4822" s="19"/>
      <c r="R4822" s="20">
        <f t="shared" ca="1" si="530"/>
        <v>0</v>
      </c>
      <c r="S4822" s="21">
        <f t="shared" ca="1" si="531"/>
        <v>0</v>
      </c>
    </row>
    <row r="4823" spans="9:19" ht="15" x14ac:dyDescent="0.25">
      <c r="I4823" s="14">
        <v>4819</v>
      </c>
      <c r="J4823" s="15">
        <f t="shared" ca="1" si="526"/>
        <v>0.2936863336986445</v>
      </c>
      <c r="K4823" s="16">
        <f t="shared" ca="1" si="528"/>
        <v>2.8898869790309352</v>
      </c>
      <c r="L4823" s="16"/>
      <c r="M4823" s="17">
        <f t="shared" ca="1" si="527"/>
        <v>0.96761073075000859</v>
      </c>
      <c r="N4823" s="18">
        <f t="shared" ca="1" si="529"/>
        <v>19.231298494602079</v>
      </c>
      <c r="O4823" s="18"/>
      <c r="P4823" s="30">
        <f t="shared" ca="1" si="525"/>
        <v>-14.141411515571146</v>
      </c>
      <c r="Q4823" s="19"/>
      <c r="R4823" s="20">
        <f t="shared" ca="1" si="530"/>
        <v>0</v>
      </c>
      <c r="S4823" s="21">
        <f t="shared" ca="1" si="531"/>
        <v>0</v>
      </c>
    </row>
    <row r="4824" spans="9:19" ht="15" x14ac:dyDescent="0.25">
      <c r="I4824" s="14">
        <v>4820</v>
      </c>
      <c r="J4824" s="15">
        <f t="shared" ca="1" si="526"/>
        <v>4.5580672549622059E-2</v>
      </c>
      <c r="K4824" s="16">
        <f t="shared" ca="1" si="528"/>
        <v>-6.7037243989358135</v>
      </c>
      <c r="L4824" s="16"/>
      <c r="M4824" s="17">
        <f t="shared" ca="1" si="527"/>
        <v>0.6564857330422107</v>
      </c>
      <c r="N4824" s="18">
        <f t="shared" ca="1" si="529"/>
        <v>7.1508265667077362</v>
      </c>
      <c r="O4824" s="18"/>
      <c r="P4824" s="30">
        <f t="shared" ca="1" si="525"/>
        <v>-11.654550965643551</v>
      </c>
      <c r="Q4824" s="19"/>
      <c r="R4824" s="20">
        <f t="shared" ca="1" si="530"/>
        <v>0</v>
      </c>
      <c r="S4824" s="21">
        <f t="shared" ca="1" si="531"/>
        <v>0</v>
      </c>
    </row>
    <row r="4825" spans="9:19" ht="15" x14ac:dyDescent="0.25">
      <c r="I4825" s="14">
        <v>4821</v>
      </c>
      <c r="J4825" s="15">
        <f t="shared" ca="1" si="526"/>
        <v>0.44536246963442716</v>
      </c>
      <c r="K4825" s="16">
        <f t="shared" ca="1" si="528"/>
        <v>6.2805382403783279</v>
      </c>
      <c r="L4825" s="16"/>
      <c r="M4825" s="17">
        <f t="shared" ca="1" si="527"/>
        <v>0.19096759951735098</v>
      </c>
      <c r="N4825" s="18">
        <f t="shared" ca="1" si="529"/>
        <v>-3.5352213564587842</v>
      </c>
      <c r="O4825" s="18"/>
      <c r="P4825" s="30">
        <f t="shared" ca="1" si="525"/>
        <v>12.01575959683711</v>
      </c>
      <c r="Q4825" s="19"/>
      <c r="R4825" s="20">
        <f t="shared" ca="1" si="530"/>
        <v>1</v>
      </c>
      <c r="S4825" s="21">
        <f t="shared" ca="1" si="531"/>
        <v>1</v>
      </c>
    </row>
    <row r="4826" spans="9:19" ht="15" x14ac:dyDescent="0.25">
      <c r="I4826" s="14">
        <v>4822</v>
      </c>
      <c r="J4826" s="15">
        <f t="shared" ca="1" si="526"/>
        <v>0.74463503673155162</v>
      </c>
      <c r="K4826" s="16">
        <f t="shared" ca="1" si="528"/>
        <v>12.932725958130986</v>
      </c>
      <c r="L4826" s="16"/>
      <c r="M4826" s="17">
        <f t="shared" ca="1" si="527"/>
        <v>0.22376757918309753</v>
      </c>
      <c r="N4826" s="18">
        <f t="shared" ca="1" si="529"/>
        <v>-2.5746897305667993</v>
      </c>
      <c r="O4826" s="18"/>
      <c r="P4826" s="30">
        <f t="shared" ca="1" si="525"/>
        <v>17.707415688697786</v>
      </c>
      <c r="Q4826" s="19"/>
      <c r="R4826" s="20">
        <f t="shared" ca="1" si="530"/>
        <v>1</v>
      </c>
      <c r="S4826" s="21">
        <f t="shared" ca="1" si="531"/>
        <v>1</v>
      </c>
    </row>
    <row r="4827" spans="9:19" ht="15" x14ac:dyDescent="0.25">
      <c r="I4827" s="14">
        <v>4823</v>
      </c>
      <c r="J4827" s="15">
        <f t="shared" ca="1" si="526"/>
        <v>0.67024128069018885</v>
      </c>
      <c r="K4827" s="16">
        <f t="shared" ca="1" si="528"/>
        <v>11.116152652899483</v>
      </c>
      <c r="L4827" s="16"/>
      <c r="M4827" s="17">
        <f t="shared" ca="1" si="527"/>
        <v>0.7981580168066158</v>
      </c>
      <c r="N4827" s="18">
        <f t="shared" ca="1" si="529"/>
        <v>10.76661262934557</v>
      </c>
      <c r="O4827" s="18"/>
      <c r="P4827" s="30">
        <f t="shared" ca="1" si="525"/>
        <v>2.5495400235539138</v>
      </c>
      <c r="Q4827" s="19"/>
      <c r="R4827" s="20">
        <f t="shared" ca="1" si="530"/>
        <v>1</v>
      </c>
      <c r="S4827" s="21">
        <f t="shared" ca="1" si="531"/>
        <v>0</v>
      </c>
    </row>
    <row r="4828" spans="9:19" ht="15" x14ac:dyDescent="0.25">
      <c r="I4828" s="14">
        <v>4824</v>
      </c>
      <c r="J4828" s="15">
        <f t="shared" ca="1" si="526"/>
        <v>0.78489020217287142</v>
      </c>
      <c r="K4828" s="16">
        <f t="shared" ca="1" si="528"/>
        <v>14.029707595939374</v>
      </c>
      <c r="L4828" s="16"/>
      <c r="M4828" s="17">
        <f t="shared" ca="1" si="527"/>
        <v>4.973562189452907E-2</v>
      </c>
      <c r="N4828" s="18">
        <f t="shared" ca="1" si="529"/>
        <v>-10.003325117311874</v>
      </c>
      <c r="O4828" s="18"/>
      <c r="P4828" s="30">
        <f t="shared" ca="1" si="525"/>
        <v>26.233032713251248</v>
      </c>
      <c r="Q4828" s="19"/>
      <c r="R4828" s="20">
        <f t="shared" ca="1" si="530"/>
        <v>1</v>
      </c>
      <c r="S4828" s="21">
        <f t="shared" ca="1" si="531"/>
        <v>1</v>
      </c>
    </row>
    <row r="4829" spans="9:19" ht="15" x14ac:dyDescent="0.25">
      <c r="I4829" s="14">
        <v>4825</v>
      </c>
      <c r="J4829" s="15">
        <f t="shared" ca="1" si="526"/>
        <v>0.20983379521690337</v>
      </c>
      <c r="K4829" s="16">
        <f t="shared" ca="1" si="528"/>
        <v>0.67816966579360916</v>
      </c>
      <c r="L4829" s="16"/>
      <c r="M4829" s="17">
        <f t="shared" ca="1" si="527"/>
        <v>1.6893594035326531E-2</v>
      </c>
      <c r="N4829" s="18">
        <f t="shared" ca="1" si="529"/>
        <v>-13.9789653654103</v>
      </c>
      <c r="O4829" s="18"/>
      <c r="P4829" s="30">
        <f t="shared" ca="1" si="525"/>
        <v>16.85713503120391</v>
      </c>
      <c r="Q4829" s="19"/>
      <c r="R4829" s="20">
        <f t="shared" ca="1" si="530"/>
        <v>1</v>
      </c>
      <c r="S4829" s="21">
        <f t="shared" ca="1" si="531"/>
        <v>1</v>
      </c>
    </row>
    <row r="4830" spans="9:19" ht="15" x14ac:dyDescent="0.25">
      <c r="I4830" s="14">
        <v>4826</v>
      </c>
      <c r="J4830" s="15">
        <f t="shared" ca="1" si="526"/>
        <v>0.65740003041233863</v>
      </c>
      <c r="K4830" s="16">
        <f t="shared" ca="1" si="528"/>
        <v>10.821632728898301</v>
      </c>
      <c r="L4830" s="16"/>
      <c r="M4830" s="17">
        <f t="shared" ca="1" si="527"/>
        <v>0.7336002320697923</v>
      </c>
      <c r="N4830" s="18">
        <f t="shared" ca="1" si="529"/>
        <v>8.9985681344934623</v>
      </c>
      <c r="O4830" s="18"/>
      <c r="P4830" s="30">
        <f t="shared" ca="1" si="525"/>
        <v>4.0230645944048389</v>
      </c>
      <c r="Q4830" s="19"/>
      <c r="R4830" s="20">
        <f t="shared" ca="1" si="530"/>
        <v>1</v>
      </c>
      <c r="S4830" s="21">
        <f t="shared" ca="1" si="531"/>
        <v>0</v>
      </c>
    </row>
    <row r="4831" spans="9:19" ht="15" x14ac:dyDescent="0.25">
      <c r="I4831" s="14">
        <v>4827</v>
      </c>
      <c r="J4831" s="15">
        <f t="shared" ca="1" si="526"/>
        <v>0.44937506885650169</v>
      </c>
      <c r="K4831" s="16">
        <f t="shared" ca="1" si="528"/>
        <v>6.365430510257335</v>
      </c>
      <c r="L4831" s="16"/>
      <c r="M4831" s="17">
        <f t="shared" ca="1" si="527"/>
        <v>0.73148135388865887</v>
      </c>
      <c r="N4831" s="18">
        <f t="shared" ca="1" si="529"/>
        <v>8.9446969470140196</v>
      </c>
      <c r="O4831" s="18"/>
      <c r="P4831" s="30">
        <f t="shared" ca="1" si="525"/>
        <v>-0.37926643675668448</v>
      </c>
      <c r="Q4831" s="19"/>
      <c r="R4831" s="20">
        <f t="shared" ca="1" si="530"/>
        <v>0</v>
      </c>
      <c r="S4831" s="21">
        <f t="shared" ca="1" si="531"/>
        <v>0</v>
      </c>
    </row>
    <row r="4832" spans="9:19" ht="15" x14ac:dyDescent="0.25">
      <c r="I4832" s="14">
        <v>4828</v>
      </c>
      <c r="J4832" s="15">
        <f t="shared" ca="1" si="526"/>
        <v>0.250023007398257</v>
      </c>
      <c r="K4832" s="16">
        <f t="shared" ca="1" si="528"/>
        <v>1.7874196139667404</v>
      </c>
      <c r="L4832" s="16"/>
      <c r="M4832" s="17">
        <f t="shared" ca="1" si="527"/>
        <v>0.22250321918040272</v>
      </c>
      <c r="N4832" s="18">
        <f t="shared" ca="1" si="529"/>
        <v>-2.6101285143371777</v>
      </c>
      <c r="O4832" s="18"/>
      <c r="P4832" s="30">
        <f t="shared" ca="1" si="525"/>
        <v>6.5975481283039183</v>
      </c>
      <c r="Q4832" s="19"/>
      <c r="R4832" s="20">
        <f t="shared" ca="1" si="530"/>
        <v>1</v>
      </c>
      <c r="S4832" s="21">
        <f t="shared" ca="1" si="531"/>
        <v>0</v>
      </c>
    </row>
    <row r="4833" spans="9:19" ht="15" x14ac:dyDescent="0.25">
      <c r="I4833" s="14">
        <v>4829</v>
      </c>
      <c r="J4833" s="15">
        <f t="shared" ca="1" si="526"/>
        <v>0.75408592186607404</v>
      </c>
      <c r="K4833" s="16">
        <f t="shared" ca="1" si="528"/>
        <v>13.181234773094467</v>
      </c>
      <c r="L4833" s="16"/>
      <c r="M4833" s="17">
        <f t="shared" ca="1" si="527"/>
        <v>0.62825958905580193</v>
      </c>
      <c r="N4833" s="18">
        <f t="shared" ca="1" si="529"/>
        <v>6.5179476394404521</v>
      </c>
      <c r="O4833" s="18"/>
      <c r="P4833" s="30">
        <f t="shared" ca="1" si="525"/>
        <v>8.8632871336540155</v>
      </c>
      <c r="Q4833" s="19"/>
      <c r="R4833" s="20">
        <f t="shared" ca="1" si="530"/>
        <v>1</v>
      </c>
      <c r="S4833" s="21">
        <f t="shared" ca="1" si="531"/>
        <v>1</v>
      </c>
    </row>
    <row r="4834" spans="9:19" ht="15" x14ac:dyDescent="0.25">
      <c r="I4834" s="14">
        <v>4830</v>
      </c>
      <c r="J4834" s="15">
        <f t="shared" ca="1" si="526"/>
        <v>0.26668385674173356</v>
      </c>
      <c r="K4834" s="16">
        <f t="shared" ca="1" si="528"/>
        <v>2.2186671730075718</v>
      </c>
      <c r="L4834" s="16"/>
      <c r="M4834" s="17">
        <f t="shared" ca="1" si="527"/>
        <v>0.6666867437491979</v>
      </c>
      <c r="N4834" s="18">
        <f t="shared" ca="1" si="529"/>
        <v>7.3841851250946959</v>
      </c>
      <c r="O4834" s="18"/>
      <c r="P4834" s="30">
        <f t="shared" ca="1" si="525"/>
        <v>-2.965517952087124</v>
      </c>
      <c r="Q4834" s="19"/>
      <c r="R4834" s="20">
        <f t="shared" ca="1" si="530"/>
        <v>0</v>
      </c>
      <c r="S4834" s="21">
        <f t="shared" ca="1" si="531"/>
        <v>0</v>
      </c>
    </row>
    <row r="4835" spans="9:19" ht="15" x14ac:dyDescent="0.25">
      <c r="I4835" s="14">
        <v>4831</v>
      </c>
      <c r="J4835" s="15">
        <f t="shared" ca="1" si="526"/>
        <v>0.88520163360848292</v>
      </c>
      <c r="K4835" s="16">
        <f t="shared" ca="1" si="528"/>
        <v>17.481619389035103</v>
      </c>
      <c r="L4835" s="16"/>
      <c r="M4835" s="17">
        <f t="shared" ca="1" si="527"/>
        <v>0.32680619436163383</v>
      </c>
      <c r="N4835" s="18">
        <f t="shared" ca="1" si="529"/>
        <v>2.5492507934714581E-2</v>
      </c>
      <c r="O4835" s="18"/>
      <c r="P4835" s="30">
        <f t="shared" ca="1" si="525"/>
        <v>19.656126881100388</v>
      </c>
      <c r="Q4835" s="19"/>
      <c r="R4835" s="20">
        <f t="shared" ca="1" si="530"/>
        <v>1</v>
      </c>
      <c r="S4835" s="21">
        <f t="shared" ca="1" si="531"/>
        <v>1</v>
      </c>
    </row>
    <row r="4836" spans="9:19" ht="15" x14ac:dyDescent="0.25">
      <c r="I4836" s="14">
        <v>4832</v>
      </c>
      <c r="J4836" s="15">
        <f t="shared" ca="1" si="526"/>
        <v>0.28269770217580314</v>
      </c>
      <c r="K4836" s="16">
        <f t="shared" ca="1" si="528"/>
        <v>2.6204926979833303</v>
      </c>
      <c r="L4836" s="16"/>
      <c r="M4836" s="17">
        <f t="shared" ca="1" si="527"/>
        <v>0.51500398262140301</v>
      </c>
      <c r="N4836" s="18">
        <f t="shared" ca="1" si="529"/>
        <v>4.0947370919932604</v>
      </c>
      <c r="O4836" s="18"/>
      <c r="P4836" s="30">
        <f t="shared" ca="1" si="525"/>
        <v>0.72575560599007005</v>
      </c>
      <c r="Q4836" s="19"/>
      <c r="R4836" s="20">
        <f t="shared" ca="1" si="530"/>
        <v>1</v>
      </c>
      <c r="S4836" s="21">
        <f t="shared" ca="1" si="531"/>
        <v>0</v>
      </c>
    </row>
    <row r="4837" spans="9:19" ht="15" x14ac:dyDescent="0.25">
      <c r="I4837" s="14">
        <v>4833</v>
      </c>
      <c r="J4837" s="15">
        <f t="shared" ca="1" si="526"/>
        <v>0.26083414338229083</v>
      </c>
      <c r="K4837" s="16">
        <f t="shared" ca="1" si="528"/>
        <v>2.0688841042554111</v>
      </c>
      <c r="L4837" s="16"/>
      <c r="M4837" s="17">
        <f t="shared" ca="1" si="527"/>
        <v>0.85709448038217018</v>
      </c>
      <c r="N4837" s="18">
        <f t="shared" ca="1" si="529"/>
        <v>12.71014229177009</v>
      </c>
      <c r="O4837" s="18"/>
      <c r="P4837" s="30">
        <f t="shared" ca="1" si="525"/>
        <v>-8.4412581875146806</v>
      </c>
      <c r="Q4837" s="19"/>
      <c r="R4837" s="20">
        <f t="shared" ca="1" si="530"/>
        <v>0</v>
      </c>
      <c r="S4837" s="21">
        <f t="shared" ca="1" si="531"/>
        <v>0</v>
      </c>
    </row>
    <row r="4838" spans="9:19" ht="15" x14ac:dyDescent="0.25">
      <c r="I4838" s="14">
        <v>4834</v>
      </c>
      <c r="J4838" s="15">
        <f t="shared" ca="1" si="526"/>
        <v>0.47165922940660876</v>
      </c>
      <c r="K4838" s="16">
        <f t="shared" ca="1" si="528"/>
        <v>6.8351377765004191</v>
      </c>
      <c r="L4838" s="16"/>
      <c r="M4838" s="17">
        <f t="shared" ca="1" si="527"/>
        <v>0.95137714694071118</v>
      </c>
      <c r="N4838" s="18">
        <f t="shared" ca="1" si="529"/>
        <v>17.654798677959015</v>
      </c>
      <c r="O4838" s="18"/>
      <c r="P4838" s="30">
        <f t="shared" ca="1" si="525"/>
        <v>-8.6196609014585945</v>
      </c>
      <c r="Q4838" s="19"/>
      <c r="R4838" s="20">
        <f t="shared" ca="1" si="530"/>
        <v>0</v>
      </c>
      <c r="S4838" s="21">
        <f t="shared" ca="1" si="531"/>
        <v>0</v>
      </c>
    </row>
    <row r="4839" spans="9:19" ht="15" x14ac:dyDescent="0.25">
      <c r="I4839" s="14">
        <v>4835</v>
      </c>
      <c r="J4839" s="15">
        <f t="shared" ca="1" si="526"/>
        <v>0.21178447609142592</v>
      </c>
      <c r="K4839" s="16">
        <f t="shared" ca="1" si="528"/>
        <v>0.73467127006540967</v>
      </c>
      <c r="L4839" s="16"/>
      <c r="M4839" s="17">
        <f t="shared" ca="1" si="527"/>
        <v>0.83993499467469768</v>
      </c>
      <c r="N4839" s="18">
        <f t="shared" ca="1" si="529"/>
        <v>12.097996591176351</v>
      </c>
      <c r="O4839" s="18"/>
      <c r="P4839" s="30">
        <f t="shared" ca="1" si="525"/>
        <v>-9.1633253211109427</v>
      </c>
      <c r="Q4839" s="19"/>
      <c r="R4839" s="20">
        <f t="shared" ca="1" si="530"/>
        <v>0</v>
      </c>
      <c r="S4839" s="21">
        <f t="shared" ca="1" si="531"/>
        <v>0</v>
      </c>
    </row>
    <row r="4840" spans="9:19" ht="15" x14ac:dyDescent="0.25">
      <c r="I4840" s="14">
        <v>4836</v>
      </c>
      <c r="J4840" s="15">
        <f t="shared" ca="1" si="526"/>
        <v>0.47516073317435137</v>
      </c>
      <c r="K4840" s="16">
        <f t="shared" ca="1" si="528"/>
        <v>6.9087349354746728</v>
      </c>
      <c r="L4840" s="16"/>
      <c r="M4840" s="17">
        <f t="shared" ca="1" si="527"/>
        <v>0.43177549291973194</v>
      </c>
      <c r="N4840" s="18">
        <f t="shared" ca="1" si="529"/>
        <v>2.3421521742955669</v>
      </c>
      <c r="O4840" s="18"/>
      <c r="P4840" s="30">
        <f t="shared" ca="1" si="525"/>
        <v>6.7665827611791061</v>
      </c>
      <c r="Q4840" s="19"/>
      <c r="R4840" s="20">
        <f t="shared" ca="1" si="530"/>
        <v>1</v>
      </c>
      <c r="S4840" s="21">
        <f t="shared" ca="1" si="531"/>
        <v>0</v>
      </c>
    </row>
    <row r="4841" spans="9:19" ht="15" x14ac:dyDescent="0.25">
      <c r="I4841" s="14">
        <v>4837</v>
      </c>
      <c r="J4841" s="15">
        <f t="shared" ca="1" si="526"/>
        <v>0.22344514034319851</v>
      </c>
      <c r="K4841" s="16">
        <f t="shared" ca="1" si="528"/>
        <v>1.0662834716232554</v>
      </c>
      <c r="L4841" s="16"/>
      <c r="M4841" s="17">
        <f t="shared" ca="1" si="527"/>
        <v>0.40387329682506068</v>
      </c>
      <c r="N4841" s="18">
        <f t="shared" ca="1" si="529"/>
        <v>1.7441208924884859</v>
      </c>
      <c r="O4841" s="18"/>
      <c r="P4841" s="30">
        <f t="shared" ca="1" si="525"/>
        <v>1.5221625791347697</v>
      </c>
      <c r="Q4841" s="19"/>
      <c r="R4841" s="20">
        <f t="shared" ca="1" si="530"/>
        <v>1</v>
      </c>
      <c r="S4841" s="21">
        <f t="shared" ca="1" si="531"/>
        <v>0</v>
      </c>
    </row>
    <row r="4842" spans="9:19" ht="15" x14ac:dyDescent="0.25">
      <c r="I4842" s="14">
        <v>4838</v>
      </c>
      <c r="J4842" s="15">
        <f t="shared" ca="1" si="526"/>
        <v>0.56987164109380939</v>
      </c>
      <c r="K4842" s="16">
        <f t="shared" ca="1" si="528"/>
        <v>8.9029180776584411</v>
      </c>
      <c r="L4842" s="16"/>
      <c r="M4842" s="17">
        <f t="shared" ca="1" si="527"/>
        <v>0.46425376282125774</v>
      </c>
      <c r="N4842" s="18">
        <f t="shared" ca="1" si="529"/>
        <v>3.0293254968132817</v>
      </c>
      <c r="O4842" s="18"/>
      <c r="P4842" s="30">
        <f t="shared" ca="1" si="525"/>
        <v>8.0735925808451583</v>
      </c>
      <c r="Q4842" s="19"/>
      <c r="R4842" s="20">
        <f t="shared" ca="1" si="530"/>
        <v>1</v>
      </c>
      <c r="S4842" s="21">
        <f t="shared" ca="1" si="531"/>
        <v>1</v>
      </c>
    </row>
    <row r="4843" spans="9:19" ht="15" x14ac:dyDescent="0.25">
      <c r="I4843" s="14">
        <v>4839</v>
      </c>
      <c r="J4843" s="15">
        <f t="shared" ca="1" si="526"/>
        <v>0.91163675461113447</v>
      </c>
      <c r="K4843" s="16">
        <f t="shared" ca="1" si="528"/>
        <v>18.732465824597657</v>
      </c>
      <c r="L4843" s="16"/>
      <c r="M4843" s="17">
        <f t="shared" ca="1" si="527"/>
        <v>0.83103301965444287</v>
      </c>
      <c r="N4843" s="18">
        <f t="shared" ca="1" si="529"/>
        <v>11.797340330633556</v>
      </c>
      <c r="O4843" s="18"/>
      <c r="P4843" s="30">
        <f t="shared" ca="1" si="525"/>
        <v>9.1351254939641002</v>
      </c>
      <c r="Q4843" s="19"/>
      <c r="R4843" s="20">
        <f t="shared" ca="1" si="530"/>
        <v>1</v>
      </c>
      <c r="S4843" s="21">
        <f t="shared" ca="1" si="531"/>
        <v>1</v>
      </c>
    </row>
    <row r="4844" spans="9:19" ht="15" x14ac:dyDescent="0.25">
      <c r="I4844" s="14">
        <v>4840</v>
      </c>
      <c r="J4844" s="15">
        <f t="shared" ca="1" si="526"/>
        <v>0.76182504315939081</v>
      </c>
      <c r="K4844" s="16">
        <f t="shared" ca="1" si="528"/>
        <v>13.388571407055814</v>
      </c>
      <c r="L4844" s="16"/>
      <c r="M4844" s="17">
        <f t="shared" ca="1" si="527"/>
        <v>0.82867549387115202</v>
      </c>
      <c r="N4844" s="18">
        <f t="shared" ca="1" si="529"/>
        <v>11.719436474686578</v>
      </c>
      <c r="O4844" s="18"/>
      <c r="P4844" s="30">
        <f t="shared" ca="1" si="525"/>
        <v>3.8691349323692359</v>
      </c>
      <c r="Q4844" s="19"/>
      <c r="R4844" s="20">
        <f t="shared" ca="1" si="530"/>
        <v>1</v>
      </c>
      <c r="S4844" s="21">
        <f t="shared" ca="1" si="531"/>
        <v>0</v>
      </c>
    </row>
    <row r="4845" spans="9:19" ht="15" x14ac:dyDescent="0.25">
      <c r="I4845" s="14">
        <v>4841</v>
      </c>
      <c r="J4845" s="15">
        <f t="shared" ca="1" si="526"/>
        <v>0.6178835497365528</v>
      </c>
      <c r="K4845" s="16">
        <f t="shared" ca="1" si="528"/>
        <v>9.9393686413179783</v>
      </c>
      <c r="L4845" s="16"/>
      <c r="M4845" s="17">
        <f t="shared" ca="1" si="527"/>
        <v>0.3566467434420495</v>
      </c>
      <c r="N4845" s="18">
        <f t="shared" ca="1" si="529"/>
        <v>0.70580609914814252</v>
      </c>
      <c r="O4845" s="18"/>
      <c r="P4845" s="30">
        <f t="shared" ca="1" si="525"/>
        <v>11.433562542169835</v>
      </c>
      <c r="Q4845" s="19"/>
      <c r="R4845" s="20">
        <f t="shared" ca="1" si="530"/>
        <v>1</v>
      </c>
      <c r="S4845" s="21">
        <f t="shared" ca="1" si="531"/>
        <v>1</v>
      </c>
    </row>
    <row r="4846" spans="9:19" ht="15" x14ac:dyDescent="0.25">
      <c r="I4846" s="14">
        <v>4842</v>
      </c>
      <c r="J4846" s="15">
        <f t="shared" ca="1" si="526"/>
        <v>0.16050055432368537</v>
      </c>
      <c r="K4846" s="16">
        <f t="shared" ca="1" si="528"/>
        <v>-0.87303692910479569</v>
      </c>
      <c r="L4846" s="16"/>
      <c r="M4846" s="17">
        <f t="shared" ca="1" si="527"/>
        <v>0.17039676285374439</v>
      </c>
      <c r="N4846" s="18">
        <f t="shared" ca="1" si="529"/>
        <v>-4.1900110579908132</v>
      </c>
      <c r="O4846" s="18"/>
      <c r="P4846" s="30">
        <f t="shared" ca="1" si="525"/>
        <v>5.5169741288860177</v>
      </c>
      <c r="Q4846" s="19"/>
      <c r="R4846" s="20">
        <f t="shared" ca="1" si="530"/>
        <v>1</v>
      </c>
      <c r="S4846" s="21">
        <f t="shared" ca="1" si="531"/>
        <v>0</v>
      </c>
    </row>
    <row r="4847" spans="9:19" ht="15" x14ac:dyDescent="0.25">
      <c r="I4847" s="14">
        <v>4843</v>
      </c>
      <c r="J4847" s="15">
        <f t="shared" ca="1" si="526"/>
        <v>0.83835123079252982</v>
      </c>
      <c r="K4847" s="16">
        <f t="shared" ca="1" si="528"/>
        <v>15.693726196996264</v>
      </c>
      <c r="L4847" s="16"/>
      <c r="M4847" s="17">
        <f t="shared" ca="1" si="527"/>
        <v>0.30649934362559927</v>
      </c>
      <c r="N4847" s="18">
        <f t="shared" ca="1" si="529"/>
        <v>-0.45180700491920245</v>
      </c>
      <c r="O4847" s="18"/>
      <c r="P4847" s="30">
        <f t="shared" ca="1" si="525"/>
        <v>18.345533201915465</v>
      </c>
      <c r="Q4847" s="19"/>
      <c r="R4847" s="20">
        <f t="shared" ca="1" si="530"/>
        <v>1</v>
      </c>
      <c r="S4847" s="21">
        <f t="shared" ca="1" si="531"/>
        <v>1</v>
      </c>
    </row>
    <row r="4848" spans="9:19" ht="15" x14ac:dyDescent="0.25">
      <c r="I4848" s="14">
        <v>4844</v>
      </c>
      <c r="J4848" s="15">
        <f t="shared" ca="1" si="526"/>
        <v>0.3494073539891529</v>
      </c>
      <c r="K4848" s="16">
        <f t="shared" ca="1" si="528"/>
        <v>4.1927868173199645</v>
      </c>
      <c r="L4848" s="16"/>
      <c r="M4848" s="17">
        <f t="shared" ca="1" si="527"/>
        <v>0.83805848511637571</v>
      </c>
      <c r="N4848" s="18">
        <f t="shared" ca="1" si="529"/>
        <v>12.033732793735743</v>
      </c>
      <c r="O4848" s="18"/>
      <c r="P4848" s="30">
        <f t="shared" ca="1" si="525"/>
        <v>-5.6409459764157779</v>
      </c>
      <c r="Q4848" s="19"/>
      <c r="R4848" s="20">
        <f t="shared" ca="1" si="530"/>
        <v>0</v>
      </c>
      <c r="S4848" s="21">
        <f t="shared" ca="1" si="531"/>
        <v>0</v>
      </c>
    </row>
    <row r="4849" spans="9:19" ht="15" x14ac:dyDescent="0.25">
      <c r="I4849" s="14">
        <v>4845</v>
      </c>
      <c r="J4849" s="15">
        <f t="shared" ca="1" si="526"/>
        <v>0.38092857065046903</v>
      </c>
      <c r="K4849" s="16">
        <f t="shared" ca="1" si="528"/>
        <v>4.8945608958128801</v>
      </c>
      <c r="L4849" s="16"/>
      <c r="M4849" s="17">
        <f t="shared" ca="1" si="527"/>
        <v>0.20559903454338402</v>
      </c>
      <c r="N4849" s="18">
        <f t="shared" ca="1" si="529"/>
        <v>-3.0955642832430836</v>
      </c>
      <c r="O4849" s="18"/>
      <c r="P4849" s="30">
        <f t="shared" ca="1" si="525"/>
        <v>10.190125179055965</v>
      </c>
      <c r="Q4849" s="19"/>
      <c r="R4849" s="20">
        <f t="shared" ca="1" si="530"/>
        <v>1</v>
      </c>
      <c r="S4849" s="21">
        <f t="shared" ca="1" si="531"/>
        <v>1</v>
      </c>
    </row>
    <row r="4850" spans="9:19" ht="15" x14ac:dyDescent="0.25">
      <c r="I4850" s="14">
        <v>4846</v>
      </c>
      <c r="J4850" s="15">
        <f t="shared" ca="1" si="526"/>
        <v>5.3806738966677425E-3</v>
      </c>
      <c r="K4850" s="16">
        <f t="shared" ca="1" si="528"/>
        <v>-13.907795410671085</v>
      </c>
      <c r="L4850" s="16"/>
      <c r="M4850" s="17">
        <f t="shared" ca="1" si="527"/>
        <v>0.48684290568458033</v>
      </c>
      <c r="N4850" s="18">
        <f t="shared" ca="1" si="529"/>
        <v>3.5040199470718094</v>
      </c>
      <c r="O4850" s="18"/>
      <c r="P4850" s="30">
        <f t="shared" ca="1" si="525"/>
        <v>-15.211815357742896</v>
      </c>
      <c r="Q4850" s="19"/>
      <c r="R4850" s="20">
        <f t="shared" ca="1" si="530"/>
        <v>0</v>
      </c>
      <c r="S4850" s="21">
        <f t="shared" ca="1" si="531"/>
        <v>0</v>
      </c>
    </row>
    <row r="4851" spans="9:19" ht="15" x14ac:dyDescent="0.25">
      <c r="I4851" s="14">
        <v>4847</v>
      </c>
      <c r="J4851" s="15">
        <f t="shared" ca="1" si="526"/>
        <v>0.96032646441670177</v>
      </c>
      <c r="K4851" s="16">
        <f t="shared" ca="1" si="528"/>
        <v>22.109092590025135</v>
      </c>
      <c r="L4851" s="16"/>
      <c r="M4851" s="17">
        <f t="shared" ca="1" si="527"/>
        <v>0.66805339054564361</v>
      </c>
      <c r="N4851" s="18">
        <f t="shared" ca="1" si="529"/>
        <v>7.4156586148361185</v>
      </c>
      <c r="O4851" s="18"/>
      <c r="P4851" s="30">
        <f t="shared" ca="1" si="525"/>
        <v>16.893433975189016</v>
      </c>
      <c r="Q4851" s="19"/>
      <c r="R4851" s="20">
        <f t="shared" ca="1" si="530"/>
        <v>1</v>
      </c>
      <c r="S4851" s="21">
        <f t="shared" ca="1" si="531"/>
        <v>1</v>
      </c>
    </row>
    <row r="4852" spans="9:19" ht="15" x14ac:dyDescent="0.25">
      <c r="I4852" s="14">
        <v>4848</v>
      </c>
      <c r="J4852" s="15">
        <f t="shared" ca="1" si="526"/>
        <v>0.15538842711637357</v>
      </c>
      <c r="K4852" s="16">
        <f t="shared" ca="1" si="528"/>
        <v>-1.0503300038746257</v>
      </c>
      <c r="L4852" s="16"/>
      <c r="M4852" s="17">
        <f t="shared" ca="1" si="527"/>
        <v>6.907182682372448E-3</v>
      </c>
      <c r="N4852" s="18">
        <f t="shared" ca="1" si="529"/>
        <v>-16.819026262324972</v>
      </c>
      <c r="O4852" s="18"/>
      <c r="P4852" s="30">
        <f t="shared" ca="1" si="525"/>
        <v>17.968696258450347</v>
      </c>
      <c r="Q4852" s="19"/>
      <c r="R4852" s="20">
        <f t="shared" ca="1" si="530"/>
        <v>1</v>
      </c>
      <c r="S4852" s="21">
        <f t="shared" ca="1" si="531"/>
        <v>1</v>
      </c>
    </row>
    <row r="4853" spans="9:19" ht="15" x14ac:dyDescent="0.25">
      <c r="I4853" s="14">
        <v>4849</v>
      </c>
      <c r="J4853" s="15">
        <f t="shared" ca="1" si="526"/>
        <v>0.73108118906149577</v>
      </c>
      <c r="K4853" s="16">
        <f t="shared" ca="1" si="528"/>
        <v>12.584547061379803</v>
      </c>
      <c r="L4853" s="16"/>
      <c r="M4853" s="17">
        <f t="shared" ca="1" si="527"/>
        <v>0.15866596221754758</v>
      </c>
      <c r="N4853" s="18">
        <f t="shared" ca="1" si="529"/>
        <v>-4.5862300140754861</v>
      </c>
      <c r="O4853" s="18"/>
      <c r="P4853" s="30">
        <f t="shared" ca="1" si="525"/>
        <v>19.37077707545529</v>
      </c>
      <c r="Q4853" s="19"/>
      <c r="R4853" s="20">
        <f t="shared" ca="1" si="530"/>
        <v>1</v>
      </c>
      <c r="S4853" s="21">
        <f t="shared" ca="1" si="531"/>
        <v>1</v>
      </c>
    </row>
    <row r="4854" spans="9:19" ht="15" x14ac:dyDescent="0.25">
      <c r="I4854" s="14">
        <v>4850</v>
      </c>
      <c r="J4854" s="15">
        <f t="shared" ca="1" si="526"/>
        <v>0.82395301577003799</v>
      </c>
      <c r="K4854" s="16">
        <f t="shared" ca="1" si="528"/>
        <v>15.215417332610432</v>
      </c>
      <c r="L4854" s="16"/>
      <c r="M4854" s="17">
        <f t="shared" ca="1" si="527"/>
        <v>0.58286686079605876</v>
      </c>
      <c r="N4854" s="18">
        <f t="shared" ca="1" si="529"/>
        <v>5.5305696645457925</v>
      </c>
      <c r="O4854" s="18"/>
      <c r="P4854" s="30">
        <f t="shared" ca="1" si="525"/>
        <v>11.884847668064641</v>
      </c>
      <c r="Q4854" s="19"/>
      <c r="R4854" s="20">
        <f t="shared" ca="1" si="530"/>
        <v>1</v>
      </c>
      <c r="S4854" s="21">
        <f t="shared" ca="1" si="531"/>
        <v>1</v>
      </c>
    </row>
    <row r="4855" spans="9:19" ht="15" x14ac:dyDescent="0.25">
      <c r="I4855" s="14">
        <v>4851</v>
      </c>
      <c r="J4855" s="15">
        <f t="shared" ca="1" si="526"/>
        <v>0.16404292473292847</v>
      </c>
      <c r="K4855" s="16">
        <f t="shared" ca="1" si="528"/>
        <v>-0.75234009426287152</v>
      </c>
      <c r="L4855" s="16"/>
      <c r="M4855" s="17">
        <f t="shared" ca="1" si="527"/>
        <v>0.21431758267482437</v>
      </c>
      <c r="N4855" s="18">
        <f t="shared" ca="1" si="529"/>
        <v>-2.8424095362667625</v>
      </c>
      <c r="O4855" s="18"/>
      <c r="P4855" s="30">
        <f t="shared" ca="1" si="525"/>
        <v>4.2900694420038912</v>
      </c>
      <c r="Q4855" s="19"/>
      <c r="R4855" s="20">
        <f t="shared" ca="1" si="530"/>
        <v>1</v>
      </c>
      <c r="S4855" s="21">
        <f t="shared" ca="1" si="531"/>
        <v>0</v>
      </c>
    </row>
    <row r="4856" spans="9:19" ht="15" x14ac:dyDescent="0.25">
      <c r="I4856" s="14">
        <v>4852</v>
      </c>
      <c r="J4856" s="15">
        <f t="shared" ca="1" si="526"/>
        <v>0.13751015717371051</v>
      </c>
      <c r="K4856" s="16">
        <f t="shared" ca="1" si="528"/>
        <v>-1.7027647454637247</v>
      </c>
      <c r="L4856" s="16"/>
      <c r="M4856" s="17">
        <f t="shared" ca="1" si="527"/>
        <v>0.11964178614384002</v>
      </c>
      <c r="N4856" s="18">
        <f t="shared" ca="1" si="529"/>
        <v>-6.0656427261304238</v>
      </c>
      <c r="O4856" s="18"/>
      <c r="P4856" s="30">
        <f t="shared" ca="1" si="525"/>
        <v>6.5628779806666993</v>
      </c>
      <c r="Q4856" s="19"/>
      <c r="R4856" s="20">
        <f t="shared" ca="1" si="530"/>
        <v>1</v>
      </c>
      <c r="S4856" s="21">
        <f t="shared" ca="1" si="531"/>
        <v>0</v>
      </c>
    </row>
    <row r="4857" spans="9:19" ht="15" x14ac:dyDescent="0.25">
      <c r="I4857" s="14">
        <v>4853</v>
      </c>
      <c r="J4857" s="15">
        <f t="shared" ca="1" si="526"/>
        <v>0.43003238462065496</v>
      </c>
      <c r="K4857" s="16">
        <f t="shared" ca="1" si="528"/>
        <v>5.955037676317029</v>
      </c>
      <c r="L4857" s="16"/>
      <c r="M4857" s="17">
        <f t="shared" ca="1" si="527"/>
        <v>0.72031384525037168</v>
      </c>
      <c r="N4857" s="18">
        <f t="shared" ca="1" si="529"/>
        <v>8.6642044931118711</v>
      </c>
      <c r="O4857" s="18"/>
      <c r="P4857" s="30">
        <f t="shared" ca="1" si="525"/>
        <v>-0.50916681679484199</v>
      </c>
      <c r="Q4857" s="19"/>
      <c r="R4857" s="20">
        <f t="shared" ca="1" si="530"/>
        <v>0</v>
      </c>
      <c r="S4857" s="21">
        <f t="shared" ca="1" si="531"/>
        <v>0</v>
      </c>
    </row>
    <row r="4858" spans="9:19" ht="15" x14ac:dyDescent="0.25">
      <c r="I4858" s="14">
        <v>4854</v>
      </c>
      <c r="J4858" s="15">
        <f t="shared" ca="1" si="526"/>
        <v>0.76491327367483686</v>
      </c>
      <c r="K4858" s="16">
        <f t="shared" ca="1" si="528"/>
        <v>13.472332453173177</v>
      </c>
      <c r="L4858" s="16"/>
      <c r="M4858" s="17">
        <f t="shared" ca="1" si="527"/>
        <v>0.85235958634034559</v>
      </c>
      <c r="N4858" s="18">
        <f t="shared" ca="1" si="529"/>
        <v>12.536543215768809</v>
      </c>
      <c r="O4858" s="18"/>
      <c r="P4858" s="30">
        <f t="shared" ca="1" si="525"/>
        <v>3.1357892374043681</v>
      </c>
      <c r="Q4858" s="19"/>
      <c r="R4858" s="20">
        <f t="shared" ca="1" si="530"/>
        <v>1</v>
      </c>
      <c r="S4858" s="21">
        <f t="shared" ca="1" si="531"/>
        <v>0</v>
      </c>
    </row>
    <row r="4859" spans="9:19" ht="15" x14ac:dyDescent="0.25">
      <c r="I4859" s="14">
        <v>4855</v>
      </c>
      <c r="J4859" s="15">
        <f t="shared" ca="1" si="526"/>
        <v>0.18940349091430198</v>
      </c>
      <c r="K4859" s="16">
        <f t="shared" ca="1" si="528"/>
        <v>6.6583567900425855E-2</v>
      </c>
      <c r="L4859" s="16"/>
      <c r="M4859" s="17">
        <f t="shared" ca="1" si="527"/>
        <v>0.49462455762563762</v>
      </c>
      <c r="N4859" s="18">
        <f t="shared" ca="1" si="529"/>
        <v>3.667263043369926</v>
      </c>
      <c r="O4859" s="18"/>
      <c r="P4859" s="30">
        <f t="shared" ca="1" si="525"/>
        <v>-1.4006794754695</v>
      </c>
      <c r="Q4859" s="19"/>
      <c r="R4859" s="20">
        <f t="shared" ca="1" si="530"/>
        <v>0</v>
      </c>
      <c r="S4859" s="21">
        <f t="shared" ca="1" si="531"/>
        <v>0</v>
      </c>
    </row>
    <row r="4860" spans="9:19" ht="15" x14ac:dyDescent="0.25">
      <c r="I4860" s="14">
        <v>4856</v>
      </c>
      <c r="J4860" s="15">
        <f t="shared" ca="1" si="526"/>
        <v>0.48449164192924765</v>
      </c>
      <c r="K4860" s="16">
        <f t="shared" ca="1" si="528"/>
        <v>7.1046774260380143</v>
      </c>
      <c r="L4860" s="16"/>
      <c r="M4860" s="17">
        <f t="shared" ca="1" si="527"/>
        <v>0.96191430878750483</v>
      </c>
      <c r="N4860" s="18">
        <f t="shared" ca="1" si="529"/>
        <v>18.616877551363238</v>
      </c>
      <c r="O4860" s="18"/>
      <c r="P4860" s="30">
        <f t="shared" ca="1" si="525"/>
        <v>-9.3122001253252229</v>
      </c>
      <c r="Q4860" s="19"/>
      <c r="R4860" s="20">
        <f t="shared" ca="1" si="530"/>
        <v>0</v>
      </c>
      <c r="S4860" s="21">
        <f t="shared" ca="1" si="531"/>
        <v>0</v>
      </c>
    </row>
    <row r="4861" spans="9:19" ht="15" x14ac:dyDescent="0.25">
      <c r="I4861" s="14">
        <v>4857</v>
      </c>
      <c r="J4861" s="15">
        <f t="shared" ca="1" si="526"/>
        <v>0.21594747270477532</v>
      </c>
      <c r="K4861" s="16">
        <f t="shared" ca="1" si="528"/>
        <v>0.85424431853777261</v>
      </c>
      <c r="L4861" s="16"/>
      <c r="M4861" s="17">
        <f t="shared" ca="1" si="527"/>
        <v>0.445951229216073</v>
      </c>
      <c r="N4861" s="18">
        <f t="shared" ca="1" si="529"/>
        <v>2.6430014917296716</v>
      </c>
      <c r="O4861" s="18"/>
      <c r="P4861" s="30">
        <f t="shared" ca="1" si="525"/>
        <v>0.4112428268081012</v>
      </c>
      <c r="Q4861" s="19"/>
      <c r="R4861" s="20">
        <f t="shared" ca="1" si="530"/>
        <v>1</v>
      </c>
      <c r="S4861" s="21">
        <f t="shared" ca="1" si="531"/>
        <v>0</v>
      </c>
    </row>
    <row r="4862" spans="9:19" ht="15" x14ac:dyDescent="0.25">
      <c r="I4862" s="14">
        <v>4858</v>
      </c>
      <c r="J4862" s="15">
        <f t="shared" ca="1" si="526"/>
        <v>0.27447789975406689</v>
      </c>
      <c r="K4862" s="16">
        <f t="shared" ca="1" si="528"/>
        <v>2.4156825238809878</v>
      </c>
      <c r="L4862" s="16"/>
      <c r="M4862" s="17">
        <f t="shared" ca="1" si="527"/>
        <v>0.17778642613685758</v>
      </c>
      <c r="N4862" s="18">
        <f t="shared" ca="1" si="529"/>
        <v>-3.949348148612466</v>
      </c>
      <c r="O4862" s="18"/>
      <c r="P4862" s="30">
        <f t="shared" ca="1" si="525"/>
        <v>8.5650306724934531</v>
      </c>
      <c r="Q4862" s="19"/>
      <c r="R4862" s="20">
        <f t="shared" ca="1" si="530"/>
        <v>1</v>
      </c>
      <c r="S4862" s="21">
        <f t="shared" ca="1" si="531"/>
        <v>1</v>
      </c>
    </row>
    <row r="4863" spans="9:19" ht="15" x14ac:dyDescent="0.25">
      <c r="I4863" s="14">
        <v>4859</v>
      </c>
      <c r="J4863" s="15">
        <f t="shared" ca="1" si="526"/>
        <v>0.34849297215817532</v>
      </c>
      <c r="K4863" s="16">
        <f t="shared" ca="1" si="528"/>
        <v>4.1721100208393942</v>
      </c>
      <c r="L4863" s="16"/>
      <c r="M4863" s="17">
        <f t="shared" ca="1" si="527"/>
        <v>0.77834418055715648</v>
      </c>
      <c r="N4863" s="18">
        <f t="shared" ca="1" si="529"/>
        <v>10.193944599542711</v>
      </c>
      <c r="O4863" s="18"/>
      <c r="P4863" s="30">
        <f t="shared" ca="1" si="525"/>
        <v>-3.8218345787033163</v>
      </c>
      <c r="Q4863" s="19"/>
      <c r="R4863" s="20">
        <f t="shared" ca="1" si="530"/>
        <v>0</v>
      </c>
      <c r="S4863" s="21">
        <f t="shared" ca="1" si="531"/>
        <v>0</v>
      </c>
    </row>
    <row r="4864" spans="9:19" ht="15" x14ac:dyDescent="0.25">
      <c r="I4864" s="14">
        <v>4860</v>
      </c>
      <c r="J4864" s="15">
        <f t="shared" ca="1" si="526"/>
        <v>0.18568741111050613</v>
      </c>
      <c r="K4864" s="16">
        <f t="shared" ca="1" si="528"/>
        <v>-4.8912976644403194E-2</v>
      </c>
      <c r="L4864" s="16"/>
      <c r="M4864" s="17">
        <f t="shared" ca="1" si="527"/>
        <v>0.27364439540206864</v>
      </c>
      <c r="N4864" s="18">
        <f t="shared" ca="1" si="529"/>
        <v>-1.2552523449241164</v>
      </c>
      <c r="O4864" s="18"/>
      <c r="P4864" s="30">
        <f t="shared" ca="1" si="525"/>
        <v>3.4063393682797134</v>
      </c>
      <c r="Q4864" s="19"/>
      <c r="R4864" s="20">
        <f t="shared" ca="1" si="530"/>
        <v>1</v>
      </c>
      <c r="S4864" s="21">
        <f t="shared" ca="1" si="531"/>
        <v>0</v>
      </c>
    </row>
    <row r="4865" spans="9:19" ht="15" x14ac:dyDescent="0.25">
      <c r="I4865" s="14">
        <v>4861</v>
      </c>
      <c r="J4865" s="15">
        <f t="shared" ca="1" si="526"/>
        <v>0.69476482788065319</v>
      </c>
      <c r="K4865" s="16">
        <f t="shared" ca="1" si="528"/>
        <v>11.691964466485725</v>
      </c>
      <c r="L4865" s="16"/>
      <c r="M4865" s="17">
        <f t="shared" ca="1" si="527"/>
        <v>0.24629665009948998</v>
      </c>
      <c r="N4865" s="18">
        <f t="shared" ca="1" si="529"/>
        <v>-1.9610774720536037</v>
      </c>
      <c r="O4865" s="18"/>
      <c r="P4865" s="30">
        <f t="shared" ca="1" si="525"/>
        <v>15.853041938539327</v>
      </c>
      <c r="Q4865" s="19"/>
      <c r="R4865" s="20">
        <f t="shared" ca="1" si="530"/>
        <v>1</v>
      </c>
      <c r="S4865" s="21">
        <f t="shared" ca="1" si="531"/>
        <v>1</v>
      </c>
    </row>
    <row r="4866" spans="9:19" ht="15" x14ac:dyDescent="0.25">
      <c r="I4866" s="14">
        <v>4862</v>
      </c>
      <c r="J4866" s="15">
        <f t="shared" ca="1" si="526"/>
        <v>0.17007348791015597</v>
      </c>
      <c r="K4866" s="16">
        <f t="shared" ca="1" si="528"/>
        <v>-0.55068989752743303</v>
      </c>
      <c r="L4866" s="16"/>
      <c r="M4866" s="17">
        <f t="shared" ca="1" si="527"/>
        <v>0.14884987573903274</v>
      </c>
      <c r="N4866" s="18">
        <f t="shared" ca="1" si="529"/>
        <v>-4.9328006174210302</v>
      </c>
      <c r="O4866" s="18"/>
      <c r="P4866" s="30">
        <f t="shared" ca="1" si="525"/>
        <v>6.5821107198935973</v>
      </c>
      <c r="Q4866" s="19"/>
      <c r="R4866" s="20">
        <f t="shared" ca="1" si="530"/>
        <v>1</v>
      </c>
      <c r="S4866" s="21">
        <f t="shared" ca="1" si="531"/>
        <v>0</v>
      </c>
    </row>
    <row r="4867" spans="9:19" ht="15" x14ac:dyDescent="0.25">
      <c r="I4867" s="14">
        <v>4863</v>
      </c>
      <c r="J4867" s="15">
        <f t="shared" ca="1" si="526"/>
        <v>0.69346048902667312</v>
      </c>
      <c r="K4867" s="16">
        <f t="shared" ca="1" si="528"/>
        <v>11.660849694901831</v>
      </c>
      <c r="L4867" s="16"/>
      <c r="M4867" s="17">
        <f t="shared" ca="1" si="527"/>
        <v>0.93927672676297491</v>
      </c>
      <c r="N4867" s="18">
        <f t="shared" ca="1" si="529"/>
        <v>16.73760804798545</v>
      </c>
      <c r="O4867" s="18"/>
      <c r="P4867" s="30">
        <f t="shared" ca="1" si="525"/>
        <v>-2.8767583530836189</v>
      </c>
      <c r="Q4867" s="19"/>
      <c r="R4867" s="20">
        <f t="shared" ca="1" si="530"/>
        <v>0</v>
      </c>
      <c r="S4867" s="21">
        <f t="shared" ca="1" si="531"/>
        <v>0</v>
      </c>
    </row>
    <row r="4868" spans="9:19" ht="15" x14ac:dyDescent="0.25">
      <c r="I4868" s="14">
        <v>4864</v>
      </c>
      <c r="J4868" s="15">
        <f t="shared" ca="1" si="526"/>
        <v>0.13572078739630788</v>
      </c>
      <c r="K4868" s="16">
        <f t="shared" ca="1" si="528"/>
        <v>-1.7711588160440339</v>
      </c>
      <c r="L4868" s="16"/>
      <c r="M4868" s="17">
        <f t="shared" ca="1" si="527"/>
        <v>0.53886024650214215</v>
      </c>
      <c r="N4868" s="18">
        <f t="shared" ca="1" si="529"/>
        <v>4.5962685041537306</v>
      </c>
      <c r="O4868" s="18"/>
      <c r="P4868" s="30">
        <f t="shared" ca="1" si="525"/>
        <v>-4.1674273201977643</v>
      </c>
      <c r="Q4868" s="19"/>
      <c r="R4868" s="20">
        <f t="shared" ca="1" si="530"/>
        <v>0</v>
      </c>
      <c r="S4868" s="21">
        <f t="shared" ca="1" si="531"/>
        <v>0</v>
      </c>
    </row>
    <row r="4869" spans="9:19" ht="15" x14ac:dyDescent="0.25">
      <c r="I4869" s="14">
        <v>4865</v>
      </c>
      <c r="J4869" s="15">
        <f t="shared" ca="1" si="526"/>
        <v>0.44151508520013327</v>
      </c>
      <c r="K4869" s="16">
        <f t="shared" ca="1" si="528"/>
        <v>6.1990301529642764</v>
      </c>
      <c r="L4869" s="16"/>
      <c r="M4869" s="17">
        <f t="shared" ca="1" si="527"/>
        <v>0.76784927869233555</v>
      </c>
      <c r="N4869" s="18">
        <f t="shared" ca="1" si="529"/>
        <v>9.9025301431426342</v>
      </c>
      <c r="O4869" s="18"/>
      <c r="P4869" s="30">
        <f t="shared" ref="P4869:P4932" ca="1" si="532">K4869-N4869+homefield_adv_simulation</f>
        <v>-1.5034999901783577</v>
      </c>
      <c r="Q4869" s="19"/>
      <c r="R4869" s="20">
        <f t="shared" ca="1" si="530"/>
        <v>0</v>
      </c>
      <c r="S4869" s="21">
        <f t="shared" ca="1" si="531"/>
        <v>0</v>
      </c>
    </row>
    <row r="4870" spans="9:19" ht="15" x14ac:dyDescent="0.25">
      <c r="I4870" s="14">
        <v>4866</v>
      </c>
      <c r="J4870" s="15">
        <f t="shared" ca="1" si="526"/>
        <v>0.3985734047167494</v>
      </c>
      <c r="K4870" s="16">
        <f t="shared" ca="1" si="528"/>
        <v>5.2794373063166216</v>
      </c>
      <c r="L4870" s="16"/>
      <c r="M4870" s="17">
        <f t="shared" ca="1" si="527"/>
        <v>8.4710911183365156E-2</v>
      </c>
      <c r="N4870" s="18">
        <f t="shared" ca="1" si="529"/>
        <v>-7.7162440131924424</v>
      </c>
      <c r="O4870" s="18"/>
      <c r="P4870" s="30">
        <f t="shared" ca="1" si="532"/>
        <v>15.195681319509063</v>
      </c>
      <c r="Q4870" s="19"/>
      <c r="R4870" s="20">
        <f t="shared" ca="1" si="530"/>
        <v>1</v>
      </c>
      <c r="S4870" s="21">
        <f t="shared" ca="1" si="531"/>
        <v>1</v>
      </c>
    </row>
    <row r="4871" spans="9:19" ht="15" x14ac:dyDescent="0.25">
      <c r="I4871" s="14">
        <v>4867</v>
      </c>
      <c r="J4871" s="15">
        <f t="shared" ca="1" si="526"/>
        <v>6.1504552566729376E-2</v>
      </c>
      <c r="K4871" s="16">
        <f t="shared" ca="1" si="528"/>
        <v>-5.473518385120288</v>
      </c>
      <c r="L4871" s="16"/>
      <c r="M4871" s="17">
        <f t="shared" ca="1" si="527"/>
        <v>0.60056296027315947</v>
      </c>
      <c r="N4871" s="18">
        <f t="shared" ca="1" si="529"/>
        <v>5.9118476141731042</v>
      </c>
      <c r="O4871" s="18"/>
      <c r="P4871" s="30">
        <f t="shared" ca="1" si="532"/>
        <v>-9.185365999293392</v>
      </c>
      <c r="Q4871" s="19"/>
      <c r="R4871" s="20">
        <f t="shared" ca="1" si="530"/>
        <v>0</v>
      </c>
      <c r="S4871" s="21">
        <f t="shared" ca="1" si="531"/>
        <v>0</v>
      </c>
    </row>
    <row r="4872" spans="9:19" ht="15" x14ac:dyDescent="0.25">
      <c r="I4872" s="14">
        <v>4868</v>
      </c>
      <c r="J4872" s="15">
        <f t="shared" ca="1" si="526"/>
        <v>0.93998519510468226</v>
      </c>
      <c r="K4872" s="16">
        <f t="shared" ca="1" si="528"/>
        <v>20.437129447872024</v>
      </c>
      <c r="L4872" s="16"/>
      <c r="M4872" s="17">
        <f t="shared" ca="1" si="527"/>
        <v>1.9848334425262903E-2</v>
      </c>
      <c r="N4872" s="18">
        <f t="shared" ca="1" si="529"/>
        <v>-13.429188530005902</v>
      </c>
      <c r="O4872" s="18"/>
      <c r="P4872" s="30">
        <f t="shared" ca="1" si="532"/>
        <v>36.066317977877929</v>
      </c>
      <c r="Q4872" s="19"/>
      <c r="R4872" s="20">
        <f t="shared" ca="1" si="530"/>
        <v>1</v>
      </c>
      <c r="S4872" s="21">
        <f t="shared" ca="1" si="531"/>
        <v>1</v>
      </c>
    </row>
    <row r="4873" spans="9:19" ht="15" x14ac:dyDescent="0.25">
      <c r="I4873" s="14">
        <v>4869</v>
      </c>
      <c r="J4873" s="15">
        <f t="shared" ca="1" si="526"/>
        <v>4.1976358661668267E-2</v>
      </c>
      <c r="K4873" s="16">
        <f t="shared" ca="1" si="528"/>
        <v>-7.0291425393794729</v>
      </c>
      <c r="L4873" s="16"/>
      <c r="M4873" s="17">
        <f t="shared" ca="1" si="527"/>
        <v>0.7246398118987083</v>
      </c>
      <c r="N4873" s="18">
        <f t="shared" ca="1" si="529"/>
        <v>8.7721914635501772</v>
      </c>
      <c r="O4873" s="18"/>
      <c r="P4873" s="30">
        <f t="shared" ca="1" si="532"/>
        <v>-13.601334002929651</v>
      </c>
      <c r="Q4873" s="19"/>
      <c r="R4873" s="20">
        <f t="shared" ca="1" si="530"/>
        <v>0</v>
      </c>
      <c r="S4873" s="21">
        <f t="shared" ca="1" si="531"/>
        <v>0</v>
      </c>
    </row>
    <row r="4874" spans="9:19" ht="15" x14ac:dyDescent="0.25">
      <c r="I4874" s="14">
        <v>4870</v>
      </c>
      <c r="J4874" s="15">
        <f t="shared" ref="J4874:J4937" ca="1" si="533">RAND()</f>
        <v>0.1640617737256832</v>
      </c>
      <c r="K4874" s="16">
        <f t="shared" ca="1" si="528"/>
        <v>-0.75170242001243004</v>
      </c>
      <c r="L4874" s="16"/>
      <c r="M4874" s="17">
        <f t="shared" ref="M4874:M4937" ca="1" si="534">RAND()</f>
        <v>0.1467103720613101</v>
      </c>
      <c r="N4874" s="18">
        <f t="shared" ca="1" si="529"/>
        <v>-5.0103435086637251</v>
      </c>
      <c r="O4874" s="18"/>
      <c r="P4874" s="30">
        <f t="shared" ca="1" si="532"/>
        <v>6.4586410886512953</v>
      </c>
      <c r="Q4874" s="19"/>
      <c r="R4874" s="20">
        <f t="shared" ca="1" si="530"/>
        <v>1</v>
      </c>
      <c r="S4874" s="21">
        <f t="shared" ca="1" si="531"/>
        <v>0</v>
      </c>
    </row>
    <row r="4875" spans="9:19" ht="15" x14ac:dyDescent="0.25">
      <c r="I4875" s="14">
        <v>4871</v>
      </c>
      <c r="J4875" s="15">
        <f t="shared" ca="1" si="533"/>
        <v>0.84632679176681258</v>
      </c>
      <c r="K4875" s="16">
        <f t="shared" ref="K4875:K4938" ca="1" si="535">NORMINV(J4875,mean_HomeTeam_Sim,sd_HomeTeam_Sim)</f>
        <v>15.970674774119649</v>
      </c>
      <c r="L4875" s="16"/>
      <c r="M4875" s="17">
        <f t="shared" ca="1" si="534"/>
        <v>0.14189758068312652</v>
      </c>
      <c r="N4875" s="18">
        <f t="shared" ref="N4875:N4938" ca="1" si="536">NORMINV(M4875,mean_AwayTeam_Sim,sd_AwayTeam_Sim)</f>
        <v>-5.1875961514343985</v>
      </c>
      <c r="O4875" s="18"/>
      <c r="P4875" s="30">
        <f t="shared" ca="1" si="532"/>
        <v>23.358270925554049</v>
      </c>
      <c r="Q4875" s="19"/>
      <c r="R4875" s="20">
        <f t="shared" ref="R4875:R4938" ca="1" si="537">IF(P4875&gt;0,1,0)</f>
        <v>1</v>
      </c>
      <c r="S4875" s="21">
        <f t="shared" ref="S4875:S4938" ca="1" si="538">IF(P4875&gt;game_spread,1,0)</f>
        <v>1</v>
      </c>
    </row>
    <row r="4876" spans="9:19" ht="15" x14ac:dyDescent="0.25">
      <c r="I4876" s="14">
        <v>4872</v>
      </c>
      <c r="J4876" s="15">
        <f t="shared" ca="1" si="533"/>
        <v>0.52430667685472987</v>
      </c>
      <c r="K4876" s="16">
        <f t="shared" ca="1" si="535"/>
        <v>7.9400743744763078</v>
      </c>
      <c r="L4876" s="16"/>
      <c r="M4876" s="17">
        <f t="shared" ca="1" si="534"/>
        <v>0.47713872386791301</v>
      </c>
      <c r="N4876" s="18">
        <f t="shared" ca="1" si="536"/>
        <v>3.3002915997171525</v>
      </c>
      <c r="O4876" s="18"/>
      <c r="P4876" s="30">
        <f t="shared" ca="1" si="532"/>
        <v>6.8397827747591551</v>
      </c>
      <c r="Q4876" s="19"/>
      <c r="R4876" s="20">
        <f t="shared" ca="1" si="537"/>
        <v>1</v>
      </c>
      <c r="S4876" s="21">
        <f t="shared" ca="1" si="538"/>
        <v>0</v>
      </c>
    </row>
    <row r="4877" spans="9:19" ht="15" x14ac:dyDescent="0.25">
      <c r="I4877" s="14">
        <v>4873</v>
      </c>
      <c r="J4877" s="15">
        <f t="shared" ca="1" si="533"/>
        <v>0.75726010060980731</v>
      </c>
      <c r="K4877" s="16">
        <f t="shared" ca="1" si="535"/>
        <v>13.265839303621295</v>
      </c>
      <c r="L4877" s="16"/>
      <c r="M4877" s="17">
        <f t="shared" ca="1" si="534"/>
        <v>4.2097634047227883E-3</v>
      </c>
      <c r="N4877" s="18">
        <f t="shared" ca="1" si="536"/>
        <v>-18.26403514211853</v>
      </c>
      <c r="O4877" s="18"/>
      <c r="P4877" s="30">
        <f t="shared" ca="1" si="532"/>
        <v>33.729874445739824</v>
      </c>
      <c r="Q4877" s="19"/>
      <c r="R4877" s="20">
        <f t="shared" ca="1" si="537"/>
        <v>1</v>
      </c>
      <c r="S4877" s="21">
        <f t="shared" ca="1" si="538"/>
        <v>1</v>
      </c>
    </row>
    <row r="4878" spans="9:19" ht="15" x14ac:dyDescent="0.25">
      <c r="I4878" s="14">
        <v>4874</v>
      </c>
      <c r="J4878" s="15">
        <f t="shared" ca="1" si="533"/>
        <v>0.62109040191593512</v>
      </c>
      <c r="K4878" s="16">
        <f t="shared" ca="1" si="535"/>
        <v>10.009806305878543</v>
      </c>
      <c r="L4878" s="16"/>
      <c r="M4878" s="17">
        <f t="shared" ca="1" si="534"/>
        <v>7.5409451847223585E-2</v>
      </c>
      <c r="N4878" s="18">
        <f t="shared" ca="1" si="536"/>
        <v>-8.2398340417602025</v>
      </c>
      <c r="O4878" s="18"/>
      <c r="P4878" s="30">
        <f t="shared" ca="1" si="532"/>
        <v>20.449640347638745</v>
      </c>
      <c r="Q4878" s="19"/>
      <c r="R4878" s="20">
        <f t="shared" ca="1" si="537"/>
        <v>1</v>
      </c>
      <c r="S4878" s="21">
        <f t="shared" ca="1" si="538"/>
        <v>1</v>
      </c>
    </row>
    <row r="4879" spans="9:19" ht="15" x14ac:dyDescent="0.25">
      <c r="I4879" s="14">
        <v>4875</v>
      </c>
      <c r="J4879" s="15">
        <f t="shared" ca="1" si="533"/>
        <v>0.53538326821334348</v>
      </c>
      <c r="K4879" s="16">
        <f t="shared" ca="1" si="535"/>
        <v>8.173031944467569</v>
      </c>
      <c r="L4879" s="16"/>
      <c r="M4879" s="17">
        <f t="shared" ca="1" si="534"/>
        <v>0.94418285167749227</v>
      </c>
      <c r="N4879" s="18">
        <f t="shared" ca="1" si="536"/>
        <v>17.09034206435242</v>
      </c>
      <c r="O4879" s="18"/>
      <c r="P4879" s="30">
        <f t="shared" ca="1" si="532"/>
        <v>-6.7173101198848508</v>
      </c>
      <c r="Q4879" s="19"/>
      <c r="R4879" s="20">
        <f t="shared" ca="1" si="537"/>
        <v>0</v>
      </c>
      <c r="S4879" s="21">
        <f t="shared" ca="1" si="538"/>
        <v>0</v>
      </c>
    </row>
    <row r="4880" spans="9:19" ht="15" x14ac:dyDescent="0.25">
      <c r="I4880" s="14">
        <v>4876</v>
      </c>
      <c r="J4880" s="15">
        <f t="shared" ca="1" si="533"/>
        <v>0.63444658711258806</v>
      </c>
      <c r="K4880" s="16">
        <f t="shared" ca="1" si="535"/>
        <v>10.305212124745042</v>
      </c>
      <c r="L4880" s="16"/>
      <c r="M4880" s="17">
        <f t="shared" ca="1" si="534"/>
        <v>0.27669122478036023</v>
      </c>
      <c r="N4880" s="18">
        <f t="shared" ca="1" si="536"/>
        <v>-1.1788776261158302</v>
      </c>
      <c r="O4880" s="18"/>
      <c r="P4880" s="30">
        <f t="shared" ca="1" si="532"/>
        <v>13.684089750860871</v>
      </c>
      <c r="Q4880" s="19"/>
      <c r="R4880" s="20">
        <f t="shared" ca="1" si="537"/>
        <v>1</v>
      </c>
      <c r="S4880" s="21">
        <f t="shared" ca="1" si="538"/>
        <v>1</v>
      </c>
    </row>
    <row r="4881" spans="9:19" ht="15" x14ac:dyDescent="0.25">
      <c r="I4881" s="14">
        <v>4877</v>
      </c>
      <c r="J4881" s="15">
        <f t="shared" ca="1" si="533"/>
        <v>0.93168253618563823</v>
      </c>
      <c r="K4881" s="16">
        <f t="shared" ca="1" si="535"/>
        <v>19.883181442494568</v>
      </c>
      <c r="L4881" s="16"/>
      <c r="M4881" s="17">
        <f t="shared" ca="1" si="534"/>
        <v>0.20131141008977982</v>
      </c>
      <c r="N4881" s="18">
        <f t="shared" ca="1" si="536"/>
        <v>-3.2223941428585468</v>
      </c>
      <c r="O4881" s="18"/>
      <c r="P4881" s="30">
        <f t="shared" ca="1" si="532"/>
        <v>25.305575585353115</v>
      </c>
      <c r="Q4881" s="19"/>
      <c r="R4881" s="20">
        <f t="shared" ca="1" si="537"/>
        <v>1</v>
      </c>
      <c r="S4881" s="21">
        <f t="shared" ca="1" si="538"/>
        <v>1</v>
      </c>
    </row>
    <row r="4882" spans="9:19" ht="15" x14ac:dyDescent="0.25">
      <c r="I4882" s="14">
        <v>4878</v>
      </c>
      <c r="J4882" s="15">
        <f t="shared" ca="1" si="533"/>
        <v>0.99203006552879969</v>
      </c>
      <c r="K4882" s="16">
        <f t="shared" ca="1" si="535"/>
        <v>27.595928326718358</v>
      </c>
      <c r="L4882" s="16"/>
      <c r="M4882" s="17">
        <f t="shared" ca="1" si="534"/>
        <v>0.65496244323226505</v>
      </c>
      <c r="N4882" s="18">
        <f t="shared" ca="1" si="536"/>
        <v>7.1162080664383902</v>
      </c>
      <c r="O4882" s="18"/>
      <c r="P4882" s="30">
        <f t="shared" ca="1" si="532"/>
        <v>22.679720260279968</v>
      </c>
      <c r="Q4882" s="19"/>
      <c r="R4882" s="20">
        <f t="shared" ca="1" si="537"/>
        <v>1</v>
      </c>
      <c r="S4882" s="21">
        <f t="shared" ca="1" si="538"/>
        <v>1</v>
      </c>
    </row>
    <row r="4883" spans="9:19" ht="15" x14ac:dyDescent="0.25">
      <c r="I4883" s="14">
        <v>4879</v>
      </c>
      <c r="J4883" s="15">
        <f t="shared" ca="1" si="533"/>
        <v>0.37370701122516226</v>
      </c>
      <c r="K4883" s="16">
        <f t="shared" ca="1" si="535"/>
        <v>4.735527619471485</v>
      </c>
      <c r="L4883" s="16"/>
      <c r="M4883" s="17">
        <f t="shared" ca="1" si="534"/>
        <v>0.35343179148014725</v>
      </c>
      <c r="N4883" s="18">
        <f t="shared" ca="1" si="536"/>
        <v>0.63355830496847609</v>
      </c>
      <c r="O4883" s="18"/>
      <c r="P4883" s="30">
        <f t="shared" ca="1" si="532"/>
        <v>6.3019693145030091</v>
      </c>
      <c r="Q4883" s="19"/>
      <c r="R4883" s="20">
        <f t="shared" ca="1" si="537"/>
        <v>1</v>
      </c>
      <c r="S4883" s="21">
        <f t="shared" ca="1" si="538"/>
        <v>0</v>
      </c>
    </row>
    <row r="4884" spans="9:19" ht="15" x14ac:dyDescent="0.25">
      <c r="I4884" s="14">
        <v>4880</v>
      </c>
      <c r="J4884" s="15">
        <f t="shared" ca="1" si="533"/>
        <v>0.53451197095294301</v>
      </c>
      <c r="K4884" s="16">
        <f t="shared" ca="1" si="535"/>
        <v>8.1546887052492458</v>
      </c>
      <c r="L4884" s="16"/>
      <c r="M4884" s="17">
        <f t="shared" ca="1" si="534"/>
        <v>9.1603660490497396E-2</v>
      </c>
      <c r="N4884" s="18">
        <f t="shared" ca="1" si="536"/>
        <v>-7.3554793971126813</v>
      </c>
      <c r="O4884" s="18"/>
      <c r="P4884" s="30">
        <f t="shared" ca="1" si="532"/>
        <v>17.710168102361926</v>
      </c>
      <c r="Q4884" s="19"/>
      <c r="R4884" s="20">
        <f t="shared" ca="1" si="537"/>
        <v>1</v>
      </c>
      <c r="S4884" s="21">
        <f t="shared" ca="1" si="538"/>
        <v>1</v>
      </c>
    </row>
    <row r="4885" spans="9:19" ht="15" x14ac:dyDescent="0.25">
      <c r="I4885" s="14">
        <v>4881</v>
      </c>
      <c r="J4885" s="15">
        <f t="shared" ca="1" si="533"/>
        <v>0.95386322652367761</v>
      </c>
      <c r="K4885" s="16">
        <f t="shared" ca="1" si="535"/>
        <v>21.51537884988857</v>
      </c>
      <c r="L4885" s="16"/>
      <c r="M4885" s="17">
        <f t="shared" ca="1" si="534"/>
        <v>0.30260611471302812</v>
      </c>
      <c r="N4885" s="18">
        <f t="shared" ca="1" si="536"/>
        <v>-0.54486032641358673</v>
      </c>
      <c r="O4885" s="18"/>
      <c r="P4885" s="30">
        <f t="shared" ca="1" si="532"/>
        <v>24.260239176302157</v>
      </c>
      <c r="Q4885" s="19"/>
      <c r="R4885" s="20">
        <f t="shared" ca="1" si="537"/>
        <v>1</v>
      </c>
      <c r="S4885" s="21">
        <f t="shared" ca="1" si="538"/>
        <v>1</v>
      </c>
    </row>
    <row r="4886" spans="9:19" ht="15" x14ac:dyDescent="0.25">
      <c r="I4886" s="14">
        <v>4882</v>
      </c>
      <c r="J4886" s="15">
        <f t="shared" ca="1" si="533"/>
        <v>0.82131049995891026</v>
      </c>
      <c r="K4886" s="16">
        <f t="shared" ca="1" si="535"/>
        <v>15.130374936280438</v>
      </c>
      <c r="L4886" s="16"/>
      <c r="M4886" s="17">
        <f t="shared" ca="1" si="534"/>
        <v>0.85440847150217936</v>
      </c>
      <c r="N4886" s="18">
        <f t="shared" ca="1" si="536"/>
        <v>12.61119646921351</v>
      </c>
      <c r="O4886" s="18"/>
      <c r="P4886" s="30">
        <f t="shared" ca="1" si="532"/>
        <v>4.7191784670669277</v>
      </c>
      <c r="Q4886" s="19"/>
      <c r="R4886" s="20">
        <f t="shared" ca="1" si="537"/>
        <v>1</v>
      </c>
      <c r="S4886" s="21">
        <f t="shared" ca="1" si="538"/>
        <v>0</v>
      </c>
    </row>
    <row r="4887" spans="9:19" ht="15" x14ac:dyDescent="0.25">
      <c r="I4887" s="14">
        <v>4883</v>
      </c>
      <c r="J4887" s="15">
        <f t="shared" ca="1" si="533"/>
        <v>8.9347360616192417E-2</v>
      </c>
      <c r="K4887" s="16">
        <f t="shared" ca="1" si="535"/>
        <v>-3.8212773574291887</v>
      </c>
      <c r="L4887" s="16"/>
      <c r="M4887" s="17">
        <f t="shared" ca="1" si="534"/>
        <v>0.45007539915779504</v>
      </c>
      <c r="N4887" s="18">
        <f t="shared" ca="1" si="536"/>
        <v>2.7302355250098786</v>
      </c>
      <c r="O4887" s="18"/>
      <c r="P4887" s="30">
        <f t="shared" ca="1" si="532"/>
        <v>-4.3515128824390672</v>
      </c>
      <c r="Q4887" s="19"/>
      <c r="R4887" s="20">
        <f t="shared" ca="1" si="537"/>
        <v>0</v>
      </c>
      <c r="S4887" s="21">
        <f t="shared" ca="1" si="538"/>
        <v>0</v>
      </c>
    </row>
    <row r="4888" spans="9:19" ht="15" x14ac:dyDescent="0.25">
      <c r="I4888" s="14">
        <v>4884</v>
      </c>
      <c r="J4888" s="15">
        <f t="shared" ca="1" si="533"/>
        <v>0.18046158011967761</v>
      </c>
      <c r="K4888" s="16">
        <f t="shared" ca="1" si="535"/>
        <v>-0.21378817612229639</v>
      </c>
      <c r="L4888" s="16"/>
      <c r="M4888" s="17">
        <f t="shared" ca="1" si="534"/>
        <v>0.27053472652818666</v>
      </c>
      <c r="N4888" s="18">
        <f t="shared" ca="1" si="536"/>
        <v>-1.333637394933719</v>
      </c>
      <c r="O4888" s="18"/>
      <c r="P4888" s="30">
        <f t="shared" ca="1" si="532"/>
        <v>3.3198492188114228</v>
      </c>
      <c r="Q4888" s="19"/>
      <c r="R4888" s="20">
        <f t="shared" ca="1" si="537"/>
        <v>1</v>
      </c>
      <c r="S4888" s="21">
        <f t="shared" ca="1" si="538"/>
        <v>0</v>
      </c>
    </row>
    <row r="4889" spans="9:19" ht="15" x14ac:dyDescent="0.25">
      <c r="I4889" s="14">
        <v>4885</v>
      </c>
      <c r="J4889" s="15">
        <f t="shared" ca="1" si="533"/>
        <v>1.9474876945183128E-2</v>
      </c>
      <c r="K4889" s="16">
        <f t="shared" ca="1" si="535"/>
        <v>-9.8446645592546815</v>
      </c>
      <c r="L4889" s="16"/>
      <c r="M4889" s="17">
        <f t="shared" ca="1" si="534"/>
        <v>9.1385241398656003E-2</v>
      </c>
      <c r="N4889" s="18">
        <f t="shared" ca="1" si="536"/>
        <v>-7.3665959732205142</v>
      </c>
      <c r="O4889" s="18"/>
      <c r="P4889" s="30">
        <f t="shared" ca="1" si="532"/>
        <v>-0.27806858603416718</v>
      </c>
      <c r="Q4889" s="19"/>
      <c r="R4889" s="20">
        <f t="shared" ca="1" si="537"/>
        <v>0</v>
      </c>
      <c r="S4889" s="21">
        <f t="shared" ca="1" si="538"/>
        <v>0</v>
      </c>
    </row>
    <row r="4890" spans="9:19" ht="15" x14ac:dyDescent="0.25">
      <c r="I4890" s="14">
        <v>4886</v>
      </c>
      <c r="J4890" s="15">
        <f t="shared" ca="1" si="533"/>
        <v>9.9482244023087363E-2</v>
      </c>
      <c r="K4890" s="16">
        <f t="shared" ca="1" si="535"/>
        <v>-3.3169596660455234</v>
      </c>
      <c r="L4890" s="16"/>
      <c r="M4890" s="17">
        <f t="shared" ca="1" si="534"/>
        <v>0.33802125861144849</v>
      </c>
      <c r="N4890" s="18">
        <f t="shared" ca="1" si="536"/>
        <v>0.28385274636418378</v>
      </c>
      <c r="O4890" s="18"/>
      <c r="P4890" s="30">
        <f t="shared" ca="1" si="532"/>
        <v>-1.400812412409707</v>
      </c>
      <c r="Q4890" s="19"/>
      <c r="R4890" s="20">
        <f t="shared" ca="1" si="537"/>
        <v>0</v>
      </c>
      <c r="S4890" s="21">
        <f t="shared" ca="1" si="538"/>
        <v>0</v>
      </c>
    </row>
    <row r="4891" spans="9:19" ht="15" x14ac:dyDescent="0.25">
      <c r="I4891" s="14">
        <v>4887</v>
      </c>
      <c r="J4891" s="15">
        <f t="shared" ca="1" si="533"/>
        <v>0.8639008387369721</v>
      </c>
      <c r="K4891" s="16">
        <f t="shared" ca="1" si="535"/>
        <v>16.616645249024884</v>
      </c>
      <c r="L4891" s="16"/>
      <c r="M4891" s="17">
        <f t="shared" ca="1" si="534"/>
        <v>0.47108245855627684</v>
      </c>
      <c r="N4891" s="18">
        <f t="shared" ca="1" si="536"/>
        <v>3.1730105217210793</v>
      </c>
      <c r="O4891" s="18"/>
      <c r="P4891" s="30">
        <f t="shared" ca="1" si="532"/>
        <v>15.643634727303805</v>
      </c>
      <c r="Q4891" s="19"/>
      <c r="R4891" s="20">
        <f t="shared" ca="1" si="537"/>
        <v>1</v>
      </c>
      <c r="S4891" s="21">
        <f t="shared" ca="1" si="538"/>
        <v>1</v>
      </c>
    </row>
    <row r="4892" spans="9:19" ht="15" x14ac:dyDescent="0.25">
      <c r="I4892" s="14">
        <v>4888</v>
      </c>
      <c r="J4892" s="15">
        <f t="shared" ca="1" si="533"/>
        <v>0.38108687449518475</v>
      </c>
      <c r="K4892" s="16">
        <f t="shared" ca="1" si="535"/>
        <v>4.8980366160553874</v>
      </c>
      <c r="L4892" s="16"/>
      <c r="M4892" s="17">
        <f t="shared" ca="1" si="534"/>
        <v>0.22978407344053808</v>
      </c>
      <c r="N4892" s="18">
        <f t="shared" ca="1" si="536"/>
        <v>-2.4075873642044279</v>
      </c>
      <c r="O4892" s="18"/>
      <c r="P4892" s="30">
        <f t="shared" ca="1" si="532"/>
        <v>9.5056239802598164</v>
      </c>
      <c r="Q4892" s="19"/>
      <c r="R4892" s="20">
        <f t="shared" ca="1" si="537"/>
        <v>1</v>
      </c>
      <c r="S4892" s="21">
        <f t="shared" ca="1" si="538"/>
        <v>1</v>
      </c>
    </row>
    <row r="4893" spans="9:19" ht="15" x14ac:dyDescent="0.25">
      <c r="I4893" s="14">
        <v>4889</v>
      </c>
      <c r="J4893" s="15">
        <f t="shared" ca="1" si="533"/>
        <v>0.79880545222805843</v>
      </c>
      <c r="K4893" s="16">
        <f t="shared" ca="1" si="535"/>
        <v>14.435873476703811</v>
      </c>
      <c r="L4893" s="16"/>
      <c r="M4893" s="17">
        <f t="shared" ca="1" si="534"/>
        <v>0.86015199862904579</v>
      </c>
      <c r="N4893" s="18">
        <f t="shared" ca="1" si="536"/>
        <v>12.824315781285712</v>
      </c>
      <c r="O4893" s="18"/>
      <c r="P4893" s="30">
        <f t="shared" ca="1" si="532"/>
        <v>3.8115576954180996</v>
      </c>
      <c r="Q4893" s="19"/>
      <c r="R4893" s="20">
        <f t="shared" ca="1" si="537"/>
        <v>1</v>
      </c>
      <c r="S4893" s="21">
        <f t="shared" ca="1" si="538"/>
        <v>0</v>
      </c>
    </row>
    <row r="4894" spans="9:19" ht="15" x14ac:dyDescent="0.25">
      <c r="I4894" s="14">
        <v>4890</v>
      </c>
      <c r="J4894" s="15">
        <f t="shared" ca="1" si="533"/>
        <v>0.96492011038487413</v>
      </c>
      <c r="K4894" s="16">
        <f t="shared" ca="1" si="535"/>
        <v>22.580890169390884</v>
      </c>
      <c r="L4894" s="16"/>
      <c r="M4894" s="17">
        <f t="shared" ca="1" si="534"/>
        <v>0.67435051039326654</v>
      </c>
      <c r="N4894" s="18">
        <f t="shared" ca="1" si="536"/>
        <v>7.5613549477623776</v>
      </c>
      <c r="O4894" s="18"/>
      <c r="P4894" s="30">
        <f t="shared" ca="1" si="532"/>
        <v>17.219535221628504</v>
      </c>
      <c r="Q4894" s="19"/>
      <c r="R4894" s="20">
        <f t="shared" ca="1" si="537"/>
        <v>1</v>
      </c>
      <c r="S4894" s="21">
        <f t="shared" ca="1" si="538"/>
        <v>1</v>
      </c>
    </row>
    <row r="4895" spans="9:19" ht="15" x14ac:dyDescent="0.25">
      <c r="I4895" s="14">
        <v>4891</v>
      </c>
      <c r="J4895" s="15">
        <f t="shared" ca="1" si="533"/>
        <v>0.31462896076045066</v>
      </c>
      <c r="K4895" s="16">
        <f t="shared" ca="1" si="535"/>
        <v>3.3908430448650835</v>
      </c>
      <c r="L4895" s="16"/>
      <c r="M4895" s="17">
        <f t="shared" ca="1" si="534"/>
        <v>6.6698612152121362E-2</v>
      </c>
      <c r="N4895" s="18">
        <f t="shared" ca="1" si="536"/>
        <v>-8.7769194721456092</v>
      </c>
      <c r="O4895" s="18"/>
      <c r="P4895" s="30">
        <f t="shared" ca="1" si="532"/>
        <v>14.367762517010693</v>
      </c>
      <c r="Q4895" s="19"/>
      <c r="R4895" s="20">
        <f t="shared" ca="1" si="537"/>
        <v>1</v>
      </c>
      <c r="S4895" s="21">
        <f t="shared" ca="1" si="538"/>
        <v>1</v>
      </c>
    </row>
    <row r="4896" spans="9:19" ht="15" x14ac:dyDescent="0.25">
      <c r="I4896" s="14">
        <v>4892</v>
      </c>
      <c r="J4896" s="15">
        <f t="shared" ca="1" si="533"/>
        <v>0.54231868973522523</v>
      </c>
      <c r="K4896" s="16">
        <f t="shared" ca="1" si="535"/>
        <v>8.3191767444520508</v>
      </c>
      <c r="L4896" s="16"/>
      <c r="M4896" s="17">
        <f t="shared" ca="1" si="534"/>
        <v>0.90898769300837312</v>
      </c>
      <c r="N4896" s="18">
        <f t="shared" ca="1" si="536"/>
        <v>14.945622316028899</v>
      </c>
      <c r="O4896" s="18"/>
      <c r="P4896" s="30">
        <f t="shared" ca="1" si="532"/>
        <v>-4.4264455715768483</v>
      </c>
      <c r="Q4896" s="19"/>
      <c r="R4896" s="20">
        <f t="shared" ca="1" si="537"/>
        <v>0</v>
      </c>
      <c r="S4896" s="21">
        <f t="shared" ca="1" si="538"/>
        <v>0</v>
      </c>
    </row>
    <row r="4897" spans="9:19" ht="15" x14ac:dyDescent="0.25">
      <c r="I4897" s="14">
        <v>4893</v>
      </c>
      <c r="J4897" s="15">
        <f t="shared" ca="1" si="533"/>
        <v>0.79652801596234801</v>
      </c>
      <c r="K4897" s="16">
        <f t="shared" ca="1" si="535"/>
        <v>14.368284101575311</v>
      </c>
      <c r="L4897" s="16"/>
      <c r="M4897" s="17">
        <f t="shared" ca="1" si="534"/>
        <v>0.91385529650152098</v>
      </c>
      <c r="N4897" s="18">
        <f t="shared" ca="1" si="536"/>
        <v>15.199441626817149</v>
      </c>
      <c r="O4897" s="18"/>
      <c r="P4897" s="30">
        <f t="shared" ca="1" si="532"/>
        <v>1.3688424747581616</v>
      </c>
      <c r="Q4897" s="19"/>
      <c r="R4897" s="20">
        <f t="shared" ca="1" si="537"/>
        <v>1</v>
      </c>
      <c r="S4897" s="21">
        <f t="shared" ca="1" si="538"/>
        <v>0</v>
      </c>
    </row>
    <row r="4898" spans="9:19" ht="15" x14ac:dyDescent="0.25">
      <c r="I4898" s="14">
        <v>4894</v>
      </c>
      <c r="J4898" s="15">
        <f t="shared" ca="1" si="533"/>
        <v>0.56220161775957189</v>
      </c>
      <c r="K4898" s="16">
        <f t="shared" ca="1" si="535"/>
        <v>8.739820423805913</v>
      </c>
      <c r="L4898" s="16"/>
      <c r="M4898" s="17">
        <f t="shared" ca="1" si="534"/>
        <v>0.27581480700839001</v>
      </c>
      <c r="N4898" s="18">
        <f t="shared" ca="1" si="536"/>
        <v>-1.200804163370683</v>
      </c>
      <c r="O4898" s="18"/>
      <c r="P4898" s="30">
        <f t="shared" ca="1" si="532"/>
        <v>12.140624587176596</v>
      </c>
      <c r="Q4898" s="19"/>
      <c r="R4898" s="20">
        <f t="shared" ca="1" si="537"/>
        <v>1</v>
      </c>
      <c r="S4898" s="21">
        <f t="shared" ca="1" si="538"/>
        <v>1</v>
      </c>
    </row>
    <row r="4899" spans="9:19" ht="15" x14ac:dyDescent="0.25">
      <c r="I4899" s="14">
        <v>4895</v>
      </c>
      <c r="J4899" s="15">
        <f t="shared" ca="1" si="533"/>
        <v>0.46920277661362697</v>
      </c>
      <c r="K4899" s="16">
        <f t="shared" ca="1" si="535"/>
        <v>6.7834791121810838</v>
      </c>
      <c r="L4899" s="16"/>
      <c r="M4899" s="17">
        <f t="shared" ca="1" si="534"/>
        <v>3.2619430063814958E-3</v>
      </c>
      <c r="N4899" s="18">
        <f t="shared" ca="1" si="536"/>
        <v>-18.978977943132932</v>
      </c>
      <c r="O4899" s="18"/>
      <c r="P4899" s="30">
        <f t="shared" ca="1" si="532"/>
        <v>27.962457055314015</v>
      </c>
      <c r="Q4899" s="19"/>
      <c r="R4899" s="20">
        <f t="shared" ca="1" si="537"/>
        <v>1</v>
      </c>
      <c r="S4899" s="21">
        <f t="shared" ca="1" si="538"/>
        <v>1</v>
      </c>
    </row>
    <row r="4900" spans="9:19" ht="15" x14ac:dyDescent="0.25">
      <c r="I4900" s="14">
        <v>4896</v>
      </c>
      <c r="J4900" s="15">
        <f t="shared" ca="1" si="533"/>
        <v>6.4939821841354939E-2</v>
      </c>
      <c r="K4900" s="16">
        <f t="shared" ca="1" si="535"/>
        <v>-5.2418575816850428</v>
      </c>
      <c r="L4900" s="16"/>
      <c r="M4900" s="17">
        <f t="shared" ca="1" si="534"/>
        <v>0.63410941163992895</v>
      </c>
      <c r="N4900" s="18">
        <f t="shared" ca="1" si="536"/>
        <v>6.6477119272839236</v>
      </c>
      <c r="O4900" s="18"/>
      <c r="P4900" s="30">
        <f t="shared" ca="1" si="532"/>
        <v>-9.6895695089689653</v>
      </c>
      <c r="Q4900" s="19"/>
      <c r="R4900" s="20">
        <f t="shared" ca="1" si="537"/>
        <v>0</v>
      </c>
      <c r="S4900" s="21">
        <f t="shared" ca="1" si="538"/>
        <v>0</v>
      </c>
    </row>
    <row r="4901" spans="9:19" ht="15" x14ac:dyDescent="0.25">
      <c r="I4901" s="14">
        <v>4897</v>
      </c>
      <c r="J4901" s="15">
        <f t="shared" ca="1" si="533"/>
        <v>0.88217395772406548</v>
      </c>
      <c r="K4901" s="16">
        <f t="shared" ca="1" si="535"/>
        <v>17.352156919592986</v>
      </c>
      <c r="L4901" s="16"/>
      <c r="M4901" s="17">
        <f t="shared" ca="1" si="534"/>
        <v>0.58358285313939051</v>
      </c>
      <c r="N4901" s="18">
        <f t="shared" ca="1" si="536"/>
        <v>5.545920687250768</v>
      </c>
      <c r="O4901" s="18"/>
      <c r="P4901" s="30">
        <f t="shared" ca="1" si="532"/>
        <v>14.006236232342218</v>
      </c>
      <c r="Q4901" s="19"/>
      <c r="R4901" s="20">
        <f t="shared" ca="1" si="537"/>
        <v>1</v>
      </c>
      <c r="S4901" s="21">
        <f t="shared" ca="1" si="538"/>
        <v>1</v>
      </c>
    </row>
    <row r="4902" spans="9:19" ht="15" x14ac:dyDescent="0.25">
      <c r="I4902" s="14">
        <v>4898</v>
      </c>
      <c r="J4902" s="15">
        <f t="shared" ca="1" si="533"/>
        <v>0.79718495007842227</v>
      </c>
      <c r="K4902" s="16">
        <f t="shared" ca="1" si="535"/>
        <v>14.387733864568709</v>
      </c>
      <c r="L4902" s="16"/>
      <c r="M4902" s="17">
        <f t="shared" ca="1" si="534"/>
        <v>0.71019691098731952</v>
      </c>
      <c r="N4902" s="18">
        <f t="shared" ca="1" si="536"/>
        <v>8.4147624087833162</v>
      </c>
      <c r="O4902" s="18"/>
      <c r="P4902" s="30">
        <f t="shared" ca="1" si="532"/>
        <v>8.1729714557853939</v>
      </c>
      <c r="Q4902" s="19"/>
      <c r="R4902" s="20">
        <f t="shared" ca="1" si="537"/>
        <v>1</v>
      </c>
      <c r="S4902" s="21">
        <f t="shared" ca="1" si="538"/>
        <v>1</v>
      </c>
    </row>
    <row r="4903" spans="9:19" ht="15" x14ac:dyDescent="0.25">
      <c r="I4903" s="14">
        <v>4899</v>
      </c>
      <c r="J4903" s="15">
        <f t="shared" ca="1" si="533"/>
        <v>0.37926473459135712</v>
      </c>
      <c r="K4903" s="16">
        <f t="shared" ca="1" si="535"/>
        <v>4.8580030925137638</v>
      </c>
      <c r="L4903" s="16"/>
      <c r="M4903" s="17">
        <f t="shared" ca="1" si="534"/>
        <v>0.87376600650743208</v>
      </c>
      <c r="N4903" s="18">
        <f t="shared" ca="1" si="536"/>
        <v>13.354531500035279</v>
      </c>
      <c r="O4903" s="18"/>
      <c r="P4903" s="30">
        <f t="shared" ca="1" si="532"/>
        <v>-6.2965284075215147</v>
      </c>
      <c r="Q4903" s="19"/>
      <c r="R4903" s="20">
        <f t="shared" ca="1" si="537"/>
        <v>0</v>
      </c>
      <c r="S4903" s="21">
        <f t="shared" ca="1" si="538"/>
        <v>0</v>
      </c>
    </row>
    <row r="4904" spans="9:19" ht="15" x14ac:dyDescent="0.25">
      <c r="I4904" s="14">
        <v>4900</v>
      </c>
      <c r="J4904" s="15">
        <f t="shared" ca="1" si="533"/>
        <v>0.85067879565373816</v>
      </c>
      <c r="K4904" s="16">
        <f t="shared" ca="1" si="535"/>
        <v>16.125818430037</v>
      </c>
      <c r="L4904" s="16"/>
      <c r="M4904" s="17">
        <f t="shared" ca="1" si="534"/>
        <v>0.96893573532726107</v>
      </c>
      <c r="N4904" s="18">
        <f t="shared" ca="1" si="536"/>
        <v>19.386866665094331</v>
      </c>
      <c r="O4904" s="18"/>
      <c r="P4904" s="30">
        <f t="shared" ca="1" si="532"/>
        <v>-1.0610482350573305</v>
      </c>
      <c r="Q4904" s="19"/>
      <c r="R4904" s="20">
        <f t="shared" ca="1" si="537"/>
        <v>0</v>
      </c>
      <c r="S4904" s="21">
        <f t="shared" ca="1" si="538"/>
        <v>0</v>
      </c>
    </row>
    <row r="4905" spans="9:19" ht="15" x14ac:dyDescent="0.25">
      <c r="I4905" s="14">
        <v>4901</v>
      </c>
      <c r="J4905" s="15">
        <f t="shared" ca="1" si="533"/>
        <v>0.7669097079244912</v>
      </c>
      <c r="K4905" s="16">
        <f t="shared" ca="1" si="535"/>
        <v>13.526804635218721</v>
      </c>
      <c r="L4905" s="16"/>
      <c r="M4905" s="17">
        <f t="shared" ca="1" si="534"/>
        <v>0.97087592205970319</v>
      </c>
      <c r="N4905" s="18">
        <f t="shared" ca="1" si="536"/>
        <v>19.624882182999102</v>
      </c>
      <c r="O4905" s="18"/>
      <c r="P4905" s="30">
        <f t="shared" ca="1" si="532"/>
        <v>-3.8980775477803808</v>
      </c>
      <c r="Q4905" s="19"/>
      <c r="R4905" s="20">
        <f t="shared" ca="1" si="537"/>
        <v>0</v>
      </c>
      <c r="S4905" s="21">
        <f t="shared" ca="1" si="538"/>
        <v>0</v>
      </c>
    </row>
    <row r="4906" spans="9:19" ht="15" x14ac:dyDescent="0.25">
      <c r="I4906" s="14">
        <v>4902</v>
      </c>
      <c r="J4906" s="15">
        <f t="shared" ca="1" si="533"/>
        <v>0.81953207550128759</v>
      </c>
      <c r="K4906" s="16">
        <f t="shared" ca="1" si="535"/>
        <v>15.073586213301262</v>
      </c>
      <c r="L4906" s="16"/>
      <c r="M4906" s="17">
        <f t="shared" ca="1" si="534"/>
        <v>0.25086083137288329</v>
      </c>
      <c r="N4906" s="18">
        <f t="shared" ca="1" si="536"/>
        <v>-1.8405423233332847</v>
      </c>
      <c r="O4906" s="18"/>
      <c r="P4906" s="30">
        <f t="shared" ca="1" si="532"/>
        <v>19.114128536634546</v>
      </c>
      <c r="Q4906" s="19"/>
      <c r="R4906" s="20">
        <f t="shared" ca="1" si="537"/>
        <v>1</v>
      </c>
      <c r="S4906" s="21">
        <f t="shared" ca="1" si="538"/>
        <v>1</v>
      </c>
    </row>
    <row r="4907" spans="9:19" ht="15" x14ac:dyDescent="0.25">
      <c r="I4907" s="14">
        <v>4903</v>
      </c>
      <c r="J4907" s="15">
        <f t="shared" ca="1" si="533"/>
        <v>0.96190688668663171</v>
      </c>
      <c r="K4907" s="16">
        <f t="shared" ca="1" si="535"/>
        <v>22.266127646053071</v>
      </c>
      <c r="L4907" s="16"/>
      <c r="M4907" s="17">
        <f t="shared" ca="1" si="534"/>
        <v>0.21064417910718947</v>
      </c>
      <c r="N4907" s="18">
        <f t="shared" ca="1" si="536"/>
        <v>-2.9483202564059052</v>
      </c>
      <c r="O4907" s="18"/>
      <c r="P4907" s="30">
        <f t="shared" ca="1" si="532"/>
        <v>27.414447902458978</v>
      </c>
      <c r="Q4907" s="19"/>
      <c r="R4907" s="20">
        <f t="shared" ca="1" si="537"/>
        <v>1</v>
      </c>
      <c r="S4907" s="21">
        <f t="shared" ca="1" si="538"/>
        <v>1</v>
      </c>
    </row>
    <row r="4908" spans="9:19" ht="15" x14ac:dyDescent="0.25">
      <c r="I4908" s="14">
        <v>4904</v>
      </c>
      <c r="J4908" s="15">
        <f t="shared" ca="1" si="533"/>
        <v>0.41674963257652198</v>
      </c>
      <c r="K4908" s="16">
        <f t="shared" ca="1" si="535"/>
        <v>5.6712086109116431</v>
      </c>
      <c r="L4908" s="16"/>
      <c r="M4908" s="17">
        <f t="shared" ca="1" si="534"/>
        <v>0.56747309721095718</v>
      </c>
      <c r="N4908" s="18">
        <f t="shared" ca="1" si="536"/>
        <v>5.2018574710053116</v>
      </c>
      <c r="O4908" s="18"/>
      <c r="P4908" s="30">
        <f t="shared" ca="1" si="532"/>
        <v>2.6693511399063317</v>
      </c>
      <c r="Q4908" s="19"/>
      <c r="R4908" s="20">
        <f t="shared" ca="1" si="537"/>
        <v>1</v>
      </c>
      <c r="S4908" s="21">
        <f t="shared" ca="1" si="538"/>
        <v>0</v>
      </c>
    </row>
    <row r="4909" spans="9:19" ht="15" x14ac:dyDescent="0.25">
      <c r="I4909" s="14">
        <v>4905</v>
      </c>
      <c r="J4909" s="15">
        <f t="shared" ca="1" si="533"/>
        <v>0.66737771622380648</v>
      </c>
      <c r="K4909" s="16">
        <f t="shared" ca="1" si="535"/>
        <v>11.050091623442697</v>
      </c>
      <c r="L4909" s="16"/>
      <c r="M4909" s="17">
        <f t="shared" ca="1" si="534"/>
        <v>0.46308031067859245</v>
      </c>
      <c r="N4909" s="18">
        <f t="shared" ca="1" si="536"/>
        <v>3.0046133436925402</v>
      </c>
      <c r="O4909" s="18"/>
      <c r="P4909" s="30">
        <f t="shared" ca="1" si="532"/>
        <v>10.245478279750156</v>
      </c>
      <c r="Q4909" s="19"/>
      <c r="R4909" s="20">
        <f t="shared" ca="1" si="537"/>
        <v>1</v>
      </c>
      <c r="S4909" s="21">
        <f t="shared" ca="1" si="538"/>
        <v>1</v>
      </c>
    </row>
    <row r="4910" spans="9:19" ht="15" x14ac:dyDescent="0.25">
      <c r="I4910" s="14">
        <v>4906</v>
      </c>
      <c r="J4910" s="15">
        <f t="shared" ca="1" si="533"/>
        <v>0.93489823245661496</v>
      </c>
      <c r="K4910" s="16">
        <f t="shared" ca="1" si="535"/>
        <v>20.091174125968948</v>
      </c>
      <c r="L4910" s="16"/>
      <c r="M4910" s="17">
        <f t="shared" ca="1" si="534"/>
        <v>0.21735737556675949</v>
      </c>
      <c r="N4910" s="18">
        <f t="shared" ca="1" si="536"/>
        <v>-2.7555630553890076</v>
      </c>
      <c r="O4910" s="18"/>
      <c r="P4910" s="30">
        <f t="shared" ca="1" si="532"/>
        <v>25.046737181357955</v>
      </c>
      <c r="Q4910" s="19"/>
      <c r="R4910" s="20">
        <f t="shared" ca="1" si="537"/>
        <v>1</v>
      </c>
      <c r="S4910" s="21">
        <f t="shared" ca="1" si="538"/>
        <v>1</v>
      </c>
    </row>
    <row r="4911" spans="9:19" ht="15" x14ac:dyDescent="0.25">
      <c r="I4911" s="14">
        <v>4907</v>
      </c>
      <c r="J4911" s="15">
        <f t="shared" ca="1" si="533"/>
        <v>8.6747696819007736E-2</v>
      </c>
      <c r="K4911" s="16">
        <f t="shared" ca="1" si="535"/>
        <v>-3.9574273612630879</v>
      </c>
      <c r="L4911" s="16"/>
      <c r="M4911" s="17">
        <f t="shared" ca="1" si="534"/>
        <v>0.14769641983904336</v>
      </c>
      <c r="N4911" s="18">
        <f t="shared" ca="1" si="536"/>
        <v>-4.9745123562790781</v>
      </c>
      <c r="O4911" s="18"/>
      <c r="P4911" s="30">
        <f t="shared" ca="1" si="532"/>
        <v>3.2170849950159903</v>
      </c>
      <c r="Q4911" s="19"/>
      <c r="R4911" s="20">
        <f t="shared" ca="1" si="537"/>
        <v>1</v>
      </c>
      <c r="S4911" s="21">
        <f t="shared" ca="1" si="538"/>
        <v>0</v>
      </c>
    </row>
    <row r="4912" spans="9:19" ht="15" x14ac:dyDescent="0.25">
      <c r="I4912" s="14">
        <v>4908</v>
      </c>
      <c r="J4912" s="15">
        <f t="shared" ca="1" si="533"/>
        <v>0.94947646333347047</v>
      </c>
      <c r="K4912" s="16">
        <f t="shared" ca="1" si="535"/>
        <v>21.149538438879233</v>
      </c>
      <c r="L4912" s="16"/>
      <c r="M4912" s="17">
        <f t="shared" ca="1" si="534"/>
        <v>0.15525080802387281</v>
      </c>
      <c r="N4912" s="18">
        <f t="shared" ca="1" si="536"/>
        <v>-4.7051554277117358</v>
      </c>
      <c r="O4912" s="18"/>
      <c r="P4912" s="30">
        <f t="shared" ca="1" si="532"/>
        <v>28.05469386659097</v>
      </c>
      <c r="Q4912" s="19"/>
      <c r="R4912" s="20">
        <f t="shared" ca="1" si="537"/>
        <v>1</v>
      </c>
      <c r="S4912" s="21">
        <f t="shared" ca="1" si="538"/>
        <v>1</v>
      </c>
    </row>
    <row r="4913" spans="9:19" ht="15" x14ac:dyDescent="0.25">
      <c r="I4913" s="14">
        <v>4909</v>
      </c>
      <c r="J4913" s="15">
        <f t="shared" ca="1" si="533"/>
        <v>0.77777366578380802</v>
      </c>
      <c r="K4913" s="16">
        <f t="shared" ca="1" si="535"/>
        <v>13.827904635485242</v>
      </c>
      <c r="L4913" s="16"/>
      <c r="M4913" s="17">
        <f t="shared" ca="1" si="534"/>
        <v>0.31770482897613217</v>
      </c>
      <c r="N4913" s="18">
        <f t="shared" ca="1" si="536"/>
        <v>-0.1868274221708548</v>
      </c>
      <c r="O4913" s="18"/>
      <c r="P4913" s="30">
        <f t="shared" ca="1" si="532"/>
        <v>16.214732057656096</v>
      </c>
      <c r="Q4913" s="19"/>
      <c r="R4913" s="20">
        <f t="shared" ca="1" si="537"/>
        <v>1</v>
      </c>
      <c r="S4913" s="21">
        <f t="shared" ca="1" si="538"/>
        <v>1</v>
      </c>
    </row>
    <row r="4914" spans="9:19" ht="15" x14ac:dyDescent="0.25">
      <c r="I4914" s="14">
        <v>4910</v>
      </c>
      <c r="J4914" s="15">
        <f t="shared" ca="1" si="533"/>
        <v>0.15234352093442716</v>
      </c>
      <c r="K4914" s="16">
        <f t="shared" ca="1" si="535"/>
        <v>-1.1577632737812742</v>
      </c>
      <c r="L4914" s="16"/>
      <c r="M4914" s="17">
        <f t="shared" ca="1" si="534"/>
        <v>2.5240130941978856E-2</v>
      </c>
      <c r="N4914" s="18">
        <f t="shared" ca="1" si="536"/>
        <v>-12.583997250262918</v>
      </c>
      <c r="O4914" s="18"/>
      <c r="P4914" s="30">
        <f t="shared" ca="1" si="532"/>
        <v>13.626233976481643</v>
      </c>
      <c r="Q4914" s="19"/>
      <c r="R4914" s="20">
        <f t="shared" ca="1" si="537"/>
        <v>1</v>
      </c>
      <c r="S4914" s="21">
        <f t="shared" ca="1" si="538"/>
        <v>1</v>
      </c>
    </row>
    <row r="4915" spans="9:19" ht="15" x14ac:dyDescent="0.25">
      <c r="I4915" s="14">
        <v>4911</v>
      </c>
      <c r="J4915" s="15">
        <f t="shared" ca="1" si="533"/>
        <v>0.94871686927727461</v>
      </c>
      <c r="K4915" s="16">
        <f t="shared" ca="1" si="535"/>
        <v>21.088790426364596</v>
      </c>
      <c r="L4915" s="16"/>
      <c r="M4915" s="17">
        <f t="shared" ca="1" si="534"/>
        <v>0.50497411913369217</v>
      </c>
      <c r="N4915" s="18">
        <f t="shared" ca="1" si="536"/>
        <v>3.884319714489183</v>
      </c>
      <c r="O4915" s="18"/>
      <c r="P4915" s="30">
        <f t="shared" ca="1" si="532"/>
        <v>19.404470711875412</v>
      </c>
      <c r="Q4915" s="19"/>
      <c r="R4915" s="20">
        <f t="shared" ca="1" si="537"/>
        <v>1</v>
      </c>
      <c r="S4915" s="21">
        <f t="shared" ca="1" si="538"/>
        <v>1</v>
      </c>
    </row>
    <row r="4916" spans="9:19" ht="15" x14ac:dyDescent="0.25">
      <c r="I4916" s="14">
        <v>4912</v>
      </c>
      <c r="J4916" s="15">
        <f t="shared" ca="1" si="533"/>
        <v>0.99801838358185779</v>
      </c>
      <c r="K4916" s="16">
        <f t="shared" ca="1" si="535"/>
        <v>31.534789806873565</v>
      </c>
      <c r="L4916" s="16"/>
      <c r="M4916" s="17">
        <f t="shared" ca="1" si="534"/>
        <v>0.62036430672614984</v>
      </c>
      <c r="N4916" s="18">
        <f t="shared" ca="1" si="536"/>
        <v>6.3438419738244081</v>
      </c>
      <c r="O4916" s="18"/>
      <c r="P4916" s="30">
        <f t="shared" ca="1" si="532"/>
        <v>27.390947833049157</v>
      </c>
      <c r="Q4916" s="19"/>
      <c r="R4916" s="20">
        <f t="shared" ca="1" si="537"/>
        <v>1</v>
      </c>
      <c r="S4916" s="21">
        <f t="shared" ca="1" si="538"/>
        <v>1</v>
      </c>
    </row>
    <row r="4917" spans="9:19" ht="15" x14ac:dyDescent="0.25">
      <c r="I4917" s="14">
        <v>4913</v>
      </c>
      <c r="J4917" s="15">
        <f t="shared" ca="1" si="533"/>
        <v>0.3882379133231354</v>
      </c>
      <c r="K4917" s="16">
        <f t="shared" ca="1" si="535"/>
        <v>5.0546000227005932</v>
      </c>
      <c r="L4917" s="16"/>
      <c r="M4917" s="17">
        <f t="shared" ca="1" si="534"/>
        <v>0.73094639046153398</v>
      </c>
      <c r="N4917" s="18">
        <f t="shared" ca="1" si="536"/>
        <v>8.9311297024777403</v>
      </c>
      <c r="O4917" s="18"/>
      <c r="P4917" s="30">
        <f t="shared" ca="1" si="532"/>
        <v>-1.676529679777147</v>
      </c>
      <c r="Q4917" s="19"/>
      <c r="R4917" s="20">
        <f t="shared" ca="1" si="537"/>
        <v>0</v>
      </c>
      <c r="S4917" s="21">
        <f t="shared" ca="1" si="538"/>
        <v>0</v>
      </c>
    </row>
    <row r="4918" spans="9:19" ht="15" x14ac:dyDescent="0.25">
      <c r="I4918" s="14">
        <v>4914</v>
      </c>
      <c r="J4918" s="15">
        <f t="shared" ca="1" si="533"/>
        <v>0.51535782077475201</v>
      </c>
      <c r="K4918" s="16">
        <f t="shared" ca="1" si="535"/>
        <v>7.7521631478926318</v>
      </c>
      <c r="L4918" s="16"/>
      <c r="M4918" s="17">
        <f t="shared" ca="1" si="534"/>
        <v>0.66523343919624722</v>
      </c>
      <c r="N4918" s="18">
        <f t="shared" ca="1" si="536"/>
        <v>7.3507717842945377</v>
      </c>
      <c r="O4918" s="18"/>
      <c r="P4918" s="30">
        <f t="shared" ca="1" si="532"/>
        <v>2.6013913635980943</v>
      </c>
      <c r="Q4918" s="19"/>
      <c r="R4918" s="20">
        <f t="shared" ca="1" si="537"/>
        <v>1</v>
      </c>
      <c r="S4918" s="21">
        <f t="shared" ca="1" si="538"/>
        <v>0</v>
      </c>
    </row>
    <row r="4919" spans="9:19" ht="15" x14ac:dyDescent="0.25">
      <c r="I4919" s="14">
        <v>4915</v>
      </c>
      <c r="J4919" s="15">
        <f t="shared" ca="1" si="533"/>
        <v>0.41013379824057294</v>
      </c>
      <c r="K4919" s="16">
        <f t="shared" ca="1" si="535"/>
        <v>5.5291016277670506</v>
      </c>
      <c r="L4919" s="16"/>
      <c r="M4919" s="17">
        <f t="shared" ca="1" si="534"/>
        <v>0.33666532138984895</v>
      </c>
      <c r="N4919" s="18">
        <f t="shared" ca="1" si="536"/>
        <v>0.25279760948825114</v>
      </c>
      <c r="O4919" s="18"/>
      <c r="P4919" s="30">
        <f t="shared" ca="1" si="532"/>
        <v>7.4763040182787996</v>
      </c>
      <c r="Q4919" s="19"/>
      <c r="R4919" s="20">
        <f t="shared" ca="1" si="537"/>
        <v>1</v>
      </c>
      <c r="S4919" s="21">
        <f t="shared" ca="1" si="538"/>
        <v>1</v>
      </c>
    </row>
    <row r="4920" spans="9:19" ht="15" x14ac:dyDescent="0.25">
      <c r="I4920" s="14">
        <v>4916</v>
      </c>
      <c r="J4920" s="15">
        <f t="shared" ca="1" si="533"/>
        <v>2.3311242135438115E-2</v>
      </c>
      <c r="K4920" s="16">
        <f t="shared" ca="1" si="535"/>
        <v>-9.2171390485063611</v>
      </c>
      <c r="L4920" s="16"/>
      <c r="M4920" s="17">
        <f t="shared" ca="1" si="534"/>
        <v>0.17105957749452039</v>
      </c>
      <c r="N4920" s="18">
        <f t="shared" ca="1" si="536"/>
        <v>-4.1681565993343996</v>
      </c>
      <c r="O4920" s="18"/>
      <c r="P4920" s="30">
        <f t="shared" ca="1" si="532"/>
        <v>-2.8489824491719613</v>
      </c>
      <c r="Q4920" s="19"/>
      <c r="R4920" s="20">
        <f t="shared" ca="1" si="537"/>
        <v>0</v>
      </c>
      <c r="S4920" s="21">
        <f t="shared" ca="1" si="538"/>
        <v>0</v>
      </c>
    </row>
    <row r="4921" spans="9:19" ht="15" x14ac:dyDescent="0.25">
      <c r="I4921" s="14">
        <v>4917</v>
      </c>
      <c r="J4921" s="15">
        <f t="shared" ca="1" si="533"/>
        <v>0.37152836691985747</v>
      </c>
      <c r="K4921" s="16">
        <f t="shared" ca="1" si="535"/>
        <v>4.6873603461066509</v>
      </c>
      <c r="L4921" s="16"/>
      <c r="M4921" s="17">
        <f t="shared" ca="1" si="534"/>
        <v>0.19604270577680183</v>
      </c>
      <c r="N4921" s="18">
        <f t="shared" ca="1" si="536"/>
        <v>-3.3804844045235356</v>
      </c>
      <c r="O4921" s="18"/>
      <c r="P4921" s="30">
        <f t="shared" ca="1" si="532"/>
        <v>10.267844750630186</v>
      </c>
      <c r="Q4921" s="19"/>
      <c r="R4921" s="20">
        <f t="shared" ca="1" si="537"/>
        <v>1</v>
      </c>
      <c r="S4921" s="21">
        <f t="shared" ca="1" si="538"/>
        <v>1</v>
      </c>
    </row>
    <row r="4922" spans="9:19" ht="15" x14ac:dyDescent="0.25">
      <c r="I4922" s="14">
        <v>4918</v>
      </c>
      <c r="J4922" s="15">
        <f t="shared" ca="1" si="533"/>
        <v>0.25754755172216981</v>
      </c>
      <c r="K4922" s="16">
        <f t="shared" ca="1" si="535"/>
        <v>1.9839733276360327</v>
      </c>
      <c r="L4922" s="16"/>
      <c r="M4922" s="17">
        <f t="shared" ca="1" si="534"/>
        <v>0.38081365951579638</v>
      </c>
      <c r="N4922" s="18">
        <f t="shared" ca="1" si="536"/>
        <v>1.2420376321066424</v>
      </c>
      <c r="O4922" s="18"/>
      <c r="P4922" s="30">
        <f t="shared" ca="1" si="532"/>
        <v>2.9419356955293905</v>
      </c>
      <c r="Q4922" s="19"/>
      <c r="R4922" s="20">
        <f t="shared" ca="1" si="537"/>
        <v>1</v>
      </c>
      <c r="S4922" s="21">
        <f t="shared" ca="1" si="538"/>
        <v>0</v>
      </c>
    </row>
    <row r="4923" spans="9:19" ht="15" x14ac:dyDescent="0.25">
      <c r="I4923" s="14">
        <v>4919</v>
      </c>
      <c r="J4923" s="15">
        <f t="shared" ca="1" si="533"/>
        <v>0.71169997465936896</v>
      </c>
      <c r="K4923" s="16">
        <f t="shared" ca="1" si="535"/>
        <v>12.101556916078289</v>
      </c>
      <c r="L4923" s="16"/>
      <c r="M4923" s="17">
        <f t="shared" ca="1" si="534"/>
        <v>0.62041194062348759</v>
      </c>
      <c r="N4923" s="18">
        <f t="shared" ca="1" si="536"/>
        <v>6.3448889924583876</v>
      </c>
      <c r="O4923" s="18"/>
      <c r="P4923" s="30">
        <f t="shared" ca="1" si="532"/>
        <v>7.9566679236199018</v>
      </c>
      <c r="Q4923" s="19"/>
      <c r="R4923" s="20">
        <f t="shared" ca="1" si="537"/>
        <v>1</v>
      </c>
      <c r="S4923" s="21">
        <f t="shared" ca="1" si="538"/>
        <v>1</v>
      </c>
    </row>
    <row r="4924" spans="9:19" ht="15" x14ac:dyDescent="0.25">
      <c r="I4924" s="14">
        <v>4920</v>
      </c>
      <c r="J4924" s="15">
        <f t="shared" ca="1" si="533"/>
        <v>5.8429447025722725E-2</v>
      </c>
      <c r="K4924" s="16">
        <f t="shared" ca="1" si="535"/>
        <v>-5.6896265244730522</v>
      </c>
      <c r="L4924" s="16"/>
      <c r="M4924" s="17">
        <f t="shared" ca="1" si="534"/>
        <v>0.96366721359084229</v>
      </c>
      <c r="N4924" s="18">
        <f t="shared" ca="1" si="536"/>
        <v>18.797424043122597</v>
      </c>
      <c r="O4924" s="18"/>
      <c r="P4924" s="30">
        <f t="shared" ca="1" si="532"/>
        <v>-22.287050567595649</v>
      </c>
      <c r="Q4924" s="19"/>
      <c r="R4924" s="20">
        <f t="shared" ca="1" si="537"/>
        <v>0</v>
      </c>
      <c r="S4924" s="21">
        <f t="shared" ca="1" si="538"/>
        <v>0</v>
      </c>
    </row>
    <row r="4925" spans="9:19" ht="15" x14ac:dyDescent="0.25">
      <c r="I4925" s="14">
        <v>4921</v>
      </c>
      <c r="J4925" s="15">
        <f t="shared" ca="1" si="533"/>
        <v>0.88288604893857225</v>
      </c>
      <c r="K4925" s="16">
        <f t="shared" ca="1" si="535"/>
        <v>17.382391601206805</v>
      </c>
      <c r="L4925" s="16"/>
      <c r="M4925" s="17">
        <f t="shared" ca="1" si="534"/>
        <v>0.74993095002804566</v>
      </c>
      <c r="N4925" s="18">
        <f t="shared" ca="1" si="536"/>
        <v>9.4213682696726089</v>
      </c>
      <c r="O4925" s="18"/>
      <c r="P4925" s="30">
        <f t="shared" ca="1" si="532"/>
        <v>10.161023331534196</v>
      </c>
      <c r="Q4925" s="19"/>
      <c r="R4925" s="20">
        <f t="shared" ca="1" si="537"/>
        <v>1</v>
      </c>
      <c r="S4925" s="21">
        <f t="shared" ca="1" si="538"/>
        <v>1</v>
      </c>
    </row>
    <row r="4926" spans="9:19" ht="15" x14ac:dyDescent="0.25">
      <c r="I4926" s="14">
        <v>4922</v>
      </c>
      <c r="J4926" s="15">
        <f t="shared" ca="1" si="533"/>
        <v>0.10740700054420682</v>
      </c>
      <c r="K4926" s="16">
        <f t="shared" ca="1" si="535"/>
        <v>-2.9482360446148466</v>
      </c>
      <c r="L4926" s="16"/>
      <c r="M4926" s="17">
        <f t="shared" ca="1" si="534"/>
        <v>7.7075643201400812E-2</v>
      </c>
      <c r="N4926" s="18">
        <f t="shared" ca="1" si="536"/>
        <v>-8.1425765737610352</v>
      </c>
      <c r="O4926" s="18"/>
      <c r="P4926" s="30">
        <f t="shared" ca="1" si="532"/>
        <v>7.3943405291461888</v>
      </c>
      <c r="Q4926" s="19"/>
      <c r="R4926" s="20">
        <f t="shared" ca="1" si="537"/>
        <v>1</v>
      </c>
      <c r="S4926" s="21">
        <f t="shared" ca="1" si="538"/>
        <v>1</v>
      </c>
    </row>
    <row r="4927" spans="9:19" ht="15" x14ac:dyDescent="0.25">
      <c r="I4927" s="14">
        <v>4923</v>
      </c>
      <c r="J4927" s="15">
        <f t="shared" ca="1" si="533"/>
        <v>0.40121190869474943</v>
      </c>
      <c r="K4927" s="16">
        <f t="shared" ca="1" si="535"/>
        <v>5.3365806686643706</v>
      </c>
      <c r="L4927" s="16"/>
      <c r="M4927" s="17">
        <f t="shared" ca="1" si="534"/>
        <v>0.47909482056393293</v>
      </c>
      <c r="N4927" s="18">
        <f t="shared" ca="1" si="536"/>
        <v>3.3413766417360389</v>
      </c>
      <c r="O4927" s="18"/>
      <c r="P4927" s="30">
        <f t="shared" ca="1" si="532"/>
        <v>4.1952040269283319</v>
      </c>
      <c r="Q4927" s="19"/>
      <c r="R4927" s="20">
        <f t="shared" ca="1" si="537"/>
        <v>1</v>
      </c>
      <c r="S4927" s="21">
        <f t="shared" ca="1" si="538"/>
        <v>0</v>
      </c>
    </row>
    <row r="4928" spans="9:19" ht="15" x14ac:dyDescent="0.25">
      <c r="I4928" s="14">
        <v>4924</v>
      </c>
      <c r="J4928" s="15">
        <f t="shared" ca="1" si="533"/>
        <v>0.48696049035953792</v>
      </c>
      <c r="K4928" s="16">
        <f t="shared" ca="1" si="535"/>
        <v>7.1564872577755869</v>
      </c>
      <c r="L4928" s="16"/>
      <c r="M4928" s="17">
        <f t="shared" ca="1" si="534"/>
        <v>0.95973049660097165</v>
      </c>
      <c r="N4928" s="18">
        <f t="shared" ca="1" si="536"/>
        <v>18.401195828186694</v>
      </c>
      <c r="O4928" s="18"/>
      <c r="P4928" s="30">
        <f t="shared" ca="1" si="532"/>
        <v>-9.0447085704111068</v>
      </c>
      <c r="Q4928" s="19"/>
      <c r="R4928" s="20">
        <f t="shared" ca="1" si="537"/>
        <v>0</v>
      </c>
      <c r="S4928" s="21">
        <f t="shared" ca="1" si="538"/>
        <v>0</v>
      </c>
    </row>
    <row r="4929" spans="9:19" ht="15" x14ac:dyDescent="0.25">
      <c r="I4929" s="14">
        <v>4925</v>
      </c>
      <c r="J4929" s="15">
        <f t="shared" ca="1" si="533"/>
        <v>0.49915866145128995</v>
      </c>
      <c r="K4929" s="16">
        <f t="shared" ca="1" si="535"/>
        <v>7.4123554712334956</v>
      </c>
      <c r="L4929" s="16"/>
      <c r="M4929" s="17">
        <f t="shared" ca="1" si="534"/>
        <v>0.59544401237179745</v>
      </c>
      <c r="N4929" s="18">
        <f t="shared" ca="1" si="536"/>
        <v>5.8011346866284965</v>
      </c>
      <c r="O4929" s="18"/>
      <c r="P4929" s="30">
        <f t="shared" ca="1" si="532"/>
        <v>3.8112207846049992</v>
      </c>
      <c r="Q4929" s="19"/>
      <c r="R4929" s="20">
        <f t="shared" ca="1" si="537"/>
        <v>1</v>
      </c>
      <c r="S4929" s="21">
        <f t="shared" ca="1" si="538"/>
        <v>0</v>
      </c>
    </row>
    <row r="4930" spans="9:19" ht="15" x14ac:dyDescent="0.25">
      <c r="I4930" s="14">
        <v>4926</v>
      </c>
      <c r="J4930" s="15">
        <f t="shared" ca="1" si="533"/>
        <v>0.7625984643821917</v>
      </c>
      <c r="K4930" s="16">
        <f t="shared" ca="1" si="535"/>
        <v>13.409492337599314</v>
      </c>
      <c r="L4930" s="16"/>
      <c r="M4930" s="17">
        <f t="shared" ca="1" si="534"/>
        <v>4.383757193063853E-2</v>
      </c>
      <c r="N4930" s="18">
        <f t="shared" ca="1" si="536"/>
        <v>-10.508403992782551</v>
      </c>
      <c r="O4930" s="18"/>
      <c r="P4930" s="30">
        <f t="shared" ca="1" si="532"/>
        <v>26.117896330381864</v>
      </c>
      <c r="Q4930" s="19"/>
      <c r="R4930" s="20">
        <f t="shared" ca="1" si="537"/>
        <v>1</v>
      </c>
      <c r="S4930" s="21">
        <f t="shared" ca="1" si="538"/>
        <v>1</v>
      </c>
    </row>
    <row r="4931" spans="9:19" ht="15" x14ac:dyDescent="0.25">
      <c r="I4931" s="14">
        <v>4927</v>
      </c>
      <c r="J4931" s="15">
        <f t="shared" ca="1" si="533"/>
        <v>0.20415367416536112</v>
      </c>
      <c r="K4931" s="16">
        <f t="shared" ca="1" si="535"/>
        <v>0.51185904702159046</v>
      </c>
      <c r="L4931" s="16"/>
      <c r="M4931" s="17">
        <f t="shared" ca="1" si="534"/>
        <v>0.64490853367534318</v>
      </c>
      <c r="N4931" s="18">
        <f t="shared" ca="1" si="536"/>
        <v>6.8891158066337619</v>
      </c>
      <c r="O4931" s="18"/>
      <c r="P4931" s="30">
        <f t="shared" ca="1" si="532"/>
        <v>-4.1772567596121712</v>
      </c>
      <c r="Q4931" s="19"/>
      <c r="R4931" s="20">
        <f t="shared" ca="1" si="537"/>
        <v>0</v>
      </c>
      <c r="S4931" s="21">
        <f t="shared" ca="1" si="538"/>
        <v>0</v>
      </c>
    </row>
    <row r="4932" spans="9:19" ht="15" x14ac:dyDescent="0.25">
      <c r="I4932" s="14">
        <v>4928</v>
      </c>
      <c r="J4932" s="15">
        <f t="shared" ca="1" si="533"/>
        <v>0.28277013294349562</v>
      </c>
      <c r="K4932" s="16">
        <f t="shared" ca="1" si="535"/>
        <v>2.6222845048042869</v>
      </c>
      <c r="L4932" s="16"/>
      <c r="M4932" s="17">
        <f t="shared" ca="1" si="534"/>
        <v>0.33230610915901937</v>
      </c>
      <c r="N4932" s="18">
        <f t="shared" ca="1" si="536"/>
        <v>0.1526255317483356</v>
      </c>
      <c r="O4932" s="18"/>
      <c r="P4932" s="30">
        <f t="shared" ca="1" si="532"/>
        <v>4.6696589730559515</v>
      </c>
      <c r="Q4932" s="19"/>
      <c r="R4932" s="20">
        <f t="shared" ca="1" si="537"/>
        <v>1</v>
      </c>
      <c r="S4932" s="21">
        <f t="shared" ca="1" si="538"/>
        <v>0</v>
      </c>
    </row>
    <row r="4933" spans="9:19" ht="15" x14ac:dyDescent="0.25">
      <c r="I4933" s="14">
        <v>4929</v>
      </c>
      <c r="J4933" s="15">
        <f t="shared" ca="1" si="533"/>
        <v>0.74624033735306972</v>
      </c>
      <c r="K4933" s="16">
        <f t="shared" ca="1" si="535"/>
        <v>12.974590200582792</v>
      </c>
      <c r="L4933" s="16"/>
      <c r="M4933" s="17">
        <f t="shared" ca="1" si="534"/>
        <v>0.40654950986556171</v>
      </c>
      <c r="N4933" s="18">
        <f t="shared" ca="1" si="536"/>
        <v>1.801884703645211</v>
      </c>
      <c r="O4933" s="18"/>
      <c r="P4933" s="30">
        <f t="shared" ref="P4933:P4996" ca="1" si="539">K4933-N4933+homefield_adv_simulation</f>
        <v>13.372705496937581</v>
      </c>
      <c r="Q4933" s="19"/>
      <c r="R4933" s="20">
        <f t="shared" ca="1" si="537"/>
        <v>1</v>
      </c>
      <c r="S4933" s="21">
        <f t="shared" ca="1" si="538"/>
        <v>1</v>
      </c>
    </row>
    <row r="4934" spans="9:19" ht="15" x14ac:dyDescent="0.25">
      <c r="I4934" s="14">
        <v>4930</v>
      </c>
      <c r="J4934" s="15">
        <f t="shared" ca="1" si="533"/>
        <v>0.59044512153612017</v>
      </c>
      <c r="K4934" s="16">
        <f t="shared" ca="1" si="535"/>
        <v>9.3433590068720616</v>
      </c>
      <c r="L4934" s="16"/>
      <c r="M4934" s="17">
        <f t="shared" ca="1" si="534"/>
        <v>0.47348480093857226</v>
      </c>
      <c r="N4934" s="18">
        <f t="shared" ca="1" si="536"/>
        <v>3.2235143527209398</v>
      </c>
      <c r="O4934" s="18"/>
      <c r="P4934" s="30">
        <f t="shared" ca="1" si="539"/>
        <v>8.3198446541511224</v>
      </c>
      <c r="Q4934" s="19"/>
      <c r="R4934" s="20">
        <f t="shared" ca="1" si="537"/>
        <v>1</v>
      </c>
      <c r="S4934" s="21">
        <f t="shared" ca="1" si="538"/>
        <v>1</v>
      </c>
    </row>
    <row r="4935" spans="9:19" ht="15" x14ac:dyDescent="0.25">
      <c r="I4935" s="14">
        <v>4931</v>
      </c>
      <c r="J4935" s="15">
        <f t="shared" ca="1" si="533"/>
        <v>0.30854004381073863</v>
      </c>
      <c r="K4935" s="16">
        <f t="shared" ca="1" si="535"/>
        <v>3.2467593989104744</v>
      </c>
      <c r="L4935" s="16"/>
      <c r="M4935" s="17">
        <f t="shared" ca="1" si="534"/>
        <v>0.86563816707506225</v>
      </c>
      <c r="N4935" s="18">
        <f t="shared" ca="1" si="536"/>
        <v>13.033515052224496</v>
      </c>
      <c r="O4935" s="18"/>
      <c r="P4935" s="30">
        <f t="shared" ca="1" si="539"/>
        <v>-7.5867556533140208</v>
      </c>
      <c r="Q4935" s="19"/>
      <c r="R4935" s="20">
        <f t="shared" ca="1" si="537"/>
        <v>0</v>
      </c>
      <c r="S4935" s="21">
        <f t="shared" ca="1" si="538"/>
        <v>0</v>
      </c>
    </row>
    <row r="4936" spans="9:19" ht="15" x14ac:dyDescent="0.25">
      <c r="I4936" s="14">
        <v>4932</v>
      </c>
      <c r="J4936" s="15">
        <f t="shared" ca="1" si="533"/>
        <v>0.86523992376727032</v>
      </c>
      <c r="K4936" s="16">
        <f t="shared" ca="1" si="535"/>
        <v>16.668134511789489</v>
      </c>
      <c r="L4936" s="16"/>
      <c r="M4936" s="17">
        <f t="shared" ca="1" si="534"/>
        <v>1.5608474991915866E-2</v>
      </c>
      <c r="N4936" s="18">
        <f t="shared" ca="1" si="536"/>
        <v>-14.244135234650837</v>
      </c>
      <c r="O4936" s="18"/>
      <c r="P4936" s="30">
        <f t="shared" ca="1" si="539"/>
        <v>33.112269746440326</v>
      </c>
      <c r="Q4936" s="19"/>
      <c r="R4936" s="20">
        <f t="shared" ca="1" si="537"/>
        <v>1</v>
      </c>
      <c r="S4936" s="21">
        <f t="shared" ca="1" si="538"/>
        <v>1</v>
      </c>
    </row>
    <row r="4937" spans="9:19" ht="15" x14ac:dyDescent="0.25">
      <c r="I4937" s="14">
        <v>4933</v>
      </c>
      <c r="J4937" s="15">
        <f t="shared" ca="1" si="533"/>
        <v>0.99602976641272478</v>
      </c>
      <c r="K4937" s="16">
        <f t="shared" ca="1" si="535"/>
        <v>29.639899893993491</v>
      </c>
      <c r="L4937" s="16"/>
      <c r="M4937" s="17">
        <f t="shared" ca="1" si="534"/>
        <v>0.73842046894521873</v>
      </c>
      <c r="N4937" s="18">
        <f t="shared" ca="1" si="536"/>
        <v>9.1219353121093238</v>
      </c>
      <c r="O4937" s="18"/>
      <c r="P4937" s="30">
        <f t="shared" ca="1" si="539"/>
        <v>22.717964581884164</v>
      </c>
      <c r="Q4937" s="19"/>
      <c r="R4937" s="20">
        <f t="shared" ca="1" si="537"/>
        <v>1</v>
      </c>
      <c r="S4937" s="21">
        <f t="shared" ca="1" si="538"/>
        <v>1</v>
      </c>
    </row>
    <row r="4938" spans="9:19" ht="15" x14ac:dyDescent="0.25">
      <c r="I4938" s="14">
        <v>4934</v>
      </c>
      <c r="J4938" s="15">
        <f t="shared" ref="J4938:J5001" ca="1" si="540">RAND()</f>
        <v>0.48414891719781417</v>
      </c>
      <c r="K4938" s="16">
        <f t="shared" ca="1" si="535"/>
        <v>7.0974842610438387</v>
      </c>
      <c r="L4938" s="16"/>
      <c r="M4938" s="17">
        <f t="shared" ref="M4938:M5001" ca="1" si="541">RAND()</f>
        <v>0.13170872013587687</v>
      </c>
      <c r="N4938" s="18">
        <f t="shared" ca="1" si="536"/>
        <v>-5.5767893619563367</v>
      </c>
      <c r="O4938" s="18"/>
      <c r="P4938" s="30">
        <f t="shared" ca="1" si="539"/>
        <v>14.874273623000175</v>
      </c>
      <c r="Q4938" s="19"/>
      <c r="R4938" s="20">
        <f t="shared" ca="1" si="537"/>
        <v>1</v>
      </c>
      <c r="S4938" s="21">
        <f t="shared" ca="1" si="538"/>
        <v>1</v>
      </c>
    </row>
    <row r="4939" spans="9:19" ht="15" x14ac:dyDescent="0.25">
      <c r="I4939" s="14">
        <v>4935</v>
      </c>
      <c r="J4939" s="15">
        <f t="shared" ca="1" si="540"/>
        <v>5.6126258284712738E-2</v>
      </c>
      <c r="K4939" s="16">
        <f t="shared" ref="K4939:K5002" ca="1" si="542">NORMINV(J4939,mean_HomeTeam_Sim,sd_HomeTeam_Sim)</f>
        <v>-5.857412795814815</v>
      </c>
      <c r="L4939" s="16"/>
      <c r="M4939" s="17">
        <f t="shared" ca="1" si="541"/>
        <v>0.18056374657571139</v>
      </c>
      <c r="N4939" s="18">
        <f t="shared" ref="N4939:N5002" ca="1" si="543">NORMINV(M4939,mean_AwayTeam_Sim,sd_AwayTeam_Sim)</f>
        <v>-3.860536417292816</v>
      </c>
      <c r="O4939" s="18"/>
      <c r="P4939" s="30">
        <f t="shared" ca="1" si="539"/>
        <v>0.20312362147800123</v>
      </c>
      <c r="Q4939" s="19"/>
      <c r="R4939" s="20">
        <f t="shared" ref="R4939:R5002" ca="1" si="544">IF(P4939&gt;0,1,0)</f>
        <v>1</v>
      </c>
      <c r="S4939" s="21">
        <f t="shared" ref="S4939:S5002" ca="1" si="545">IF(P4939&gt;game_spread,1,0)</f>
        <v>0</v>
      </c>
    </row>
    <row r="4940" spans="9:19" ht="15" x14ac:dyDescent="0.25">
      <c r="I4940" s="14">
        <v>4936</v>
      </c>
      <c r="J4940" s="15">
        <f t="shared" ca="1" si="540"/>
        <v>0.3669597319932556</v>
      </c>
      <c r="K4940" s="16">
        <f t="shared" ca="1" si="542"/>
        <v>4.5860551148260935</v>
      </c>
      <c r="L4940" s="16"/>
      <c r="M4940" s="17">
        <f t="shared" ca="1" si="541"/>
        <v>0.1371825645392678</v>
      </c>
      <c r="N4940" s="18">
        <f t="shared" ca="1" si="543"/>
        <v>-5.3652404476680555</v>
      </c>
      <c r="O4940" s="18"/>
      <c r="P4940" s="30">
        <f t="shared" ca="1" si="539"/>
        <v>12.151295562494148</v>
      </c>
      <c r="Q4940" s="19"/>
      <c r="R4940" s="20">
        <f t="shared" ca="1" si="544"/>
        <v>1</v>
      </c>
      <c r="S4940" s="21">
        <f t="shared" ca="1" si="545"/>
        <v>1</v>
      </c>
    </row>
    <row r="4941" spans="9:19" ht="15" x14ac:dyDescent="0.25">
      <c r="I4941" s="14">
        <v>4937</v>
      </c>
      <c r="J4941" s="15">
        <f t="shared" ca="1" si="540"/>
        <v>0.42760205583450783</v>
      </c>
      <c r="K4941" s="16">
        <f t="shared" ca="1" si="542"/>
        <v>5.9032421326822968</v>
      </c>
      <c r="L4941" s="16"/>
      <c r="M4941" s="17">
        <f t="shared" ca="1" si="541"/>
        <v>1.9230435992719896E-2</v>
      </c>
      <c r="N4941" s="18">
        <f t="shared" ca="1" si="543"/>
        <v>-13.538100741271631</v>
      </c>
      <c r="O4941" s="18"/>
      <c r="P4941" s="30">
        <f t="shared" ca="1" si="539"/>
        <v>21.641342873953928</v>
      </c>
      <c r="Q4941" s="19"/>
      <c r="R4941" s="20">
        <f t="shared" ca="1" si="544"/>
        <v>1</v>
      </c>
      <c r="S4941" s="21">
        <f t="shared" ca="1" si="545"/>
        <v>1</v>
      </c>
    </row>
    <row r="4942" spans="9:19" ht="15" x14ac:dyDescent="0.25">
      <c r="I4942" s="14">
        <v>4938</v>
      </c>
      <c r="J4942" s="15">
        <f t="shared" ca="1" si="540"/>
        <v>0.58507598791506166</v>
      </c>
      <c r="K4942" s="16">
        <f t="shared" ca="1" si="542"/>
        <v>9.2279530020277196</v>
      </c>
      <c r="L4942" s="16"/>
      <c r="M4942" s="17">
        <f t="shared" ca="1" si="541"/>
        <v>0.85699578845649393</v>
      </c>
      <c r="N4942" s="18">
        <f t="shared" ca="1" si="543"/>
        <v>12.70648462552929</v>
      </c>
      <c r="O4942" s="18"/>
      <c r="P4942" s="30">
        <f t="shared" ca="1" si="539"/>
        <v>-1.2785316235015705</v>
      </c>
      <c r="Q4942" s="19"/>
      <c r="R4942" s="20">
        <f t="shared" ca="1" si="544"/>
        <v>0</v>
      </c>
      <c r="S4942" s="21">
        <f t="shared" ca="1" si="545"/>
        <v>0</v>
      </c>
    </row>
    <row r="4943" spans="9:19" ht="15" x14ac:dyDescent="0.25">
      <c r="I4943" s="14">
        <v>4939</v>
      </c>
      <c r="J4943" s="15">
        <f t="shared" ca="1" si="540"/>
        <v>0.3233657962674179</v>
      </c>
      <c r="K4943" s="16">
        <f t="shared" ca="1" si="542"/>
        <v>3.5955250005310369</v>
      </c>
      <c r="L4943" s="16"/>
      <c r="M4943" s="17">
        <f t="shared" ca="1" si="541"/>
        <v>0.85071665550302578</v>
      </c>
      <c r="N4943" s="18">
        <f t="shared" ca="1" si="543"/>
        <v>12.477181214441078</v>
      </c>
      <c r="O4943" s="18"/>
      <c r="P4943" s="30">
        <f t="shared" ca="1" si="539"/>
        <v>-6.6816562139100411</v>
      </c>
      <c r="Q4943" s="19"/>
      <c r="R4943" s="20">
        <f t="shared" ca="1" si="544"/>
        <v>0</v>
      </c>
      <c r="S4943" s="21">
        <f t="shared" ca="1" si="545"/>
        <v>0</v>
      </c>
    </row>
    <row r="4944" spans="9:19" ht="15" x14ac:dyDescent="0.25">
      <c r="I4944" s="14">
        <v>4940</v>
      </c>
      <c r="J4944" s="15">
        <f t="shared" ca="1" si="540"/>
        <v>0.28508495980264248</v>
      </c>
      <c r="K4944" s="16">
        <f t="shared" ca="1" si="542"/>
        <v>2.6794337711841871</v>
      </c>
      <c r="L4944" s="16"/>
      <c r="M4944" s="17">
        <f t="shared" ca="1" si="541"/>
        <v>0.13113164347217743</v>
      </c>
      <c r="N4944" s="18">
        <f t="shared" ca="1" si="543"/>
        <v>-5.5994419572685565</v>
      </c>
      <c r="O4944" s="18"/>
      <c r="P4944" s="30">
        <f t="shared" ca="1" si="539"/>
        <v>10.478875728452742</v>
      </c>
      <c r="Q4944" s="19"/>
      <c r="R4944" s="20">
        <f t="shared" ca="1" si="544"/>
        <v>1</v>
      </c>
      <c r="S4944" s="21">
        <f t="shared" ca="1" si="545"/>
        <v>1</v>
      </c>
    </row>
    <row r="4945" spans="9:19" ht="15" x14ac:dyDescent="0.25">
      <c r="I4945" s="14">
        <v>4941</v>
      </c>
      <c r="J4945" s="15">
        <f t="shared" ca="1" si="540"/>
        <v>0.49390161694154111</v>
      </c>
      <c r="K4945" s="16">
        <f t="shared" ca="1" si="542"/>
        <v>7.3020999926719634</v>
      </c>
      <c r="L4945" s="16"/>
      <c r="M4945" s="17">
        <f t="shared" ca="1" si="541"/>
        <v>0.750156556956876</v>
      </c>
      <c r="N4945" s="18">
        <f t="shared" ca="1" si="543"/>
        <v>9.4273087277083807</v>
      </c>
      <c r="O4945" s="18"/>
      <c r="P4945" s="30">
        <f t="shared" ca="1" si="539"/>
        <v>7.4791264963582904E-2</v>
      </c>
      <c r="Q4945" s="19"/>
      <c r="R4945" s="20">
        <f t="shared" ca="1" si="544"/>
        <v>1</v>
      </c>
      <c r="S4945" s="21">
        <f t="shared" ca="1" si="545"/>
        <v>0</v>
      </c>
    </row>
    <row r="4946" spans="9:19" ht="15" x14ac:dyDescent="0.25">
      <c r="I4946" s="14">
        <v>4942</v>
      </c>
      <c r="J4946" s="15">
        <f t="shared" ca="1" si="540"/>
        <v>0.23782236400139722</v>
      </c>
      <c r="K4946" s="16">
        <f t="shared" ca="1" si="542"/>
        <v>1.4618956368862959</v>
      </c>
      <c r="L4946" s="16"/>
      <c r="M4946" s="17">
        <f t="shared" ca="1" si="541"/>
        <v>0.91230343342420905</v>
      </c>
      <c r="N4946" s="18">
        <f t="shared" ca="1" si="543"/>
        <v>15.11738476682396</v>
      </c>
      <c r="O4946" s="18"/>
      <c r="P4946" s="30">
        <f t="shared" ca="1" si="539"/>
        <v>-11.455489129937664</v>
      </c>
      <c r="Q4946" s="19"/>
      <c r="R4946" s="20">
        <f t="shared" ca="1" si="544"/>
        <v>0</v>
      </c>
      <c r="S4946" s="21">
        <f t="shared" ca="1" si="545"/>
        <v>0</v>
      </c>
    </row>
    <row r="4947" spans="9:19" ht="15" x14ac:dyDescent="0.25">
      <c r="I4947" s="14">
        <v>4943</v>
      </c>
      <c r="J4947" s="15">
        <f t="shared" ca="1" si="540"/>
        <v>0.80685604565621583</v>
      </c>
      <c r="K4947" s="16">
        <f t="shared" ca="1" si="542"/>
        <v>14.678562032134758</v>
      </c>
      <c r="L4947" s="16"/>
      <c r="M4947" s="17">
        <f t="shared" ca="1" si="541"/>
        <v>0.41797664736903084</v>
      </c>
      <c r="N4947" s="18">
        <f t="shared" ca="1" si="543"/>
        <v>2.0475077696202266</v>
      </c>
      <c r="O4947" s="18"/>
      <c r="P4947" s="30">
        <f t="shared" ca="1" si="539"/>
        <v>14.831054262514531</v>
      </c>
      <c r="Q4947" s="19"/>
      <c r="R4947" s="20">
        <f t="shared" ca="1" si="544"/>
        <v>1</v>
      </c>
      <c r="S4947" s="21">
        <f t="shared" ca="1" si="545"/>
        <v>1</v>
      </c>
    </row>
    <row r="4948" spans="9:19" ht="15" x14ac:dyDescent="0.25">
      <c r="I4948" s="14">
        <v>4944</v>
      </c>
      <c r="J4948" s="15">
        <f t="shared" ca="1" si="540"/>
        <v>0.50950411294614495</v>
      </c>
      <c r="K4948" s="16">
        <f t="shared" ca="1" si="542"/>
        <v>7.6293387037069484</v>
      </c>
      <c r="L4948" s="16"/>
      <c r="M4948" s="17">
        <f t="shared" ca="1" si="541"/>
        <v>0.57613298121030776</v>
      </c>
      <c r="N4948" s="18">
        <f t="shared" ca="1" si="543"/>
        <v>5.3864744921856058</v>
      </c>
      <c r="O4948" s="18"/>
      <c r="P4948" s="30">
        <f t="shared" ca="1" si="539"/>
        <v>4.4428642115213428</v>
      </c>
      <c r="Q4948" s="19"/>
      <c r="R4948" s="20">
        <f t="shared" ca="1" si="544"/>
        <v>1</v>
      </c>
      <c r="S4948" s="21">
        <f t="shared" ca="1" si="545"/>
        <v>0</v>
      </c>
    </row>
    <row r="4949" spans="9:19" ht="15" x14ac:dyDescent="0.25">
      <c r="I4949" s="14">
        <v>4945</v>
      </c>
      <c r="J4949" s="15">
        <f t="shared" ca="1" si="540"/>
        <v>0.42466122430045905</v>
      </c>
      <c r="K4949" s="16">
        <f t="shared" ca="1" si="542"/>
        <v>5.8404881459790658</v>
      </c>
      <c r="L4949" s="16"/>
      <c r="M4949" s="17">
        <f t="shared" ca="1" si="541"/>
        <v>0.33000556056722619</v>
      </c>
      <c r="N4949" s="18">
        <f t="shared" ca="1" si="543"/>
        <v>9.955085483582371E-2</v>
      </c>
      <c r="O4949" s="18"/>
      <c r="P4949" s="30">
        <f t="shared" ca="1" si="539"/>
        <v>7.9409372911432419</v>
      </c>
      <c r="Q4949" s="19"/>
      <c r="R4949" s="20">
        <f t="shared" ca="1" si="544"/>
        <v>1</v>
      </c>
      <c r="S4949" s="21">
        <f t="shared" ca="1" si="545"/>
        <v>1</v>
      </c>
    </row>
    <row r="4950" spans="9:19" ht="15" x14ac:dyDescent="0.25">
      <c r="I4950" s="14">
        <v>4946</v>
      </c>
      <c r="J4950" s="15">
        <f t="shared" ca="1" si="540"/>
        <v>0.54396492061486512</v>
      </c>
      <c r="K4950" s="16">
        <f t="shared" ca="1" si="542"/>
        <v>8.3539047118124454</v>
      </c>
      <c r="L4950" s="16"/>
      <c r="M4950" s="17">
        <f t="shared" ca="1" si="541"/>
        <v>0.67368358263784567</v>
      </c>
      <c r="N4950" s="18">
        <f t="shared" ca="1" si="543"/>
        <v>7.5458706246789653</v>
      </c>
      <c r="O4950" s="18"/>
      <c r="P4950" s="30">
        <f t="shared" ca="1" si="539"/>
        <v>3.0080340871334803</v>
      </c>
      <c r="Q4950" s="19"/>
      <c r="R4950" s="20">
        <f t="shared" ca="1" si="544"/>
        <v>1</v>
      </c>
      <c r="S4950" s="21">
        <f t="shared" ca="1" si="545"/>
        <v>0</v>
      </c>
    </row>
    <row r="4951" spans="9:19" ht="15" x14ac:dyDescent="0.25">
      <c r="I4951" s="14">
        <v>4947</v>
      </c>
      <c r="J4951" s="15">
        <f t="shared" ca="1" si="540"/>
        <v>0.1524158051089769</v>
      </c>
      <c r="K4951" s="16">
        <f t="shared" ca="1" si="542"/>
        <v>-1.1551964684346103</v>
      </c>
      <c r="L4951" s="16"/>
      <c r="M4951" s="17">
        <f t="shared" ca="1" si="541"/>
        <v>0.9329309057441233</v>
      </c>
      <c r="N4951" s="18">
        <f t="shared" ca="1" si="543"/>
        <v>16.313008182546952</v>
      </c>
      <c r="O4951" s="18"/>
      <c r="P4951" s="30">
        <f t="shared" ca="1" si="539"/>
        <v>-15.268204650981563</v>
      </c>
      <c r="Q4951" s="19"/>
      <c r="R4951" s="20">
        <f t="shared" ca="1" si="544"/>
        <v>0</v>
      </c>
      <c r="S4951" s="21">
        <f t="shared" ca="1" si="545"/>
        <v>0</v>
      </c>
    </row>
    <row r="4952" spans="9:19" ht="15" x14ac:dyDescent="0.25">
      <c r="I4952" s="14">
        <v>4948</v>
      </c>
      <c r="J4952" s="15">
        <f t="shared" ca="1" si="540"/>
        <v>0.20570446033908629</v>
      </c>
      <c r="K4952" s="16">
        <f t="shared" ca="1" si="542"/>
        <v>0.55753432511893575</v>
      </c>
      <c r="L4952" s="16"/>
      <c r="M4952" s="17">
        <f t="shared" ca="1" si="541"/>
        <v>0.68664117745915521</v>
      </c>
      <c r="N4952" s="18">
        <f t="shared" ca="1" si="543"/>
        <v>7.8491124372464327</v>
      </c>
      <c r="O4952" s="18"/>
      <c r="P4952" s="30">
        <f t="shared" ca="1" si="539"/>
        <v>-5.0915781121274968</v>
      </c>
      <c r="Q4952" s="19"/>
      <c r="R4952" s="20">
        <f t="shared" ca="1" si="544"/>
        <v>0</v>
      </c>
      <c r="S4952" s="21">
        <f t="shared" ca="1" si="545"/>
        <v>0</v>
      </c>
    </row>
    <row r="4953" spans="9:19" ht="15" x14ac:dyDescent="0.25">
      <c r="I4953" s="14">
        <v>4949</v>
      </c>
      <c r="J4953" s="15">
        <f t="shared" ca="1" si="540"/>
        <v>0.7703493631552889</v>
      </c>
      <c r="K4953" s="16">
        <f t="shared" ca="1" si="542"/>
        <v>13.621266555841096</v>
      </c>
      <c r="L4953" s="16"/>
      <c r="M4953" s="17">
        <f t="shared" ca="1" si="541"/>
        <v>5.9703563235432022E-2</v>
      </c>
      <c r="N4953" s="18">
        <f t="shared" ca="1" si="543"/>
        <v>-9.2490298053157964</v>
      </c>
      <c r="O4953" s="18"/>
      <c r="P4953" s="30">
        <f t="shared" ca="1" si="539"/>
        <v>25.070296361156892</v>
      </c>
      <c r="Q4953" s="19"/>
      <c r="R4953" s="20">
        <f t="shared" ca="1" si="544"/>
        <v>1</v>
      </c>
      <c r="S4953" s="21">
        <f t="shared" ca="1" si="545"/>
        <v>1</v>
      </c>
    </row>
    <row r="4954" spans="9:19" ht="15" x14ac:dyDescent="0.25">
      <c r="I4954" s="14">
        <v>4950</v>
      </c>
      <c r="J4954" s="15">
        <f t="shared" ca="1" si="540"/>
        <v>0.16409121487779776</v>
      </c>
      <c r="K4954" s="16">
        <f t="shared" ca="1" si="542"/>
        <v>-0.75070650088576762</v>
      </c>
      <c r="L4954" s="16"/>
      <c r="M4954" s="17">
        <f t="shared" ca="1" si="541"/>
        <v>0.12050811416398</v>
      </c>
      <c r="N4954" s="18">
        <f t="shared" ca="1" si="543"/>
        <v>-6.0294247949277686</v>
      </c>
      <c r="O4954" s="18"/>
      <c r="P4954" s="30">
        <f t="shared" ca="1" si="539"/>
        <v>7.4787182940420012</v>
      </c>
      <c r="Q4954" s="19"/>
      <c r="R4954" s="20">
        <f t="shared" ca="1" si="544"/>
        <v>1</v>
      </c>
      <c r="S4954" s="21">
        <f t="shared" ca="1" si="545"/>
        <v>1</v>
      </c>
    </row>
    <row r="4955" spans="9:19" ht="15" x14ac:dyDescent="0.25">
      <c r="I4955" s="14">
        <v>4951</v>
      </c>
      <c r="J4955" s="15">
        <f t="shared" ca="1" si="540"/>
        <v>0.70764938295670921</v>
      </c>
      <c r="K4955" s="16">
        <f t="shared" ca="1" si="542"/>
        <v>12.002603371419845</v>
      </c>
      <c r="L4955" s="16"/>
      <c r="M4955" s="17">
        <f t="shared" ca="1" si="541"/>
        <v>0.4456321225967671</v>
      </c>
      <c r="N4955" s="18">
        <f t="shared" ca="1" si="543"/>
        <v>2.636246747152561</v>
      </c>
      <c r="O4955" s="18"/>
      <c r="P4955" s="30">
        <f t="shared" ca="1" si="539"/>
        <v>11.566356624267282</v>
      </c>
      <c r="Q4955" s="19"/>
      <c r="R4955" s="20">
        <f t="shared" ca="1" si="544"/>
        <v>1</v>
      </c>
      <c r="S4955" s="21">
        <f t="shared" ca="1" si="545"/>
        <v>1</v>
      </c>
    </row>
    <row r="4956" spans="9:19" ht="15" x14ac:dyDescent="0.25">
      <c r="I4956" s="14">
        <v>4952</v>
      </c>
      <c r="J4956" s="15">
        <f t="shared" ca="1" si="540"/>
        <v>9.5121449537622027E-2</v>
      </c>
      <c r="K4956" s="16">
        <f t="shared" ca="1" si="542"/>
        <v>-3.5290824899894329</v>
      </c>
      <c r="L4956" s="16"/>
      <c r="M4956" s="17">
        <f t="shared" ca="1" si="541"/>
        <v>0.69689696111869404</v>
      </c>
      <c r="N4956" s="18">
        <f t="shared" ca="1" si="543"/>
        <v>8.0929535964636852</v>
      </c>
      <c r="O4956" s="18"/>
      <c r="P4956" s="30">
        <f t="shared" ca="1" si="539"/>
        <v>-9.4220360864531187</v>
      </c>
      <c r="Q4956" s="19"/>
      <c r="R4956" s="20">
        <f t="shared" ca="1" si="544"/>
        <v>0</v>
      </c>
      <c r="S4956" s="21">
        <f t="shared" ca="1" si="545"/>
        <v>0</v>
      </c>
    </row>
    <row r="4957" spans="9:19" ht="15" x14ac:dyDescent="0.25">
      <c r="I4957" s="14">
        <v>4953</v>
      </c>
      <c r="J4957" s="15">
        <f t="shared" ca="1" si="540"/>
        <v>0.9515905462295895</v>
      </c>
      <c r="K4957" s="16">
        <f t="shared" ca="1" si="542"/>
        <v>21.322531641516392</v>
      </c>
      <c r="L4957" s="16"/>
      <c r="M4957" s="17">
        <f t="shared" ca="1" si="541"/>
        <v>1.3400389455906936E-2</v>
      </c>
      <c r="N4957" s="18">
        <f t="shared" ca="1" si="543"/>
        <v>-14.747060006701794</v>
      </c>
      <c r="O4957" s="18"/>
      <c r="P4957" s="30">
        <f t="shared" ca="1" si="539"/>
        <v>38.269591648218189</v>
      </c>
      <c r="Q4957" s="19"/>
      <c r="R4957" s="20">
        <f t="shared" ca="1" si="544"/>
        <v>1</v>
      </c>
      <c r="S4957" s="21">
        <f t="shared" ca="1" si="545"/>
        <v>1</v>
      </c>
    </row>
    <row r="4958" spans="9:19" ht="15" x14ac:dyDescent="0.25">
      <c r="I4958" s="14">
        <v>4954</v>
      </c>
      <c r="J4958" s="15">
        <f t="shared" ca="1" si="540"/>
        <v>0.90332333708624613</v>
      </c>
      <c r="K4958" s="16">
        <f t="shared" ca="1" si="542"/>
        <v>18.312628439065975</v>
      </c>
      <c r="L4958" s="16"/>
      <c r="M4958" s="17">
        <f t="shared" ca="1" si="541"/>
        <v>0.46317655119877121</v>
      </c>
      <c r="N4958" s="18">
        <f t="shared" ca="1" si="543"/>
        <v>3.0066403593574722</v>
      </c>
      <c r="O4958" s="18"/>
      <c r="P4958" s="30">
        <f t="shared" ca="1" si="539"/>
        <v>17.505988079708501</v>
      </c>
      <c r="Q4958" s="19"/>
      <c r="R4958" s="20">
        <f t="shared" ca="1" si="544"/>
        <v>1</v>
      </c>
      <c r="S4958" s="21">
        <f t="shared" ca="1" si="545"/>
        <v>1</v>
      </c>
    </row>
    <row r="4959" spans="9:19" ht="15" x14ac:dyDescent="0.25">
      <c r="I4959" s="14">
        <v>4955</v>
      </c>
      <c r="J4959" s="15">
        <f t="shared" ca="1" si="540"/>
        <v>0.56810203840319806</v>
      </c>
      <c r="K4959" s="16">
        <f t="shared" ca="1" si="542"/>
        <v>8.8652412780462289</v>
      </c>
      <c r="L4959" s="16"/>
      <c r="M4959" s="17">
        <f t="shared" ca="1" si="541"/>
        <v>0.63677331950162863</v>
      </c>
      <c r="N4959" s="18">
        <f t="shared" ca="1" si="543"/>
        <v>6.707031823142124</v>
      </c>
      <c r="O4959" s="18"/>
      <c r="P4959" s="30">
        <f t="shared" ca="1" si="539"/>
        <v>4.3582094549041051</v>
      </c>
      <c r="Q4959" s="19"/>
      <c r="R4959" s="20">
        <f t="shared" ca="1" si="544"/>
        <v>1</v>
      </c>
      <c r="S4959" s="21">
        <f t="shared" ca="1" si="545"/>
        <v>0</v>
      </c>
    </row>
    <row r="4960" spans="9:19" ht="15" x14ac:dyDescent="0.25">
      <c r="I4960" s="14">
        <v>4956</v>
      </c>
      <c r="J4960" s="15">
        <f t="shared" ca="1" si="540"/>
        <v>0.25018297410964829</v>
      </c>
      <c r="K4960" s="16">
        <f t="shared" ca="1" si="542"/>
        <v>1.7916303873080519</v>
      </c>
      <c r="L4960" s="16"/>
      <c r="M4960" s="17">
        <f t="shared" ca="1" si="541"/>
        <v>0.58749537707327781</v>
      </c>
      <c r="N4960" s="18">
        <f t="shared" ca="1" si="543"/>
        <v>5.629912531783253</v>
      </c>
      <c r="O4960" s="18"/>
      <c r="P4960" s="30">
        <f t="shared" ca="1" si="539"/>
        <v>-1.6382821444752009</v>
      </c>
      <c r="Q4960" s="19"/>
      <c r="R4960" s="20">
        <f t="shared" ca="1" si="544"/>
        <v>0</v>
      </c>
      <c r="S4960" s="21">
        <f t="shared" ca="1" si="545"/>
        <v>0</v>
      </c>
    </row>
    <row r="4961" spans="9:19" ht="15" x14ac:dyDescent="0.25">
      <c r="I4961" s="14">
        <v>4957</v>
      </c>
      <c r="J4961" s="15">
        <f t="shared" ca="1" si="540"/>
        <v>0.72028791080119925</v>
      </c>
      <c r="K4961" s="16">
        <f t="shared" ca="1" si="542"/>
        <v>12.313559569472623</v>
      </c>
      <c r="L4961" s="16"/>
      <c r="M4961" s="17">
        <f t="shared" ca="1" si="541"/>
        <v>0.85527412684010362</v>
      </c>
      <c r="N4961" s="18">
        <f t="shared" ca="1" si="543"/>
        <v>12.642949687506542</v>
      </c>
      <c r="O4961" s="18"/>
      <c r="P4961" s="30">
        <f t="shared" ca="1" si="539"/>
        <v>1.8706098819660815</v>
      </c>
      <c r="Q4961" s="19"/>
      <c r="R4961" s="20">
        <f t="shared" ca="1" si="544"/>
        <v>1</v>
      </c>
      <c r="S4961" s="21">
        <f t="shared" ca="1" si="545"/>
        <v>0</v>
      </c>
    </row>
    <row r="4962" spans="9:19" ht="15" x14ac:dyDescent="0.25">
      <c r="I4962" s="14">
        <v>4958</v>
      </c>
      <c r="J4962" s="15">
        <f t="shared" ca="1" si="540"/>
        <v>0.59259938930042488</v>
      </c>
      <c r="K4962" s="16">
        <f t="shared" ca="1" si="542"/>
        <v>9.3897648744141442</v>
      </c>
      <c r="L4962" s="16"/>
      <c r="M4962" s="17">
        <f t="shared" ca="1" si="541"/>
        <v>0.80330403400152872</v>
      </c>
      <c r="N4962" s="18">
        <f t="shared" ca="1" si="543"/>
        <v>10.920744741153655</v>
      </c>
      <c r="O4962" s="18"/>
      <c r="P4962" s="30">
        <f t="shared" ca="1" si="539"/>
        <v>0.66902013326048948</v>
      </c>
      <c r="Q4962" s="19"/>
      <c r="R4962" s="20">
        <f t="shared" ca="1" si="544"/>
        <v>1</v>
      </c>
      <c r="S4962" s="21">
        <f t="shared" ca="1" si="545"/>
        <v>0</v>
      </c>
    </row>
    <row r="4963" spans="9:19" ht="15" x14ac:dyDescent="0.25">
      <c r="I4963" s="14">
        <v>4959</v>
      </c>
      <c r="J4963" s="15">
        <f t="shared" ca="1" si="540"/>
        <v>0.17284967237641857</v>
      </c>
      <c r="K4963" s="16">
        <f t="shared" ca="1" si="542"/>
        <v>-0.45940240006245325</v>
      </c>
      <c r="L4963" s="16"/>
      <c r="M4963" s="17">
        <f t="shared" ca="1" si="541"/>
        <v>9.7801862367040915E-2</v>
      </c>
      <c r="N4963" s="18">
        <f t="shared" ca="1" si="543"/>
        <v>-7.0478753119008921</v>
      </c>
      <c r="O4963" s="18"/>
      <c r="P4963" s="30">
        <f t="shared" ca="1" si="539"/>
        <v>8.7884729118384399</v>
      </c>
      <c r="Q4963" s="19"/>
      <c r="R4963" s="20">
        <f t="shared" ca="1" si="544"/>
        <v>1</v>
      </c>
      <c r="S4963" s="21">
        <f t="shared" ca="1" si="545"/>
        <v>1</v>
      </c>
    </row>
    <row r="4964" spans="9:19" ht="15" x14ac:dyDescent="0.25">
      <c r="I4964" s="14">
        <v>4960</v>
      </c>
      <c r="J4964" s="15">
        <f t="shared" ca="1" si="540"/>
        <v>0.51658776896595493</v>
      </c>
      <c r="K4964" s="16">
        <f t="shared" ca="1" si="542"/>
        <v>7.7779782724513824</v>
      </c>
      <c r="L4964" s="16"/>
      <c r="M4964" s="17">
        <f t="shared" ca="1" si="541"/>
        <v>0.95017062639325334</v>
      </c>
      <c r="N4964" s="18">
        <f t="shared" ca="1" si="543"/>
        <v>17.555693270657031</v>
      </c>
      <c r="O4964" s="18"/>
      <c r="P4964" s="30">
        <f t="shared" ca="1" si="539"/>
        <v>-7.5777149982056491</v>
      </c>
      <c r="Q4964" s="19"/>
      <c r="R4964" s="20">
        <f t="shared" ca="1" si="544"/>
        <v>0</v>
      </c>
      <c r="S4964" s="21">
        <f t="shared" ca="1" si="545"/>
        <v>0</v>
      </c>
    </row>
    <row r="4965" spans="9:19" ht="15" x14ac:dyDescent="0.25">
      <c r="I4965" s="14">
        <v>4961</v>
      </c>
      <c r="J4965" s="15">
        <f t="shared" ca="1" si="540"/>
        <v>0.76944790381942485</v>
      </c>
      <c r="K4965" s="16">
        <f t="shared" ca="1" si="542"/>
        <v>13.596434203123552</v>
      </c>
      <c r="L4965" s="16"/>
      <c r="M4965" s="17">
        <f t="shared" ca="1" si="541"/>
        <v>9.8244037393832473E-2</v>
      </c>
      <c r="N4965" s="18">
        <f t="shared" ca="1" si="543"/>
        <v>-7.0264851281790701</v>
      </c>
      <c r="O4965" s="18"/>
      <c r="P4965" s="30">
        <f t="shared" ca="1" si="539"/>
        <v>22.822919331302622</v>
      </c>
      <c r="Q4965" s="19"/>
      <c r="R4965" s="20">
        <f t="shared" ca="1" si="544"/>
        <v>1</v>
      </c>
      <c r="S4965" s="21">
        <f t="shared" ca="1" si="545"/>
        <v>1</v>
      </c>
    </row>
    <row r="4966" spans="9:19" ht="15" x14ac:dyDescent="0.25">
      <c r="I4966" s="14">
        <v>4962</v>
      </c>
      <c r="J4966" s="15">
        <f t="shared" ca="1" si="540"/>
        <v>0.54490002375570668</v>
      </c>
      <c r="K4966" s="16">
        <f t="shared" ca="1" si="542"/>
        <v>8.3736381783517171</v>
      </c>
      <c r="L4966" s="16"/>
      <c r="M4966" s="17">
        <f t="shared" ca="1" si="541"/>
        <v>0.85435975854172697</v>
      </c>
      <c r="N4966" s="18">
        <f t="shared" ca="1" si="543"/>
        <v>12.609413401744222</v>
      </c>
      <c r="O4966" s="18"/>
      <c r="P4966" s="30">
        <f t="shared" ca="1" si="539"/>
        <v>-2.0357752233925046</v>
      </c>
      <c r="Q4966" s="19"/>
      <c r="R4966" s="20">
        <f t="shared" ca="1" si="544"/>
        <v>0</v>
      </c>
      <c r="S4966" s="21">
        <f t="shared" ca="1" si="545"/>
        <v>0</v>
      </c>
    </row>
    <row r="4967" spans="9:19" ht="15" x14ac:dyDescent="0.25">
      <c r="I4967" s="14">
        <v>4963</v>
      </c>
      <c r="J4967" s="15">
        <f t="shared" ca="1" si="540"/>
        <v>0.25353971426506938</v>
      </c>
      <c r="K4967" s="16">
        <f t="shared" ca="1" si="542"/>
        <v>1.8796630143514497</v>
      </c>
      <c r="L4967" s="16"/>
      <c r="M4967" s="17">
        <f t="shared" ca="1" si="541"/>
        <v>0.38289522957731204</v>
      </c>
      <c r="N4967" s="18">
        <f t="shared" ca="1" si="543"/>
        <v>1.2877100441951881</v>
      </c>
      <c r="O4967" s="18"/>
      <c r="P4967" s="30">
        <f t="shared" ca="1" si="539"/>
        <v>2.7919529701562618</v>
      </c>
      <c r="Q4967" s="19"/>
      <c r="R4967" s="20">
        <f t="shared" ca="1" si="544"/>
        <v>1</v>
      </c>
      <c r="S4967" s="21">
        <f t="shared" ca="1" si="545"/>
        <v>0</v>
      </c>
    </row>
    <row r="4968" spans="9:19" ht="15" x14ac:dyDescent="0.25">
      <c r="I4968" s="14">
        <v>4964</v>
      </c>
      <c r="J4968" s="15">
        <f t="shared" ca="1" si="540"/>
        <v>0.12856084164603609</v>
      </c>
      <c r="K4968" s="16">
        <f t="shared" ca="1" si="542"/>
        <v>-2.0512026194532798</v>
      </c>
      <c r="L4968" s="16"/>
      <c r="M4968" s="17">
        <f t="shared" ca="1" si="541"/>
        <v>4.7724594751805127E-2</v>
      </c>
      <c r="N4968" s="18">
        <f t="shared" ca="1" si="543"/>
        <v>-10.169867411004466</v>
      </c>
      <c r="O4968" s="18"/>
      <c r="P4968" s="30">
        <f t="shared" ca="1" si="539"/>
        <v>10.318664791551186</v>
      </c>
      <c r="Q4968" s="19"/>
      <c r="R4968" s="20">
        <f t="shared" ca="1" si="544"/>
        <v>1</v>
      </c>
      <c r="S4968" s="21">
        <f t="shared" ca="1" si="545"/>
        <v>1</v>
      </c>
    </row>
    <row r="4969" spans="9:19" ht="15" x14ac:dyDescent="0.25">
      <c r="I4969" s="14">
        <v>4965</v>
      </c>
      <c r="J4969" s="15">
        <f t="shared" ca="1" si="540"/>
        <v>0.41241002208859823</v>
      </c>
      <c r="K4969" s="16">
        <f t="shared" ca="1" si="542"/>
        <v>5.5780543550408872</v>
      </c>
      <c r="L4969" s="16"/>
      <c r="M4969" s="17">
        <f t="shared" ca="1" si="541"/>
        <v>0.41486645649448328</v>
      </c>
      <c r="N4969" s="18">
        <f t="shared" ca="1" si="543"/>
        <v>1.98081172958505</v>
      </c>
      <c r="O4969" s="18"/>
      <c r="P4969" s="30">
        <f t="shared" ca="1" si="539"/>
        <v>5.7972426254558371</v>
      </c>
      <c r="Q4969" s="19"/>
      <c r="R4969" s="20">
        <f t="shared" ca="1" si="544"/>
        <v>1</v>
      </c>
      <c r="S4969" s="21">
        <f t="shared" ca="1" si="545"/>
        <v>0</v>
      </c>
    </row>
    <row r="4970" spans="9:19" ht="15" x14ac:dyDescent="0.25">
      <c r="I4970" s="14">
        <v>4966</v>
      </c>
      <c r="J4970" s="15">
        <f t="shared" ca="1" si="540"/>
        <v>0.98291091792336527</v>
      </c>
      <c r="K4970" s="16">
        <f t="shared" ca="1" si="542"/>
        <v>25.150153472311448</v>
      </c>
      <c r="L4970" s="16"/>
      <c r="M4970" s="17">
        <f t="shared" ca="1" si="541"/>
        <v>0.45057475725736962</v>
      </c>
      <c r="N4970" s="18">
        <f t="shared" ca="1" si="543"/>
        <v>2.7407899683315664</v>
      </c>
      <c r="O4970" s="18"/>
      <c r="P4970" s="30">
        <f t="shared" ca="1" si="539"/>
        <v>24.609363503979882</v>
      </c>
      <c r="Q4970" s="19"/>
      <c r="R4970" s="20">
        <f t="shared" ca="1" si="544"/>
        <v>1</v>
      </c>
      <c r="S4970" s="21">
        <f t="shared" ca="1" si="545"/>
        <v>1</v>
      </c>
    </row>
    <row r="4971" spans="9:19" ht="15" x14ac:dyDescent="0.25">
      <c r="I4971" s="14">
        <v>4967</v>
      </c>
      <c r="J4971" s="15">
        <f t="shared" ca="1" si="540"/>
        <v>0.27960163274344929</v>
      </c>
      <c r="K4971" s="16">
        <f t="shared" ca="1" si="542"/>
        <v>2.543693458600008</v>
      </c>
      <c r="L4971" s="16"/>
      <c r="M4971" s="17">
        <f t="shared" ca="1" si="541"/>
        <v>0.43430868610398299</v>
      </c>
      <c r="N4971" s="18">
        <f t="shared" ca="1" si="543"/>
        <v>2.3960390742820152</v>
      </c>
      <c r="O4971" s="18"/>
      <c r="P4971" s="30">
        <f t="shared" ca="1" si="539"/>
        <v>2.3476543843179929</v>
      </c>
      <c r="Q4971" s="19"/>
      <c r="R4971" s="20">
        <f t="shared" ca="1" si="544"/>
        <v>1</v>
      </c>
      <c r="S4971" s="21">
        <f t="shared" ca="1" si="545"/>
        <v>0</v>
      </c>
    </row>
    <row r="4972" spans="9:19" ht="15" x14ac:dyDescent="0.25">
      <c r="I4972" s="14">
        <v>4968</v>
      </c>
      <c r="J4972" s="15">
        <f t="shared" ca="1" si="540"/>
        <v>0.38520353930873219</v>
      </c>
      <c r="K4972" s="16">
        <f t="shared" ca="1" si="542"/>
        <v>4.9882707891758269</v>
      </c>
      <c r="L4972" s="16"/>
      <c r="M4972" s="17">
        <f t="shared" ca="1" si="541"/>
        <v>0.49746130860819704</v>
      </c>
      <c r="N4972" s="18">
        <f t="shared" ca="1" si="543"/>
        <v>3.7267583144957013</v>
      </c>
      <c r="O4972" s="18"/>
      <c r="P4972" s="30">
        <f t="shared" ca="1" si="539"/>
        <v>3.4615124746801258</v>
      </c>
      <c r="Q4972" s="19"/>
      <c r="R4972" s="20">
        <f t="shared" ca="1" si="544"/>
        <v>1</v>
      </c>
      <c r="S4972" s="21">
        <f t="shared" ca="1" si="545"/>
        <v>0</v>
      </c>
    </row>
    <row r="4973" spans="9:19" ht="15" x14ac:dyDescent="0.25">
      <c r="I4973" s="14">
        <v>4969</v>
      </c>
      <c r="J4973" s="15">
        <f t="shared" ca="1" si="540"/>
        <v>0.25408385102159881</v>
      </c>
      <c r="K4973" s="16">
        <f t="shared" ca="1" si="542"/>
        <v>1.8938753888986248</v>
      </c>
      <c r="L4973" s="16"/>
      <c r="M4973" s="17">
        <f t="shared" ca="1" si="541"/>
        <v>0.60932472310489505</v>
      </c>
      <c r="N4973" s="18">
        <f t="shared" ca="1" si="543"/>
        <v>6.1022290750331942</v>
      </c>
      <c r="O4973" s="18"/>
      <c r="P4973" s="30">
        <f t="shared" ca="1" si="539"/>
        <v>-2.0083536861345692</v>
      </c>
      <c r="Q4973" s="19"/>
      <c r="R4973" s="20">
        <f t="shared" ca="1" si="544"/>
        <v>0</v>
      </c>
      <c r="S4973" s="21">
        <f t="shared" ca="1" si="545"/>
        <v>0</v>
      </c>
    </row>
    <row r="4974" spans="9:19" ht="15" x14ac:dyDescent="0.25">
      <c r="I4974" s="14">
        <v>4970</v>
      </c>
      <c r="J4974" s="15">
        <f t="shared" ca="1" si="540"/>
        <v>0.76976055250705211</v>
      </c>
      <c r="K4974" s="16">
        <f t="shared" ca="1" si="542"/>
        <v>13.605040522659976</v>
      </c>
      <c r="L4974" s="16"/>
      <c r="M4974" s="17">
        <f t="shared" ca="1" si="541"/>
        <v>0.12183758397093358</v>
      </c>
      <c r="N4974" s="18">
        <f t="shared" ca="1" si="543"/>
        <v>-5.9741994624131696</v>
      </c>
      <c r="O4974" s="18"/>
      <c r="P4974" s="30">
        <f t="shared" ca="1" si="539"/>
        <v>21.779239985073144</v>
      </c>
      <c r="Q4974" s="19"/>
      <c r="R4974" s="20">
        <f t="shared" ca="1" si="544"/>
        <v>1</v>
      </c>
      <c r="S4974" s="21">
        <f t="shared" ca="1" si="545"/>
        <v>1</v>
      </c>
    </row>
    <row r="4975" spans="9:19" ht="15" x14ac:dyDescent="0.25">
      <c r="I4975" s="14">
        <v>4971</v>
      </c>
      <c r="J4975" s="15">
        <f t="shared" ca="1" si="540"/>
        <v>0.19367909770479752</v>
      </c>
      <c r="K4975" s="16">
        <f t="shared" ca="1" si="542"/>
        <v>0.19775841225485191</v>
      </c>
      <c r="L4975" s="16"/>
      <c r="M4975" s="17">
        <f t="shared" ca="1" si="541"/>
        <v>0.43621002847964729</v>
      </c>
      <c r="N4975" s="18">
        <f t="shared" ca="1" si="543"/>
        <v>2.4364472353039259</v>
      </c>
      <c r="O4975" s="18"/>
      <c r="P4975" s="30">
        <f t="shared" ca="1" si="539"/>
        <v>-3.8688823049073839E-2</v>
      </c>
      <c r="Q4975" s="19"/>
      <c r="R4975" s="20">
        <f t="shared" ca="1" si="544"/>
        <v>0</v>
      </c>
      <c r="S4975" s="21">
        <f t="shared" ca="1" si="545"/>
        <v>0</v>
      </c>
    </row>
    <row r="4976" spans="9:19" ht="15" x14ac:dyDescent="0.25">
      <c r="I4976" s="14">
        <v>4972</v>
      </c>
      <c r="J4976" s="15">
        <f t="shared" ca="1" si="540"/>
        <v>0.49756520529040538</v>
      </c>
      <c r="K4976" s="16">
        <f t="shared" ca="1" si="542"/>
        <v>7.3789372735628662</v>
      </c>
      <c r="L4976" s="16"/>
      <c r="M4976" s="17">
        <f t="shared" ca="1" si="541"/>
        <v>0.47068461064535239</v>
      </c>
      <c r="N4976" s="18">
        <f t="shared" ca="1" si="543"/>
        <v>3.1646445808971286</v>
      </c>
      <c r="O4976" s="18"/>
      <c r="P4976" s="30">
        <f t="shared" ca="1" si="539"/>
        <v>6.4142926926657378</v>
      </c>
      <c r="Q4976" s="19"/>
      <c r="R4976" s="20">
        <f t="shared" ca="1" si="544"/>
        <v>1</v>
      </c>
      <c r="S4976" s="21">
        <f t="shared" ca="1" si="545"/>
        <v>0</v>
      </c>
    </row>
    <row r="4977" spans="9:19" ht="15" x14ac:dyDescent="0.25">
      <c r="I4977" s="14">
        <v>4973</v>
      </c>
      <c r="J4977" s="15">
        <f t="shared" ca="1" si="540"/>
        <v>0.89107773450264482</v>
      </c>
      <c r="K4977" s="16">
        <f t="shared" ca="1" si="542"/>
        <v>17.739993663213092</v>
      </c>
      <c r="L4977" s="16"/>
      <c r="M4977" s="17">
        <f t="shared" ca="1" si="541"/>
        <v>3.8962678922064287E-2</v>
      </c>
      <c r="N4977" s="18">
        <f t="shared" ca="1" si="543"/>
        <v>-10.969082802768034</v>
      </c>
      <c r="O4977" s="18"/>
      <c r="P4977" s="30">
        <f t="shared" ca="1" si="539"/>
        <v>30.909076465981126</v>
      </c>
      <c r="Q4977" s="19"/>
      <c r="R4977" s="20">
        <f t="shared" ca="1" si="544"/>
        <v>1</v>
      </c>
      <c r="S4977" s="21">
        <f t="shared" ca="1" si="545"/>
        <v>1</v>
      </c>
    </row>
    <row r="4978" spans="9:19" ht="15" x14ac:dyDescent="0.25">
      <c r="I4978" s="14">
        <v>4974</v>
      </c>
      <c r="J4978" s="15">
        <f t="shared" ca="1" si="540"/>
        <v>7.9496392284990058E-3</v>
      </c>
      <c r="K4978" s="16">
        <f t="shared" ca="1" si="542"/>
        <v>-12.743709333392871</v>
      </c>
      <c r="L4978" s="16"/>
      <c r="M4978" s="17">
        <f t="shared" ca="1" si="541"/>
        <v>0.85666579578895685</v>
      </c>
      <c r="N4978" s="18">
        <f t="shared" ca="1" si="543"/>
        <v>12.694266987890366</v>
      </c>
      <c r="O4978" s="18"/>
      <c r="P4978" s="30">
        <f t="shared" ca="1" si="539"/>
        <v>-23.237976321283238</v>
      </c>
      <c r="Q4978" s="19"/>
      <c r="R4978" s="20">
        <f t="shared" ca="1" si="544"/>
        <v>0</v>
      </c>
      <c r="S4978" s="21">
        <f t="shared" ca="1" si="545"/>
        <v>0</v>
      </c>
    </row>
    <row r="4979" spans="9:19" ht="15" x14ac:dyDescent="0.25">
      <c r="I4979" s="14">
        <v>4975</v>
      </c>
      <c r="J4979" s="15">
        <f t="shared" ca="1" si="540"/>
        <v>0.67857314587945816</v>
      </c>
      <c r="K4979" s="16">
        <f t="shared" ca="1" si="542"/>
        <v>11.309697499643919</v>
      </c>
      <c r="L4979" s="16"/>
      <c r="M4979" s="17">
        <f t="shared" ca="1" si="541"/>
        <v>0.61668601601009654</v>
      </c>
      <c r="N4979" s="18">
        <f t="shared" ca="1" si="543"/>
        <v>6.2631109379672782</v>
      </c>
      <c r="O4979" s="18"/>
      <c r="P4979" s="30">
        <f t="shared" ca="1" si="539"/>
        <v>7.2465865616766409</v>
      </c>
      <c r="Q4979" s="19"/>
      <c r="R4979" s="20">
        <f t="shared" ca="1" si="544"/>
        <v>1</v>
      </c>
      <c r="S4979" s="21">
        <f t="shared" ca="1" si="545"/>
        <v>1</v>
      </c>
    </row>
    <row r="4980" spans="9:19" ht="15" x14ac:dyDescent="0.25">
      <c r="I4980" s="14">
        <v>4976</v>
      </c>
      <c r="J4980" s="15">
        <f t="shared" ca="1" si="540"/>
        <v>0.65387430775466104</v>
      </c>
      <c r="K4980" s="16">
        <f t="shared" ca="1" si="542"/>
        <v>10.741513906484101</v>
      </c>
      <c r="L4980" s="16"/>
      <c r="M4980" s="17">
        <f t="shared" ca="1" si="541"/>
        <v>2.9081068333880689E-2</v>
      </c>
      <c r="N4980" s="18">
        <f t="shared" ca="1" si="543"/>
        <v>-12.070305762393232</v>
      </c>
      <c r="O4980" s="18"/>
      <c r="P4980" s="30">
        <f t="shared" ca="1" si="539"/>
        <v>25.011819668877333</v>
      </c>
      <c r="Q4980" s="19"/>
      <c r="R4980" s="20">
        <f t="shared" ca="1" si="544"/>
        <v>1</v>
      </c>
      <c r="S4980" s="21">
        <f t="shared" ca="1" si="545"/>
        <v>1</v>
      </c>
    </row>
    <row r="4981" spans="9:19" ht="15" x14ac:dyDescent="0.25">
      <c r="I4981" s="14">
        <v>4977</v>
      </c>
      <c r="J4981" s="15">
        <f t="shared" ca="1" si="540"/>
        <v>0.4815559728204154</v>
      </c>
      <c r="K4981" s="16">
        <f t="shared" ca="1" si="542"/>
        <v>7.0430547603839067</v>
      </c>
      <c r="L4981" s="16"/>
      <c r="M4981" s="17">
        <f t="shared" ca="1" si="541"/>
        <v>0.1060818957458074</v>
      </c>
      <c r="N4981" s="18">
        <f t="shared" ca="1" si="543"/>
        <v>-6.658485323709904</v>
      </c>
      <c r="O4981" s="18"/>
      <c r="P4981" s="30">
        <f t="shared" ca="1" si="539"/>
        <v>15.90154008409381</v>
      </c>
      <c r="Q4981" s="19"/>
      <c r="R4981" s="20">
        <f t="shared" ca="1" si="544"/>
        <v>1</v>
      </c>
      <c r="S4981" s="21">
        <f t="shared" ca="1" si="545"/>
        <v>1</v>
      </c>
    </row>
    <row r="4982" spans="9:19" ht="15" x14ac:dyDescent="0.25">
      <c r="I4982" s="14">
        <v>4978</v>
      </c>
      <c r="J4982" s="15">
        <f t="shared" ca="1" si="540"/>
        <v>9.0518165237491344E-2</v>
      </c>
      <c r="K4982" s="16">
        <f t="shared" ca="1" si="542"/>
        <v>-3.7609216962193379</v>
      </c>
      <c r="L4982" s="16"/>
      <c r="M4982" s="17">
        <f t="shared" ca="1" si="541"/>
        <v>0.57056653711542016</v>
      </c>
      <c r="N4982" s="18">
        <f t="shared" ca="1" si="543"/>
        <v>5.2677213121121174</v>
      </c>
      <c r="O4982" s="18"/>
      <c r="P4982" s="30">
        <f t="shared" ca="1" si="539"/>
        <v>-6.8286430083314551</v>
      </c>
      <c r="Q4982" s="19"/>
      <c r="R4982" s="20">
        <f t="shared" ca="1" si="544"/>
        <v>0</v>
      </c>
      <c r="S4982" s="21">
        <f t="shared" ca="1" si="545"/>
        <v>0</v>
      </c>
    </row>
    <row r="4983" spans="9:19" ht="15" x14ac:dyDescent="0.25">
      <c r="I4983" s="14">
        <v>4979</v>
      </c>
      <c r="J4983" s="15">
        <f t="shared" ca="1" si="540"/>
        <v>0.39102130308593941</v>
      </c>
      <c r="K4983" s="16">
        <f t="shared" ca="1" si="542"/>
        <v>5.1153118135221867</v>
      </c>
      <c r="L4983" s="16"/>
      <c r="M4983" s="17">
        <f t="shared" ca="1" si="541"/>
        <v>0.62074509947766809</v>
      </c>
      <c r="N4983" s="18">
        <f t="shared" ca="1" si="543"/>
        <v>6.3522131269905291</v>
      </c>
      <c r="O4983" s="18"/>
      <c r="P4983" s="30">
        <f t="shared" ca="1" si="539"/>
        <v>0.96309868653165775</v>
      </c>
      <c r="Q4983" s="19"/>
      <c r="R4983" s="20">
        <f t="shared" ca="1" si="544"/>
        <v>1</v>
      </c>
      <c r="S4983" s="21">
        <f t="shared" ca="1" si="545"/>
        <v>0</v>
      </c>
    </row>
    <row r="4984" spans="9:19" ht="15" x14ac:dyDescent="0.25">
      <c r="I4984" s="14">
        <v>4980</v>
      </c>
      <c r="J4984" s="15">
        <f t="shared" ca="1" si="540"/>
        <v>0.68805553918221907</v>
      </c>
      <c r="K4984" s="16">
        <f t="shared" ca="1" si="542"/>
        <v>11.532530863394625</v>
      </c>
      <c r="L4984" s="16"/>
      <c r="M4984" s="17">
        <f t="shared" ca="1" si="541"/>
        <v>4.4932561334743548E-2</v>
      </c>
      <c r="N4984" s="18">
        <f t="shared" ca="1" si="543"/>
        <v>-10.410671173765392</v>
      </c>
      <c r="O4984" s="18"/>
      <c r="P4984" s="30">
        <f t="shared" ca="1" si="539"/>
        <v>24.143202037160016</v>
      </c>
      <c r="Q4984" s="19"/>
      <c r="R4984" s="20">
        <f t="shared" ca="1" si="544"/>
        <v>1</v>
      </c>
      <c r="S4984" s="21">
        <f t="shared" ca="1" si="545"/>
        <v>1</v>
      </c>
    </row>
    <row r="4985" spans="9:19" ht="15" x14ac:dyDescent="0.25">
      <c r="I4985" s="14">
        <v>4981</v>
      </c>
      <c r="J4985" s="15">
        <f t="shared" ca="1" si="540"/>
        <v>0.96286394791242602</v>
      </c>
      <c r="K4985" s="16">
        <f t="shared" ca="1" si="542"/>
        <v>22.363825088318045</v>
      </c>
      <c r="L4985" s="16"/>
      <c r="M4985" s="17">
        <f t="shared" ca="1" si="541"/>
        <v>0.77512484458916808</v>
      </c>
      <c r="N4985" s="18">
        <f t="shared" ca="1" si="543"/>
        <v>10.103738872672235</v>
      </c>
      <c r="O4985" s="18"/>
      <c r="P4985" s="30">
        <f t="shared" ca="1" si="539"/>
        <v>14.460086215645809</v>
      </c>
      <c r="Q4985" s="19"/>
      <c r="R4985" s="20">
        <f t="shared" ca="1" si="544"/>
        <v>1</v>
      </c>
      <c r="S4985" s="21">
        <f t="shared" ca="1" si="545"/>
        <v>1</v>
      </c>
    </row>
    <row r="4986" spans="9:19" ht="15" x14ac:dyDescent="0.25">
      <c r="I4986" s="14">
        <v>4982</v>
      </c>
      <c r="J4986" s="15">
        <f t="shared" ca="1" si="540"/>
        <v>0.30896909374860548</v>
      </c>
      <c r="K4986" s="16">
        <f t="shared" ca="1" si="542"/>
        <v>3.256952348847479</v>
      </c>
      <c r="L4986" s="16"/>
      <c r="M4986" s="17">
        <f t="shared" ca="1" si="541"/>
        <v>0.74213040918682771</v>
      </c>
      <c r="N4986" s="18">
        <f t="shared" ca="1" si="543"/>
        <v>9.2176819371589236</v>
      </c>
      <c r="O4986" s="18"/>
      <c r="P4986" s="30">
        <f t="shared" ca="1" si="539"/>
        <v>-3.7607295883114444</v>
      </c>
      <c r="Q4986" s="19"/>
      <c r="R4986" s="20">
        <f t="shared" ca="1" si="544"/>
        <v>0</v>
      </c>
      <c r="S4986" s="21">
        <f t="shared" ca="1" si="545"/>
        <v>0</v>
      </c>
    </row>
    <row r="4987" spans="9:19" ht="15" x14ac:dyDescent="0.25">
      <c r="I4987" s="14">
        <v>4983</v>
      </c>
      <c r="J4987" s="15">
        <f t="shared" ca="1" si="540"/>
        <v>0.94136906051030755</v>
      </c>
      <c r="K4987" s="16">
        <f t="shared" ca="1" si="542"/>
        <v>20.535196771672268</v>
      </c>
      <c r="L4987" s="16"/>
      <c r="M4987" s="17">
        <f t="shared" ca="1" si="541"/>
        <v>1.6639545540272138E-2</v>
      </c>
      <c r="N4987" s="18">
        <f t="shared" ca="1" si="543"/>
        <v>-14.029981759127462</v>
      </c>
      <c r="O4987" s="18"/>
      <c r="P4987" s="30">
        <f t="shared" ca="1" si="539"/>
        <v>36.76517853079973</v>
      </c>
      <c r="Q4987" s="19"/>
      <c r="R4987" s="20">
        <f t="shared" ca="1" si="544"/>
        <v>1</v>
      </c>
      <c r="S4987" s="21">
        <f t="shared" ca="1" si="545"/>
        <v>1</v>
      </c>
    </row>
    <row r="4988" spans="9:19" ht="15" x14ac:dyDescent="0.25">
      <c r="I4988" s="14">
        <v>4984</v>
      </c>
      <c r="J4988" s="15">
        <f t="shared" ca="1" si="540"/>
        <v>0.59118128058475572</v>
      </c>
      <c r="K4988" s="16">
        <f t="shared" ca="1" si="542"/>
        <v>9.359210185928811</v>
      </c>
      <c r="L4988" s="16"/>
      <c r="M4988" s="17">
        <f t="shared" ca="1" si="541"/>
        <v>0.62092705346590582</v>
      </c>
      <c r="N4988" s="18">
        <f t="shared" ca="1" si="543"/>
        <v>6.3562140192831329</v>
      </c>
      <c r="O4988" s="18"/>
      <c r="P4988" s="30">
        <f t="shared" ca="1" si="539"/>
        <v>5.2029961666456783</v>
      </c>
      <c r="Q4988" s="19"/>
      <c r="R4988" s="20">
        <f t="shared" ca="1" si="544"/>
        <v>1</v>
      </c>
      <c r="S4988" s="21">
        <f t="shared" ca="1" si="545"/>
        <v>0</v>
      </c>
    </row>
    <row r="4989" spans="9:19" ht="15" x14ac:dyDescent="0.25">
      <c r="I4989" s="14">
        <v>4985</v>
      </c>
      <c r="J4989" s="15">
        <f t="shared" ca="1" si="540"/>
        <v>0.18691175477922473</v>
      </c>
      <c r="K4989" s="16">
        <f t="shared" ca="1" si="542"/>
        <v>-1.0703550328345024E-2</v>
      </c>
      <c r="L4989" s="16"/>
      <c r="M4989" s="17">
        <f t="shared" ca="1" si="541"/>
        <v>0.50472299679986854</v>
      </c>
      <c r="N4989" s="18">
        <f t="shared" ca="1" si="543"/>
        <v>3.8790527986803207</v>
      </c>
      <c r="O4989" s="18"/>
      <c r="P4989" s="30">
        <f t="shared" ca="1" si="539"/>
        <v>-1.6897563490086656</v>
      </c>
      <c r="Q4989" s="19"/>
      <c r="R4989" s="20">
        <f t="shared" ca="1" si="544"/>
        <v>0</v>
      </c>
      <c r="S4989" s="21">
        <f t="shared" ca="1" si="545"/>
        <v>0</v>
      </c>
    </row>
    <row r="4990" spans="9:19" ht="15" x14ac:dyDescent="0.25">
      <c r="I4990" s="14">
        <v>4986</v>
      </c>
      <c r="J4990" s="15">
        <f t="shared" ca="1" si="540"/>
        <v>0.50426523715966387</v>
      </c>
      <c r="K4990" s="16">
        <f t="shared" ca="1" si="542"/>
        <v>7.5194520735777166</v>
      </c>
      <c r="L4990" s="16"/>
      <c r="M4990" s="17">
        <f t="shared" ca="1" si="541"/>
        <v>0.9878955688867963</v>
      </c>
      <c r="N4990" s="18">
        <f t="shared" ca="1" si="543"/>
        <v>22.636629134523112</v>
      </c>
      <c r="O4990" s="18"/>
      <c r="P4990" s="30">
        <f t="shared" ca="1" si="539"/>
        <v>-12.917177060945395</v>
      </c>
      <c r="Q4990" s="19"/>
      <c r="R4990" s="20">
        <f t="shared" ca="1" si="544"/>
        <v>0</v>
      </c>
      <c r="S4990" s="21">
        <f t="shared" ca="1" si="545"/>
        <v>0</v>
      </c>
    </row>
    <row r="4991" spans="9:19" ht="15" x14ac:dyDescent="0.25">
      <c r="I4991" s="14">
        <v>4987</v>
      </c>
      <c r="J4991" s="15">
        <f t="shared" ca="1" si="540"/>
        <v>0.45824968647333897</v>
      </c>
      <c r="K4991" s="16">
        <f t="shared" ca="1" si="542"/>
        <v>6.5528098155221386</v>
      </c>
      <c r="L4991" s="16"/>
      <c r="M4991" s="17">
        <f t="shared" ca="1" si="541"/>
        <v>0.26414889385208529</v>
      </c>
      <c r="N4991" s="18">
        <f t="shared" ca="1" si="543"/>
        <v>-1.4960332784339228</v>
      </c>
      <c r="O4991" s="18"/>
      <c r="P4991" s="30">
        <f t="shared" ca="1" si="539"/>
        <v>10.248843093956062</v>
      </c>
      <c r="Q4991" s="19"/>
      <c r="R4991" s="20">
        <f t="shared" ca="1" si="544"/>
        <v>1</v>
      </c>
      <c r="S4991" s="21">
        <f t="shared" ca="1" si="545"/>
        <v>1</v>
      </c>
    </row>
    <row r="4992" spans="9:19" ht="15" x14ac:dyDescent="0.25">
      <c r="I4992" s="14">
        <v>4988</v>
      </c>
      <c r="J4992" s="15">
        <f t="shared" ca="1" si="540"/>
        <v>0.60916068089349229</v>
      </c>
      <c r="K4992" s="16">
        <f t="shared" ca="1" si="542"/>
        <v>9.7486538968678556</v>
      </c>
      <c r="L4992" s="16"/>
      <c r="M4992" s="17">
        <f t="shared" ca="1" si="541"/>
        <v>0.94722327947632889</v>
      </c>
      <c r="N4992" s="18">
        <f t="shared" ca="1" si="543"/>
        <v>17.321398703961261</v>
      </c>
      <c r="O4992" s="18"/>
      <c r="P4992" s="30">
        <f t="shared" ca="1" si="539"/>
        <v>-5.3727448070934054</v>
      </c>
      <c r="Q4992" s="19"/>
      <c r="R4992" s="20">
        <f t="shared" ca="1" si="544"/>
        <v>0</v>
      </c>
      <c r="S4992" s="21">
        <f t="shared" ca="1" si="545"/>
        <v>0</v>
      </c>
    </row>
    <row r="4993" spans="9:19" ht="15" x14ac:dyDescent="0.25">
      <c r="I4993" s="14">
        <v>4989</v>
      </c>
      <c r="J4993" s="15">
        <f t="shared" ca="1" si="540"/>
        <v>0.58964701285569099</v>
      </c>
      <c r="K4993" s="16">
        <f t="shared" ca="1" si="542"/>
        <v>9.3261816650688871</v>
      </c>
      <c r="L4993" s="16"/>
      <c r="M4993" s="17">
        <f t="shared" ca="1" si="541"/>
        <v>0.2431840480499684</v>
      </c>
      <c r="N4993" s="18">
        <f t="shared" ca="1" si="543"/>
        <v>-2.0439651988397021</v>
      </c>
      <c r="O4993" s="18"/>
      <c r="P4993" s="30">
        <f t="shared" ca="1" si="539"/>
        <v>13.57014686390859</v>
      </c>
      <c r="Q4993" s="19"/>
      <c r="R4993" s="20">
        <f t="shared" ca="1" si="544"/>
        <v>1</v>
      </c>
      <c r="S4993" s="21">
        <f t="shared" ca="1" si="545"/>
        <v>1</v>
      </c>
    </row>
    <row r="4994" spans="9:19" ht="15" x14ac:dyDescent="0.25">
      <c r="I4994" s="14">
        <v>4990</v>
      </c>
      <c r="J4994" s="15">
        <f t="shared" ca="1" si="540"/>
        <v>0.41753979892835069</v>
      </c>
      <c r="K4994" s="16">
        <f t="shared" ca="1" si="542"/>
        <v>5.6881465766320733</v>
      </c>
      <c r="L4994" s="16"/>
      <c r="M4994" s="17">
        <f t="shared" ca="1" si="541"/>
        <v>0.56201383566430962</v>
      </c>
      <c r="N4994" s="18">
        <f t="shared" ca="1" si="543"/>
        <v>5.0858338573037347</v>
      </c>
      <c r="O4994" s="18"/>
      <c r="P4994" s="30">
        <f t="shared" ca="1" si="539"/>
        <v>2.8023127193283388</v>
      </c>
      <c r="Q4994" s="19"/>
      <c r="R4994" s="20">
        <f t="shared" ca="1" si="544"/>
        <v>1</v>
      </c>
      <c r="S4994" s="21">
        <f t="shared" ca="1" si="545"/>
        <v>0</v>
      </c>
    </row>
    <row r="4995" spans="9:19" ht="15" x14ac:dyDescent="0.25">
      <c r="I4995" s="14">
        <v>4991</v>
      </c>
      <c r="J4995" s="15">
        <f t="shared" ca="1" si="540"/>
        <v>0.7006434285893629</v>
      </c>
      <c r="K4995" s="16">
        <f t="shared" ca="1" si="542"/>
        <v>11.832939952145846</v>
      </c>
      <c r="L4995" s="16"/>
      <c r="M4995" s="17">
        <f t="shared" ca="1" si="541"/>
        <v>0.32979469548300033</v>
      </c>
      <c r="N4995" s="18">
        <f t="shared" ca="1" si="543"/>
        <v>9.4678718214400881E-2</v>
      </c>
      <c r="O4995" s="18"/>
      <c r="P4995" s="30">
        <f t="shared" ca="1" si="539"/>
        <v>13.938261233931446</v>
      </c>
      <c r="Q4995" s="19"/>
      <c r="R4995" s="20">
        <f t="shared" ca="1" si="544"/>
        <v>1</v>
      </c>
      <c r="S4995" s="21">
        <f t="shared" ca="1" si="545"/>
        <v>1</v>
      </c>
    </row>
    <row r="4996" spans="9:19" ht="15" x14ac:dyDescent="0.25">
      <c r="I4996" s="14">
        <v>4992</v>
      </c>
      <c r="J4996" s="15">
        <f t="shared" ca="1" si="540"/>
        <v>0.95443583024218392</v>
      </c>
      <c r="K4996" s="16">
        <f t="shared" ca="1" si="542"/>
        <v>21.565166323354475</v>
      </c>
      <c r="L4996" s="16"/>
      <c r="M4996" s="17">
        <f t="shared" ca="1" si="541"/>
        <v>0.62036107049742961</v>
      </c>
      <c r="N4996" s="18">
        <f t="shared" ca="1" si="543"/>
        <v>6.3437708412366565</v>
      </c>
      <c r="O4996" s="18"/>
      <c r="P4996" s="30">
        <f t="shared" ca="1" si="539"/>
        <v>17.42139548211782</v>
      </c>
      <c r="Q4996" s="19"/>
      <c r="R4996" s="20">
        <f t="shared" ca="1" si="544"/>
        <v>1</v>
      </c>
      <c r="S4996" s="21">
        <f t="shared" ca="1" si="545"/>
        <v>1</v>
      </c>
    </row>
    <row r="4997" spans="9:19" ht="15" x14ac:dyDescent="0.25">
      <c r="I4997" s="14">
        <v>4993</v>
      </c>
      <c r="J4997" s="15">
        <f t="shared" ca="1" si="540"/>
        <v>0.51240432783249323</v>
      </c>
      <c r="K4997" s="16">
        <f t="shared" ca="1" si="542"/>
        <v>7.6901849581909074</v>
      </c>
      <c r="L4997" s="16"/>
      <c r="M4997" s="17">
        <f t="shared" ca="1" si="541"/>
        <v>0.23457658086275834</v>
      </c>
      <c r="N4997" s="18">
        <f t="shared" ca="1" si="543"/>
        <v>-2.2762272025259449</v>
      </c>
      <c r="O4997" s="18"/>
      <c r="P4997" s="30">
        <f t="shared" ref="P4997:P5004" ca="1" si="546">K4997-N4997+homefield_adv_simulation</f>
        <v>12.166412160716852</v>
      </c>
      <c r="Q4997" s="19"/>
      <c r="R4997" s="20">
        <f t="shared" ca="1" si="544"/>
        <v>1</v>
      </c>
      <c r="S4997" s="21">
        <f t="shared" ca="1" si="545"/>
        <v>1</v>
      </c>
    </row>
    <row r="4998" spans="9:19" ht="15" x14ac:dyDescent="0.25">
      <c r="I4998" s="14">
        <v>4994</v>
      </c>
      <c r="J4998" s="15">
        <f t="shared" ca="1" si="540"/>
        <v>0.47287082061559893</v>
      </c>
      <c r="K4998" s="16">
        <f t="shared" ca="1" si="542"/>
        <v>6.8606088030830117</v>
      </c>
      <c r="L4998" s="16"/>
      <c r="M4998" s="17">
        <f t="shared" ca="1" si="541"/>
        <v>0.87477921100927947</v>
      </c>
      <c r="N4998" s="18">
        <f t="shared" ca="1" si="543"/>
        <v>13.395545331608012</v>
      </c>
      <c r="O4998" s="18"/>
      <c r="P4998" s="30">
        <f t="shared" ca="1" si="546"/>
        <v>-4.3349365285250006</v>
      </c>
      <c r="Q4998" s="19"/>
      <c r="R4998" s="20">
        <f t="shared" ca="1" si="544"/>
        <v>0</v>
      </c>
      <c r="S4998" s="21">
        <f t="shared" ca="1" si="545"/>
        <v>0</v>
      </c>
    </row>
    <row r="4999" spans="9:19" ht="15" x14ac:dyDescent="0.25">
      <c r="I4999" s="14">
        <v>4995</v>
      </c>
      <c r="J4999" s="15">
        <f t="shared" ca="1" si="540"/>
        <v>0.22575728977276033</v>
      </c>
      <c r="K4999" s="16">
        <f t="shared" ca="1" si="542"/>
        <v>1.130850303022096</v>
      </c>
      <c r="L4999" s="16"/>
      <c r="M4999" s="17">
        <f t="shared" ca="1" si="541"/>
        <v>0.52306145841411167</v>
      </c>
      <c r="N4999" s="18">
        <f t="shared" ca="1" si="543"/>
        <v>4.2639135815636271</v>
      </c>
      <c r="O4999" s="18"/>
      <c r="P4999" s="30">
        <f t="shared" ca="1" si="546"/>
        <v>-0.93306327854153093</v>
      </c>
      <c r="Q4999" s="19"/>
      <c r="R4999" s="20">
        <f t="shared" ca="1" si="544"/>
        <v>0</v>
      </c>
      <c r="S4999" s="21">
        <f t="shared" ca="1" si="545"/>
        <v>0</v>
      </c>
    </row>
    <row r="5000" spans="9:19" ht="15" x14ac:dyDescent="0.25">
      <c r="I5000" s="14">
        <v>4996</v>
      </c>
      <c r="J5000" s="15">
        <f t="shared" ca="1" si="540"/>
        <v>7.5758976927270294E-2</v>
      </c>
      <c r="K5000" s="16">
        <f t="shared" ca="1" si="542"/>
        <v>-4.5692972533310918</v>
      </c>
      <c r="L5000" s="16"/>
      <c r="M5000" s="17">
        <f t="shared" ca="1" si="541"/>
        <v>0.96783023376151101</v>
      </c>
      <c r="N5000" s="18">
        <f t="shared" ca="1" si="543"/>
        <v>19.256702459542467</v>
      </c>
      <c r="O5000" s="18"/>
      <c r="P5000" s="30">
        <f t="shared" ca="1" si="546"/>
        <v>-21.625999712873561</v>
      </c>
      <c r="Q5000" s="19"/>
      <c r="R5000" s="20">
        <f t="shared" ca="1" si="544"/>
        <v>0</v>
      </c>
      <c r="S5000" s="21">
        <f t="shared" ca="1" si="545"/>
        <v>0</v>
      </c>
    </row>
    <row r="5001" spans="9:19" ht="15" x14ac:dyDescent="0.25">
      <c r="I5001" s="14">
        <v>4997</v>
      </c>
      <c r="J5001" s="15">
        <f t="shared" ca="1" si="540"/>
        <v>0.189021357763969</v>
      </c>
      <c r="K5001" s="16">
        <f t="shared" ca="1" si="542"/>
        <v>5.4771679461079081E-2</v>
      </c>
      <c r="L5001" s="16"/>
      <c r="M5001" s="17">
        <f t="shared" ca="1" si="541"/>
        <v>0.5602273870351272</v>
      </c>
      <c r="N5001" s="18">
        <f t="shared" ca="1" si="543"/>
        <v>5.0479226944991087</v>
      </c>
      <c r="O5001" s="18"/>
      <c r="P5001" s="30">
        <f t="shared" ca="1" si="546"/>
        <v>-2.7931510150380294</v>
      </c>
      <c r="Q5001" s="19"/>
      <c r="R5001" s="20">
        <f t="shared" ca="1" si="544"/>
        <v>0</v>
      </c>
      <c r="S5001" s="21">
        <f t="shared" ca="1" si="545"/>
        <v>0</v>
      </c>
    </row>
    <row r="5002" spans="9:19" ht="15" x14ac:dyDescent="0.25">
      <c r="I5002" s="14">
        <v>4998</v>
      </c>
      <c r="J5002" s="15">
        <f t="shared" ref="J5002:J5004" ca="1" si="547">RAND()</f>
        <v>0.84954363939003918</v>
      </c>
      <c r="K5002" s="16">
        <f t="shared" ca="1" si="542"/>
        <v>16.085064540202033</v>
      </c>
      <c r="L5002" s="16"/>
      <c r="M5002" s="17">
        <f t="shared" ref="M5002:M5004" ca="1" si="548">RAND()</f>
        <v>0.46061818256407594</v>
      </c>
      <c r="N5002" s="18">
        <f t="shared" ca="1" si="543"/>
        <v>2.9527402428390297</v>
      </c>
      <c r="O5002" s="18"/>
      <c r="P5002" s="30">
        <f t="shared" ca="1" si="546"/>
        <v>15.332324297363005</v>
      </c>
      <c r="Q5002" s="19"/>
      <c r="R5002" s="20">
        <f t="shared" ca="1" si="544"/>
        <v>1</v>
      </c>
      <c r="S5002" s="21">
        <f t="shared" ca="1" si="545"/>
        <v>1</v>
      </c>
    </row>
    <row r="5003" spans="9:19" ht="15" x14ac:dyDescent="0.25">
      <c r="I5003" s="14">
        <v>4999</v>
      </c>
      <c r="J5003" s="15">
        <f t="shared" ca="1" si="547"/>
        <v>0.61793321462642248</v>
      </c>
      <c r="K5003" s="16">
        <f t="shared" ref="K5003:K5004" ca="1" si="549">NORMINV(J5003,mean_HomeTeam_Sim,sd_HomeTeam_Sim)</f>
        <v>9.9404581498723754</v>
      </c>
      <c r="L5003" s="16"/>
      <c r="M5003" s="17">
        <f t="shared" ca="1" si="548"/>
        <v>0.78950640919898851</v>
      </c>
      <c r="N5003" s="18">
        <f t="shared" ref="N5003:N5004" ca="1" si="550">NORMINV(M5003,mean_AwayTeam_Sim,sd_AwayTeam_Sim)</f>
        <v>10.512684956943211</v>
      </c>
      <c r="O5003" s="18"/>
      <c r="P5003" s="30">
        <f t="shared" ca="1" si="546"/>
        <v>1.6277731929291646</v>
      </c>
      <c r="Q5003" s="19"/>
      <c r="R5003" s="20">
        <f t="shared" ref="R5003:R5004" ca="1" si="551">IF(P5003&gt;0,1,0)</f>
        <v>1</v>
      </c>
      <c r="S5003" s="21">
        <f t="shared" ref="S5003:S5004" ca="1" si="552">IF(P5003&gt;game_spread,1,0)</f>
        <v>0</v>
      </c>
    </row>
    <row r="5004" spans="9:19" ht="15" x14ac:dyDescent="0.25">
      <c r="I5004" s="14">
        <v>5000</v>
      </c>
      <c r="J5004" s="15">
        <f t="shared" ca="1" si="547"/>
        <v>0.45085019300639984</v>
      </c>
      <c r="K5004" s="16">
        <f t="shared" ca="1" si="549"/>
        <v>6.396610875468415</v>
      </c>
      <c r="L5004" s="16"/>
      <c r="M5004" s="17">
        <f t="shared" ca="1" si="548"/>
        <v>0.40760662886099663</v>
      </c>
      <c r="N5004" s="18">
        <f t="shared" ca="1" si="550"/>
        <v>1.8246756234692734</v>
      </c>
      <c r="O5004" s="18"/>
      <c r="P5004" s="30">
        <f t="shared" ca="1" si="546"/>
        <v>6.7719352519991416</v>
      </c>
      <c r="Q5004" s="19"/>
      <c r="R5004" s="20">
        <f t="shared" ca="1" si="551"/>
        <v>1</v>
      </c>
      <c r="S5004" s="21">
        <f t="shared" ca="1" si="552"/>
        <v>0</v>
      </c>
    </row>
    <row r="5005" spans="9:19" ht="15.75" thickBot="1" x14ac:dyDescent="0.3">
      <c r="I5005" s="29" t="s">
        <v>13</v>
      </c>
      <c r="J5005" s="22"/>
      <c r="K5005" s="23">
        <f ca="1">AVERAGE(K5:K5004)</f>
        <v>7.386630807329329</v>
      </c>
      <c r="L5005" s="23"/>
      <c r="M5005" s="24"/>
      <c r="N5005" s="25">
        <f ca="1">AVERAGE(N5:N5004)</f>
        <v>3.807462435927496</v>
      </c>
      <c r="O5005" s="25"/>
      <c r="P5005" s="27">
        <f ca="1">AVERAGE(P5:P5004)</f>
        <v>5.7791683714018571</v>
      </c>
      <c r="Q5005" s="26"/>
      <c r="R5005" s="27">
        <f ca="1">AVERAGE(R5:R5004)</f>
        <v>0.68659999999999999</v>
      </c>
      <c r="S5005" s="28">
        <f ca="1">AVERAGE(S5:S5004)</f>
        <v>0.45700000000000002</v>
      </c>
    </row>
  </sheetData>
  <mergeCells count="10">
    <mergeCell ref="R3:S3"/>
    <mergeCell ref="R2:S2"/>
    <mergeCell ref="B16:C16"/>
    <mergeCell ref="B3:E3"/>
    <mergeCell ref="J3:K3"/>
    <mergeCell ref="J2:P2"/>
    <mergeCell ref="M3:N3"/>
    <mergeCell ref="B10:E10"/>
    <mergeCell ref="B15:E15"/>
    <mergeCell ref="D16:E16"/>
  </mergeCells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E17" sqref="C17:F17"/>
    </sheetView>
  </sheetViews>
  <sheetFormatPr defaultRowHeight="15" x14ac:dyDescent="0.25"/>
  <cols>
    <col min="1" max="1" width="8.85546875" style="1"/>
    <col min="2" max="2" width="4.28515625" style="1" customWidth="1"/>
    <col min="3" max="3" width="20.140625" style="1" bestFit="1" customWidth="1"/>
    <col min="4" max="4" width="11.140625" style="1" customWidth="1"/>
    <col min="5" max="5" width="20.140625" style="1" bestFit="1" customWidth="1"/>
    <col min="6" max="6" width="16.42578125" style="1" customWidth="1"/>
    <col min="7" max="7" width="5.140625" style="1" customWidth="1"/>
    <col min="8" max="8" width="14.85546875" style="1" bestFit="1" customWidth="1"/>
  </cols>
  <sheetData>
    <row r="2" spans="1:8" ht="15.75" thickBot="1" x14ac:dyDescent="0.3"/>
    <row r="3" spans="1:8" x14ac:dyDescent="0.25">
      <c r="A3" s="38"/>
      <c r="B3" s="38"/>
      <c r="C3" s="84" t="s">
        <v>2</v>
      </c>
      <c r="D3" s="85"/>
      <c r="E3" s="85"/>
      <c r="F3" s="86"/>
      <c r="G3" s="39"/>
      <c r="H3" s="40" t="s">
        <v>10</v>
      </c>
    </row>
    <row r="4" spans="1:8" ht="15.75" thickBot="1" x14ac:dyDescent="0.3">
      <c r="C4" s="45"/>
      <c r="D4" s="3" t="s">
        <v>0</v>
      </c>
      <c r="E4" s="4" t="s">
        <v>1</v>
      </c>
      <c r="F4" s="60" t="s">
        <v>18</v>
      </c>
      <c r="G4" s="2"/>
      <c r="H4" s="11">
        <v>7</v>
      </c>
    </row>
    <row r="5" spans="1:8" x14ac:dyDescent="0.25">
      <c r="C5" s="46" t="s">
        <v>23</v>
      </c>
      <c r="D5" s="9">
        <v>7.43</v>
      </c>
      <c r="E5" s="10">
        <v>70</v>
      </c>
      <c r="F5" s="47">
        <f>SQRT(E5)</f>
        <v>8.3666002653407556</v>
      </c>
      <c r="G5" s="2"/>
      <c r="H5" s="2"/>
    </row>
    <row r="6" spans="1:8" ht="15.75" thickBot="1" x14ac:dyDescent="0.3">
      <c r="C6" s="48" t="s">
        <v>24</v>
      </c>
      <c r="D6" s="49">
        <v>3.7800000000000011</v>
      </c>
      <c r="E6" s="50">
        <v>70</v>
      </c>
      <c r="F6" s="51">
        <f>SQRT(E6)</f>
        <v>8.3666002653407556</v>
      </c>
      <c r="G6" s="2"/>
      <c r="H6" s="2"/>
    </row>
    <row r="7" spans="1:8" ht="15.75" thickBot="1" x14ac:dyDescent="0.3">
      <c r="C7" s="74" t="s">
        <v>20</v>
      </c>
      <c r="D7" s="75">
        <v>2.2000000000000002</v>
      </c>
      <c r="E7" s="71"/>
      <c r="F7" s="72"/>
    </row>
    <row r="8" spans="1:8" x14ac:dyDescent="0.25">
      <c r="C8" s="5"/>
      <c r="D8" s="5"/>
      <c r="E8" s="5"/>
    </row>
    <row r="9" spans="1:8" ht="15.75" thickBot="1" x14ac:dyDescent="0.3">
      <c r="E9" s="5"/>
    </row>
    <row r="10" spans="1:8" x14ac:dyDescent="0.25">
      <c r="C10" s="88" t="s">
        <v>6</v>
      </c>
      <c r="D10" s="89"/>
      <c r="E10" s="89"/>
      <c r="F10" s="90"/>
    </row>
    <row r="11" spans="1:8" x14ac:dyDescent="0.25">
      <c r="C11" s="45"/>
      <c r="D11" s="3" t="s">
        <v>0</v>
      </c>
      <c r="E11" s="4" t="s">
        <v>1</v>
      </c>
      <c r="F11" s="60" t="s">
        <v>18</v>
      </c>
    </row>
    <row r="12" spans="1:8" ht="15.75" thickBot="1" x14ac:dyDescent="0.3">
      <c r="C12" s="52" t="s">
        <v>8</v>
      </c>
      <c r="D12" s="53">
        <f>D5-D6+homefield_advantage_directcomputation</f>
        <v>5.8499999999999988</v>
      </c>
      <c r="E12" s="55">
        <f>E5+E6</f>
        <v>140</v>
      </c>
      <c r="F12" s="54">
        <f>SQRT(E12)</f>
        <v>11.832159566199232</v>
      </c>
    </row>
    <row r="15" spans="1:8" ht="15.75" thickBot="1" x14ac:dyDescent="0.3"/>
    <row r="16" spans="1:8" ht="21.4" customHeight="1" x14ac:dyDescent="0.25">
      <c r="C16" s="88" t="s">
        <v>9</v>
      </c>
      <c r="D16" s="89"/>
      <c r="E16" s="89"/>
      <c r="F16" s="90"/>
    </row>
    <row r="17" spans="3:6" ht="21.4" customHeight="1" x14ac:dyDescent="0.25">
      <c r="C17" s="82" t="s">
        <v>22</v>
      </c>
      <c r="D17" s="83"/>
      <c r="E17" s="82" t="s">
        <v>21</v>
      </c>
      <c r="F17" s="91"/>
    </row>
    <row r="18" spans="3:6" ht="21.4" customHeight="1" x14ac:dyDescent="0.25">
      <c r="C18" s="56" t="s">
        <v>16</v>
      </c>
      <c r="D18" s="57">
        <f>1-NORMDIST(0,$D$12,$F$12,TRUE)</f>
        <v>0.68949352306831713</v>
      </c>
      <c r="E18" s="56" t="s">
        <v>16</v>
      </c>
      <c r="F18" s="57">
        <f>NORMDIST(0,$D$12,$F$12,TRUE)</f>
        <v>0.31050647693168287</v>
      </c>
    </row>
    <row r="19" spans="3:6" ht="15.75" thickBot="1" x14ac:dyDescent="0.3">
      <c r="C19" s="58" t="s">
        <v>17</v>
      </c>
      <c r="D19" s="59">
        <f>1-NORMDIST($H$4,$D$12,$F$12,TRUE)</f>
        <v>0.46128666697587251</v>
      </c>
      <c r="E19" s="58" t="s">
        <v>17</v>
      </c>
      <c r="F19" s="59">
        <f>NORMDIST($H$4,$D$12,$F$12,TRUE)</f>
        <v>0.53871333302412749</v>
      </c>
    </row>
  </sheetData>
  <mergeCells count="5">
    <mergeCell ref="C3:F3"/>
    <mergeCell ref="C10:F10"/>
    <mergeCell ref="C16:F16"/>
    <mergeCell ref="C17:D17"/>
    <mergeCell ref="E17:F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2"/>
  <sheetViews>
    <sheetView tabSelected="1" zoomScale="90" zoomScaleNormal="90" workbookViewId="0">
      <selection activeCell="G12" sqref="G12"/>
    </sheetView>
  </sheetViews>
  <sheetFormatPr defaultRowHeight="15" x14ac:dyDescent="0.25"/>
  <cols>
    <col min="1" max="1" width="4.28515625" style="1" customWidth="1"/>
    <col min="2" max="2" width="20.140625" style="1" bestFit="1" customWidth="1"/>
    <col min="3" max="3" width="11.140625" style="1" customWidth="1"/>
    <col min="4" max="4" width="20.140625" style="1" bestFit="1" customWidth="1"/>
    <col min="5" max="5" width="16.42578125" style="1" customWidth="1"/>
    <col min="6" max="6" width="5.140625" style="1" customWidth="1"/>
    <col min="7" max="7" width="15.28515625" bestFit="1" customWidth="1"/>
    <col min="21" max="21" width="14.5703125" customWidth="1"/>
    <col min="22" max="22" width="12.85546875" customWidth="1"/>
    <col min="24" max="24" width="12" bestFit="1" customWidth="1"/>
  </cols>
  <sheetData>
    <row r="1" spans="1:24" x14ac:dyDescent="0.25">
      <c r="T1" s="63"/>
      <c r="U1" s="64" t="str">
        <f>view_HomeTeam_Name</f>
        <v>Saints</v>
      </c>
      <c r="V1" s="66" t="str">
        <f>view_AwayTeam_Name</f>
        <v>Falcons</v>
      </c>
      <c r="X1" s="69" t="s">
        <v>5</v>
      </c>
    </row>
    <row r="2" spans="1:24" ht="15.75" thickBot="1" x14ac:dyDescent="0.3">
      <c r="S2" s="92" t="s">
        <v>19</v>
      </c>
      <c r="T2" s="62">
        <v>-19.999999999999901</v>
      </c>
      <c r="U2" s="65">
        <f t="shared" ref="U2:U65" si="0">NORMDIST(T2,mean_home,sd_home,FALSE)</f>
        <v>2.2096486112668689E-4</v>
      </c>
      <c r="V2" s="67">
        <f t="shared" ref="V2:V65" si="1">NORMDIST(T2,mean_away,sd_away,FALSE)</f>
        <v>8.3976454300014789E-4</v>
      </c>
      <c r="X2" s="70">
        <f t="shared" ref="X2:X65" si="2">NORMDIST(T2,outcome_mean,outcome_sd,FALSE)</f>
        <v>3.1002619437381696E-3</v>
      </c>
    </row>
    <row r="3" spans="1:24" x14ac:dyDescent="0.25">
      <c r="A3" s="38"/>
      <c r="B3" s="84" t="s">
        <v>2</v>
      </c>
      <c r="C3" s="85"/>
      <c r="D3" s="85"/>
      <c r="E3" s="86"/>
      <c r="F3" s="39"/>
      <c r="G3" s="40" t="s">
        <v>10</v>
      </c>
      <c r="S3" s="92"/>
      <c r="T3" s="61">
        <v>-19.899999999999899</v>
      </c>
      <c r="U3" s="65">
        <f t="shared" si="0"/>
        <v>2.2977899947992819E-4</v>
      </c>
      <c r="V3" s="67">
        <f t="shared" si="1"/>
        <v>8.6872059306097188E-4</v>
      </c>
      <c r="X3" s="70">
        <f t="shared" si="2"/>
        <v>3.1579250346958064E-3</v>
      </c>
    </row>
    <row r="4" spans="1:24" ht="15.75" thickBot="1" x14ac:dyDescent="0.3">
      <c r="B4" s="45"/>
      <c r="C4" s="3" t="s">
        <v>0</v>
      </c>
      <c r="D4" s="4" t="s">
        <v>1</v>
      </c>
      <c r="E4" s="60" t="s">
        <v>18</v>
      </c>
      <c r="F4" s="2"/>
      <c r="G4" s="11">
        <v>7</v>
      </c>
      <c r="S4" s="92"/>
      <c r="T4" s="62">
        <v>-19.799999999999901</v>
      </c>
      <c r="U4" s="65">
        <f t="shared" si="0"/>
        <v>2.3891059530736975E-4</v>
      </c>
      <c r="V4" s="67">
        <f t="shared" si="1"/>
        <v>8.9854670814223491E-4</v>
      </c>
      <c r="X4" s="70">
        <f t="shared" si="2"/>
        <v>3.2164308727483191E-3</v>
      </c>
    </row>
    <row r="5" spans="1:24" x14ac:dyDescent="0.25">
      <c r="B5" s="46" t="s">
        <v>29</v>
      </c>
      <c r="C5" s="9">
        <v>7.43</v>
      </c>
      <c r="D5" s="10">
        <v>70</v>
      </c>
      <c r="E5" s="47">
        <f>SQRT(D5)</f>
        <v>8.3666002653407556</v>
      </c>
      <c r="F5" s="2"/>
      <c r="S5" s="92"/>
      <c r="T5" s="61">
        <v>-19.6999999999999</v>
      </c>
      <c r="U5" s="65">
        <f t="shared" si="0"/>
        <v>2.4836960393578096E-4</v>
      </c>
      <c r="V5" s="67">
        <f t="shared" si="1"/>
        <v>9.2926409309951124E-4</v>
      </c>
      <c r="X5" s="70">
        <f t="shared" si="2"/>
        <v>3.2757866360954924E-3</v>
      </c>
    </row>
    <row r="6" spans="1:24" ht="15.75" thickBot="1" x14ac:dyDescent="0.3">
      <c r="B6" s="48" t="s">
        <v>30</v>
      </c>
      <c r="C6" s="49">
        <v>3.7800000000000011</v>
      </c>
      <c r="D6" s="50">
        <v>70</v>
      </c>
      <c r="E6" s="51">
        <f>SQRT(D6)</f>
        <v>8.3666002653407556</v>
      </c>
      <c r="F6" s="2"/>
      <c r="S6" s="92"/>
      <c r="T6" s="62">
        <v>-19.599999999999898</v>
      </c>
      <c r="U6" s="65">
        <f t="shared" si="0"/>
        <v>2.5816623249793377E-4</v>
      </c>
      <c r="V6" s="67">
        <f t="shared" si="1"/>
        <v>9.6089429078323083E-4</v>
      </c>
      <c r="X6" s="70">
        <f t="shared" si="2"/>
        <v>3.3359994518639435E-3</v>
      </c>
    </row>
    <row r="7" spans="1:24" ht="15.75" thickBot="1" x14ac:dyDescent="0.3">
      <c r="B7" s="74" t="s">
        <v>20</v>
      </c>
      <c r="C7" s="75">
        <v>2.2000000000000002</v>
      </c>
      <c r="D7" s="71"/>
      <c r="E7" s="72"/>
      <c r="S7" s="92"/>
      <c r="T7" s="61">
        <v>-19.499999999999901</v>
      </c>
      <c r="U7" s="65">
        <f t="shared" si="0"/>
        <v>2.6831094395496466E-4</v>
      </c>
      <c r="V7" s="67">
        <f t="shared" si="1"/>
        <v>9.9345918107460554E-4</v>
      </c>
      <c r="X7" s="70">
        <f t="shared" si="2"/>
        <v>3.3970763931097034E-3</v>
      </c>
    </row>
    <row r="8" spans="1:24" x14ac:dyDescent="0.25">
      <c r="B8" s="5"/>
      <c r="C8" s="5"/>
      <c r="D8" s="5"/>
      <c r="S8" s="92"/>
      <c r="T8" s="62">
        <v>-19.3999999999998</v>
      </c>
      <c r="U8" s="65">
        <f t="shared" si="0"/>
        <v>2.7881446109139809E-4</v>
      </c>
      <c r="V8" s="67">
        <f t="shared" si="1"/>
        <v>1.0269809796439083E-3</v>
      </c>
      <c r="X8" s="70">
        <f t="shared" si="2"/>
        <v>3.4590244757851537E-3</v>
      </c>
    </row>
    <row r="9" spans="1:24" ht="15.75" thickBot="1" x14ac:dyDescent="0.3">
      <c r="D9" s="5"/>
      <c r="S9" s="92"/>
      <c r="T9" s="61">
        <v>-19.299999999999802</v>
      </c>
      <c r="U9" s="65">
        <f t="shared" si="0"/>
        <v>2.8968777047819015E-4</v>
      </c>
      <c r="V9" s="67">
        <f t="shared" si="1"/>
        <v>1.0614822364225542E-3</v>
      </c>
      <c r="X9" s="70">
        <f t="shared" si="2"/>
        <v>3.521850655670556E-3</v>
      </c>
    </row>
    <row r="10" spans="1:24" x14ac:dyDescent="0.25">
      <c r="B10" s="88" t="s">
        <v>6</v>
      </c>
      <c r="C10" s="89"/>
      <c r="D10" s="89"/>
      <c r="E10" s="90"/>
      <c r="S10" s="92"/>
      <c r="T10" s="62">
        <v>-19.1999999999998</v>
      </c>
      <c r="U10" s="65">
        <f t="shared" si="0"/>
        <v>3.0094212639924665E-4</v>
      </c>
      <c r="V10" s="67">
        <f t="shared" si="1"/>
        <v>1.0969858337811077E-3</v>
      </c>
      <c r="X10" s="70">
        <f t="shared" si="2"/>
        <v>3.5855618252718731E-3</v>
      </c>
    </row>
    <row r="11" spans="1:24" x14ac:dyDescent="0.25">
      <c r="B11" s="45"/>
      <c r="C11" s="3" t="s">
        <v>0</v>
      </c>
      <c r="D11" s="4" t="s">
        <v>1</v>
      </c>
      <c r="E11" s="60" t="s">
        <v>18</v>
      </c>
      <c r="S11" s="92"/>
      <c r="T11" s="61">
        <v>-19.099999999999799</v>
      </c>
      <c r="U11" s="65">
        <f t="shared" si="0"/>
        <v>3.1258905473632799E-4</v>
      </c>
      <c r="V11" s="67">
        <f t="shared" si="1"/>
        <v>1.1335149844042074E-3</v>
      </c>
      <c r="X11" s="70">
        <f t="shared" si="2"/>
        <v>3.6501648106842663E-3</v>
      </c>
    </row>
    <row r="12" spans="1:24" ht="15.75" thickBot="1" x14ac:dyDescent="0.3">
      <c r="B12" s="52" t="s">
        <v>8</v>
      </c>
      <c r="C12" s="53">
        <f>C5-C6+homefield_adv_viewing</f>
        <v>5.8499999999999988</v>
      </c>
      <c r="D12" s="55">
        <f>D5+D6</f>
        <v>140</v>
      </c>
      <c r="E12" s="54">
        <f>SQRT(D12)</f>
        <v>11.832159566199232</v>
      </c>
      <c r="S12" s="92"/>
      <c r="T12" s="62">
        <v>-18.999999999999801</v>
      </c>
      <c r="U12" s="65">
        <f t="shared" si="0"/>
        <v>3.2464035680749605E-4</v>
      </c>
      <c r="V12" s="67">
        <f t="shared" si="1"/>
        <v>1.1710932288545983E-3</v>
      </c>
      <c r="X12" s="70">
        <f t="shared" si="2"/>
        <v>3.7156663684230124E-3</v>
      </c>
    </row>
    <row r="13" spans="1:24" x14ac:dyDescent="0.25">
      <c r="S13" s="92"/>
      <c r="T13" s="61">
        <v>-18.8999999999998</v>
      </c>
      <c r="U13" s="65">
        <f t="shared" si="0"/>
        <v>3.3710811315387432E-4</v>
      </c>
      <c r="V13" s="67">
        <f t="shared" si="1"/>
        <v>1.2097444328177812E-3</v>
      </c>
      <c r="X13" s="70">
        <f t="shared" si="2"/>
        <v>3.782073182222216E-3</v>
      </c>
    </row>
    <row r="14" spans="1:24" ht="15.75" thickBot="1" x14ac:dyDescent="0.3">
      <c r="S14" s="92"/>
      <c r="T14" s="62">
        <v>-18.799999999999802</v>
      </c>
      <c r="U14" s="65">
        <f t="shared" si="0"/>
        <v>3.500046872694241E-4</v>
      </c>
      <c r="V14" s="67">
        <f t="shared" si="1"/>
        <v>1.2494927840190802E-3</v>
      </c>
      <c r="X14" s="70">
        <f t="shared" si="2"/>
        <v>3.8493918598021585E-3</v>
      </c>
    </row>
    <row r="15" spans="1:24" x14ac:dyDescent="0.25">
      <c r="B15" s="88" t="s">
        <v>9</v>
      </c>
      <c r="C15" s="89"/>
      <c r="D15" s="89"/>
      <c r="E15" s="90"/>
      <c r="S15" s="92"/>
      <c r="T15" s="61">
        <v>-18.6999999999998</v>
      </c>
      <c r="U15" s="65">
        <f t="shared" si="0"/>
        <v>3.6334272926828742E-4</v>
      </c>
      <c r="V15" s="67">
        <f t="shared" si="1"/>
        <v>1.290362788804966E-3</v>
      </c>
      <c r="X15" s="70">
        <f t="shared" si="2"/>
        <v>3.9176289296061822E-3</v>
      </c>
    </row>
    <row r="16" spans="1:24" x14ac:dyDescent="0.25">
      <c r="B16" s="82" t="s">
        <v>22</v>
      </c>
      <c r="C16" s="91"/>
      <c r="D16" s="82" t="s">
        <v>21</v>
      </c>
      <c r="E16" s="91"/>
      <c r="S16" s="92"/>
      <c r="T16" s="62">
        <v>-18.599999999999799</v>
      </c>
      <c r="U16" s="65">
        <f t="shared" si="0"/>
        <v>3.7713517948408939E-4</v>
      </c>
      <c r="V16" s="67">
        <f t="shared" si="1"/>
        <v>1.3323792683805076E-3</v>
      </c>
      <c r="X16" s="70">
        <f t="shared" si="2"/>
        <v>3.9867908375079168E-3</v>
      </c>
    </row>
    <row r="17" spans="2:24" x14ac:dyDescent="0.25">
      <c r="B17" s="56" t="s">
        <v>16</v>
      </c>
      <c r="C17" s="57">
        <f>1-NORMDIST(0,$C$12,$E$12,TRUE)</f>
        <v>0.68949352306831713</v>
      </c>
      <c r="D17" s="56" t="s">
        <v>16</v>
      </c>
      <c r="E17" s="57">
        <f>NORMDIST(0,$C$12,$E$12,TRUE)</f>
        <v>0.31050647693168287</v>
      </c>
      <c r="S17" s="92"/>
      <c r="T17" s="61">
        <v>-18.499999999999801</v>
      </c>
      <c r="U17" s="65">
        <f t="shared" si="0"/>
        <v>3.9139527199545942E-4</v>
      </c>
      <c r="V17" s="67">
        <f t="shared" si="1"/>
        <v>1.3755673546949636E-3</v>
      </c>
      <c r="X17" s="70">
        <f t="shared" si="2"/>
        <v>4.0568839434897601E-3</v>
      </c>
    </row>
    <row r="18" spans="2:24" ht="15.75" thickBot="1" x14ac:dyDescent="0.3">
      <c r="B18" s="58" t="s">
        <v>17</v>
      </c>
      <c r="C18" s="59">
        <f>1-NORMDIST($G$4,$C$12,$E$12,TRUE)</f>
        <v>0.46128666697587251</v>
      </c>
      <c r="D18" s="58" t="s">
        <v>17</v>
      </c>
      <c r="E18" s="59">
        <f>NORMDIST($G$4,$C$12,$E$12,TRUE)</f>
        <v>0.53871333302412749</v>
      </c>
      <c r="S18" s="92"/>
      <c r="T18" s="62">
        <v>-18.3999999999998</v>
      </c>
      <c r="U18" s="65">
        <f t="shared" si="0"/>
        <v>4.0613653807188135E-4</v>
      </c>
      <c r="V18" s="67">
        <f t="shared" si="1"/>
        <v>1.4199524859675715E-3</v>
      </c>
      <c r="X18" s="70">
        <f t="shared" si="2"/>
        <v>4.1279145182935755E-3</v>
      </c>
    </row>
    <row r="19" spans="2:24" x14ac:dyDescent="0.25">
      <c r="S19" s="92"/>
      <c r="T19" s="61">
        <v>-18.299999999999802</v>
      </c>
      <c r="U19" s="65">
        <f t="shared" si="0"/>
        <v>4.2137280953382966E-4</v>
      </c>
      <c r="V19" s="67">
        <f t="shared" si="1"/>
        <v>1.4655604018457007E-3</v>
      </c>
      <c r="X19" s="70">
        <f t="shared" si="2"/>
        <v>4.1998887400444924E-3</v>
      </c>
    </row>
    <row r="20" spans="2:24" x14ac:dyDescent="0.25">
      <c r="S20" s="92"/>
      <c r="T20" s="62">
        <v>-18.1999999999998</v>
      </c>
      <c r="U20" s="65">
        <f t="shared" si="0"/>
        <v>4.3711822202103644E-4</v>
      </c>
      <c r="V20" s="67">
        <f t="shared" si="1"/>
        <v>1.5124171381877183E-3</v>
      </c>
      <c r="X20" s="70">
        <f t="shared" si="2"/>
        <v>4.2728126908488885E-3</v>
      </c>
    </row>
    <row r="21" spans="2:24" x14ac:dyDescent="0.25">
      <c r="S21" s="92"/>
      <c r="T21" s="61">
        <v>-18.099999999999799</v>
      </c>
      <c r="U21" s="65">
        <f t="shared" si="0"/>
        <v>4.5338721816255299E-4</v>
      </c>
      <c r="V21" s="67">
        <f t="shared" si="1"/>
        <v>1.560549021462935E-3</v>
      </c>
      <c r="X21" s="70">
        <f t="shared" si="2"/>
        <v>4.3466923533674604E-3</v>
      </c>
    </row>
    <row r="22" spans="2:24" x14ac:dyDescent="0.25">
      <c r="S22" s="92"/>
      <c r="T22" s="62">
        <v>-17.999999999999801</v>
      </c>
      <c r="U22" s="65">
        <f t="shared" si="0"/>
        <v>4.7019455064217433E-4</v>
      </c>
      <c r="V22" s="67">
        <f t="shared" si="1"/>
        <v>1.6099826627612732E-3</v>
      </c>
      <c r="X22" s="70">
        <f t="shared" si="2"/>
        <v>4.4215336073645467E-3</v>
      </c>
    </row>
    <row r="23" spans="2:24" x14ac:dyDescent="0.25">
      <c r="S23" s="92"/>
      <c r="T23" s="61">
        <v>-17.8999999999998</v>
      </c>
      <c r="U23" s="65">
        <f t="shared" si="0"/>
        <v>4.8755528515262886E-4</v>
      </c>
      <c r="V23" s="67">
        <f t="shared" si="1"/>
        <v>1.6607449514053566E-3</v>
      </c>
      <c r="X23" s="70">
        <f t="shared" si="2"/>
        <v>4.4973422262346956E-3</v>
      </c>
    </row>
    <row r="24" spans="2:24" x14ac:dyDescent="0.25">
      <c r="S24" s="92"/>
      <c r="T24" s="62">
        <v>-17.799999999999802</v>
      </c>
      <c r="U24" s="65">
        <f t="shared" si="0"/>
        <v>5.0548480323182009E-4</v>
      </c>
      <c r="V24" s="67">
        <f t="shared" si="1"/>
        <v>1.7128630481579347E-3</v>
      </c>
      <c r="X24" s="70">
        <f t="shared" si="2"/>
        <v>4.5741238735076224E-3</v>
      </c>
    </row>
    <row r="25" spans="2:24" x14ac:dyDescent="0.25">
      <c r="S25" s="92"/>
      <c r="T25" s="61">
        <v>-17.6999999999998</v>
      </c>
      <c r="U25" s="65">
        <f t="shared" si="0"/>
        <v>5.2399880497427367E-4</v>
      </c>
      <c r="V25" s="67">
        <f t="shared" si="1"/>
        <v>1.7663643780177604E-3</v>
      </c>
      <c r="X25" s="70">
        <f t="shared" si="2"/>
        <v>4.6518840993326881E-3</v>
      </c>
    </row>
    <row r="26" spans="2:24" x14ac:dyDescent="0.25">
      <c r="S26" s="92"/>
      <c r="T26" s="62">
        <v>-17.599999999999799</v>
      </c>
      <c r="U26" s="65">
        <f t="shared" si="0"/>
        <v>5.4311331161080846E-4</v>
      </c>
      <c r="V26" s="67">
        <f t="shared" si="1"/>
        <v>1.8212766225971812E-3</v>
      </c>
      <c r="X26" s="70">
        <f t="shared" si="2"/>
        <v>4.7306283369440835E-3</v>
      </c>
    </row>
    <row r="27" spans="2:24" x14ac:dyDescent="0.25">
      <c r="S27" s="92"/>
      <c r="T27" s="61">
        <v>-17.499999999999801</v>
      </c>
      <c r="U27" s="65">
        <f t="shared" si="0"/>
        <v>5.6284466794934542E-4</v>
      </c>
      <c r="V27" s="67">
        <f t="shared" si="1"/>
        <v>1.877627712074984E-3</v>
      </c>
      <c r="X27" s="70">
        <f t="shared" si="2"/>
        <v>4.8103618991078732E-3</v>
      </c>
    </row>
    <row r="28" spans="2:24" x14ac:dyDescent="0.25">
      <c r="S28" s="92"/>
      <c r="T28" s="62">
        <v>-17.3999999999998</v>
      </c>
      <c r="U28" s="65">
        <f t="shared" si="0"/>
        <v>5.8320954466963481E-4</v>
      </c>
      <c r="V28" s="67">
        <f t="shared" si="1"/>
        <v>1.9354458167182237E-3</v>
      </c>
      <c r="X28" s="70">
        <f t="shared" si="2"/>
        <v>4.8910899745521859E-3</v>
      </c>
    </row>
    <row r="29" spans="2:24" x14ac:dyDescent="0.25">
      <c r="S29" s="92"/>
      <c r="T29" s="61">
        <v>-17.299999999999802</v>
      </c>
      <c r="U29" s="65">
        <f t="shared" si="0"/>
        <v>6.0422494046456245E-4</v>
      </c>
      <c r="V29" s="67">
        <f t="shared" si="1"/>
        <v>1.9947593379669921E-3</v>
      </c>
      <c r="X29" s="70">
        <f t="shared" si="2"/>
        <v>4.9728176243817451E-3</v>
      </c>
    </row>
    <row r="30" spans="2:24" x14ac:dyDescent="0.25">
      <c r="S30" s="92"/>
      <c r="T30" s="62">
        <v>-17.1999999999998</v>
      </c>
      <c r="U30" s="65">
        <f t="shared" si="0"/>
        <v>6.259081840206106E-4</v>
      </c>
      <c r="V30" s="67">
        <f t="shared" si="1"/>
        <v>2.0555968990763969E-3</v>
      </c>
      <c r="X30" s="70">
        <f t="shared" si="2"/>
        <v>5.0555497784781104E-3</v>
      </c>
    </row>
    <row r="31" spans="2:24" x14ac:dyDescent="0.25">
      <c r="S31" s="92"/>
      <c r="T31" s="61">
        <v>-17.099999999999799</v>
      </c>
      <c r="U31" s="65">
        <f t="shared" si="0"/>
        <v>6.4827693582990829E-4</v>
      </c>
      <c r="V31" s="67">
        <f t="shared" si="1"/>
        <v>2.1179873353102422E-3</v>
      </c>
      <c r="X31" s="70">
        <f t="shared" si="2"/>
        <v>5.1392912318868229E-3</v>
      </c>
    </row>
    <row r="32" spans="2:24" x14ac:dyDescent="0.25">
      <c r="S32" s="92"/>
      <c r="T32" s="62">
        <v>-16.999999999999801</v>
      </c>
      <c r="U32" s="65">
        <f t="shared" si="0"/>
        <v>6.7134918982623482E-4</v>
      </c>
      <c r="V32" s="67">
        <f t="shared" si="1"/>
        <v>2.1819596836812013E-3</v>
      </c>
      <c r="X32" s="70">
        <f t="shared" si="2"/>
        <v>5.2240466411929282E-3</v>
      </c>
    </row>
    <row r="33" spans="19:24" x14ac:dyDescent="0.25">
      <c r="S33" s="92"/>
      <c r="T33" s="61">
        <v>-16.8999999999998</v>
      </c>
      <c r="U33" s="65">
        <f t="shared" si="0"/>
        <v>6.9514327483723073E-4</v>
      </c>
      <c r="V33" s="67">
        <f t="shared" si="1"/>
        <v>2.247543172232597E-3</v>
      </c>
      <c r="X33" s="70">
        <f t="shared" si="2"/>
        <v>5.309820520886163E-3</v>
      </c>
    </row>
    <row r="34" spans="19:24" x14ac:dyDescent="0.25">
      <c r="S34" s="92"/>
      <c r="T34" s="62">
        <v>-16.799999999999802</v>
      </c>
      <c r="U34" s="65">
        <f t="shared" si="0"/>
        <v>7.1967785584497101E-4</v>
      </c>
      <c r="V34" s="67">
        <f t="shared" si="1"/>
        <v>2.3147672088571639E-3</v>
      </c>
      <c r="X34" s="70">
        <f t="shared" si="2"/>
        <v>5.396617239717222E-3</v>
      </c>
    </row>
    <row r="35" spans="19:24" x14ac:dyDescent="0.25">
      <c r="S35" s="92"/>
      <c r="T35" s="61">
        <v>-16.6999999999998</v>
      </c>
      <c r="U35" s="65">
        <f t="shared" si="0"/>
        <v>7.4497193504699966E-4</v>
      </c>
      <c r="V35" s="67">
        <f t="shared" si="1"/>
        <v>2.3836613696485965E-3</v>
      </c>
      <c r="X35" s="70">
        <f t="shared" si="2"/>
        <v>5.4844410170465738E-3</v>
      </c>
    </row>
    <row r="36" spans="19:24" x14ac:dyDescent="0.25">
      <c r="S36" s="92"/>
      <c r="T36" s="62">
        <v>-16.599999999999799</v>
      </c>
      <c r="U36" s="65">
        <f t="shared" si="0"/>
        <v>7.7104485270980427E-4</v>
      </c>
      <c r="V36" s="67">
        <f t="shared" si="1"/>
        <v>2.4542553867818936E-3</v>
      </c>
      <c r="X36" s="70">
        <f t="shared" si="2"/>
        <v>5.5732959191872045E-3</v>
      </c>
    </row>
    <row r="37" spans="19:24" x14ac:dyDescent="0.25">
      <c r="S37" s="92"/>
      <c r="T37" s="61">
        <v>-16.499999999999801</v>
      </c>
      <c r="U37" s="65">
        <f t="shared" si="0"/>
        <v>7.9791628780669023E-4</v>
      </c>
      <c r="V37" s="67">
        <f t="shared" si="1"/>
        <v>2.5265791359190275E-3</v>
      </c>
      <c r="X37" s="70">
        <f t="shared" si="2"/>
        <v>5.6631858557428449E-3</v>
      </c>
    </row>
    <row r="38" spans="19:24" x14ac:dyDescent="0.25">
      <c r="S38" s="92"/>
      <c r="T38" s="62">
        <v>-16.3999999999998</v>
      </c>
      <c r="U38" s="65">
        <f t="shared" si="0"/>
        <v>8.2560625843189914E-4</v>
      </c>
      <c r="V38" s="67">
        <f t="shared" si="1"/>
        <v>2.6006626231367112E-3</v>
      </c>
      <c r="X38" s="70">
        <f t="shared" si="2"/>
        <v>5.7541145759431554E-3</v>
      </c>
    </row>
    <row r="39" spans="19:24" x14ac:dyDescent="0.25">
      <c r="S39" s="92"/>
      <c r="T39" s="61">
        <v>-16.299999999999802</v>
      </c>
      <c r="U39" s="65">
        <f t="shared" si="0"/>
        <v>8.5413512198278185E-4</v>
      </c>
      <c r="V39" s="67">
        <f t="shared" si="1"/>
        <v>2.6765359713734845E-3</v>
      </c>
      <c r="X39" s="70">
        <f t="shared" si="2"/>
        <v>5.8460856649773935E-3</v>
      </c>
    </row>
    <row r="40" spans="19:24" x14ac:dyDescent="0.25">
      <c r="S40" s="92"/>
      <c r="T40" s="62">
        <v>-16.1999999999998</v>
      </c>
      <c r="U40" s="65">
        <f t="shared" si="0"/>
        <v>8.8352357510179701E-4</v>
      </c>
      <c r="V40" s="67">
        <f t="shared" si="1"/>
        <v>2.7542294063937823E-3</v>
      </c>
      <c r="X40" s="70">
        <f t="shared" si="2"/>
        <v>5.9391025403281389E-3</v>
      </c>
    </row>
    <row r="41" spans="19:24" x14ac:dyDescent="0.25">
      <c r="S41" s="92"/>
      <c r="T41" s="61">
        <v>-16.099999999999799</v>
      </c>
      <c r="U41" s="65">
        <f t="shared" si="0"/>
        <v>9.1379265337004434E-4</v>
      </c>
      <c r="V41" s="67">
        <f t="shared" si="1"/>
        <v>2.833773242266959E-3</v>
      </c>
      <c r="X41" s="70">
        <f t="shared" si="2"/>
        <v>6.0331684481066579E-3</v>
      </c>
    </row>
    <row r="42" spans="19:24" x14ac:dyDescent="0.25">
      <c r="S42" s="92"/>
      <c r="T42" s="62">
        <v>-15.999999999999799</v>
      </c>
      <c r="U42" s="65">
        <f t="shared" si="0"/>
        <v>9.4496373074400572E-4</v>
      </c>
      <c r="V42" s="67">
        <f t="shared" si="1"/>
        <v>2.9151978663598077E-3</v>
      </c>
      <c r="X42" s="70">
        <f t="shared" si="2"/>
        <v>6.1282864593915189E-3</v>
      </c>
    </row>
    <row r="43" spans="19:24" x14ac:dyDescent="0.25">
      <c r="S43" s="92"/>
      <c r="T43" s="61">
        <v>-15.8999999999998</v>
      </c>
      <c r="U43" s="65">
        <f t="shared" si="0"/>
        <v>9.7705851872717324E-4</v>
      </c>
      <c r="V43" s="67">
        <f t="shared" si="1"/>
        <v>2.9985337238414784E-3</v>
      </c>
      <c r="X43" s="70">
        <f t="shared" si="2"/>
        <v>6.2244594665720994E-3</v>
      </c>
    </row>
    <row r="44" spans="19:24" x14ac:dyDescent="0.25">
      <c r="S44" s="92"/>
      <c r="T44" s="62">
        <v>-15.7999999999998</v>
      </c>
      <c r="U44" s="65">
        <f t="shared" si="0"/>
        <v>1.0100990652681721E-3</v>
      </c>
      <c r="V44" s="67">
        <f t="shared" si="1"/>
        <v>3.0838113017001519E-3</v>
      </c>
      <c r="X44" s="70">
        <f t="shared" si="2"/>
        <v>6.3216901796985872E-3</v>
      </c>
    </row>
    <row r="45" spans="19:24" x14ac:dyDescent="0.25">
      <c r="S45" s="92"/>
      <c r="T45" s="61">
        <v>-15.6999999999998</v>
      </c>
      <c r="U45" s="65">
        <f t="shared" si="0"/>
        <v>1.0441077533770394E-3</v>
      </c>
      <c r="V45" s="67">
        <f t="shared" si="1"/>
        <v>3.1710611122713899E-3</v>
      </c>
      <c r="X45" s="70">
        <f t="shared" si="2"/>
        <v>6.4199811228402614E-3</v>
      </c>
    </row>
    <row r="46" spans="19:24" x14ac:dyDescent="0.25">
      <c r="S46" s="92"/>
      <c r="T46" s="62">
        <v>-15.599999999999801</v>
      </c>
      <c r="U46" s="65">
        <f t="shared" si="0"/>
        <v>1.0791072994512827E-3</v>
      </c>
      <c r="V46" s="67">
        <f t="shared" si="1"/>
        <v>3.2603136762784915E-3</v>
      </c>
      <c r="X46" s="70">
        <f t="shared" si="2"/>
        <v>6.5193346304536284E-3</v>
      </c>
    </row>
    <row r="47" spans="19:24" x14ac:dyDescent="0.25">
      <c r="S47" s="92"/>
      <c r="T47" s="61">
        <v>-15.499999999999799</v>
      </c>
      <c r="U47" s="65">
        <f t="shared" si="0"/>
        <v>1.1151207513033518E-3</v>
      </c>
      <c r="V47" s="67">
        <f t="shared" si="1"/>
        <v>3.3515995053857131E-3</v>
      </c>
      <c r="X47" s="70">
        <f t="shared" si="2"/>
        <v>6.6197528437622662E-3</v>
      </c>
    </row>
    <row r="48" spans="19:24" x14ac:dyDescent="0.25">
      <c r="S48" s="92"/>
      <c r="T48" s="62">
        <v>-15.3999999999998</v>
      </c>
      <c r="U48" s="65">
        <f t="shared" si="0"/>
        <v>1.1521714858812044E-3</v>
      </c>
      <c r="V48" s="67">
        <f t="shared" si="1"/>
        <v>3.4449490842657269E-3</v>
      </c>
      <c r="X48" s="70">
        <f t="shared" si="2"/>
        <v>6.7212377071499876E-3</v>
      </c>
    </row>
    <row r="49" spans="19:24" x14ac:dyDescent="0.25">
      <c r="S49" s="92"/>
      <c r="T49" s="61">
        <v>-15.2999999999998</v>
      </c>
      <c r="U49" s="65">
        <f t="shared" si="0"/>
        <v>1.1902832066736631E-3</v>
      </c>
      <c r="V49" s="67">
        <f t="shared" si="1"/>
        <v>3.5403928521832899E-3</v>
      </c>
      <c r="X49" s="70">
        <f t="shared" si="2"/>
        <v>6.8237909645691977E-3</v>
      </c>
    </row>
    <row r="50" spans="19:24" x14ac:dyDescent="0.25">
      <c r="S50" s="92"/>
      <c r="T50" s="62">
        <v>-15.1999999999998</v>
      </c>
      <c r="U50" s="65">
        <f t="shared" si="0"/>
        <v>1.229479940792301E-3</v>
      </c>
      <c r="V50" s="67">
        <f t="shared" si="1"/>
        <v>3.6379611840974802E-3</v>
      </c>
      <c r="X50" s="70">
        <f t="shared" si="2"/>
        <v>6.9274141559661937E-3</v>
      </c>
    </row>
    <row r="51" spans="19:24" x14ac:dyDescent="0.25">
      <c r="S51" s="92"/>
      <c r="T51" s="61">
        <v>-15.099999999999801</v>
      </c>
      <c r="U51" s="65">
        <f t="shared" si="0"/>
        <v>1.2697860357216524E-3</v>
      </c>
      <c r="V51" s="67">
        <f t="shared" si="1"/>
        <v>3.7376843712856249E-3</v>
      </c>
      <c r="X51" s="70">
        <f t="shared" si="2"/>
        <v>7.0321086137251519E-3</v>
      </c>
    </row>
    <row r="52" spans="19:24" x14ac:dyDescent="0.25">
      <c r="S52" s="92"/>
      <c r="T52" s="62">
        <v>-14.999999999999799</v>
      </c>
      <c r="U52" s="65">
        <f t="shared" si="0"/>
        <v>1.3112261557296113E-3</v>
      </c>
      <c r="V52" s="67">
        <f t="shared" si="1"/>
        <v>3.8395926014923947E-3</v>
      </c>
      <c r="X52" s="70">
        <f t="shared" si="2"/>
        <v>7.1378754591327554E-3</v>
      </c>
    </row>
    <row r="53" spans="19:24" x14ac:dyDescent="0.25">
      <c r="S53" s="92"/>
      <c r="T53" s="61">
        <v>-14.8999999999998</v>
      </c>
      <c r="U53" s="65">
        <f t="shared" si="0"/>
        <v>1.3538252779299452E-3</v>
      </c>
      <c r="V53" s="67">
        <f t="shared" si="1"/>
        <v>3.9437159386083069E-3</v>
      </c>
      <c r="X53" s="70">
        <f t="shared" si="2"/>
        <v>7.2447155988651264E-3</v>
      </c>
    </row>
    <row r="54" spans="19:24" x14ac:dyDescent="0.25">
      <c r="S54" s="92"/>
      <c r="T54" s="62">
        <v>-14.7999999999998</v>
      </c>
      <c r="U54" s="65">
        <f t="shared" si="0"/>
        <v>1.3976086879889734E-3</v>
      </c>
      <c r="V54" s="67">
        <f t="shared" si="1"/>
        <v>4.0500843018823679E-3</v>
      </c>
      <c r="X54" s="70">
        <f t="shared" si="2"/>
        <v>7.3526297214990943E-3</v>
      </c>
    </row>
    <row r="55" spans="19:24" x14ac:dyDescent="0.25">
      <c r="S55" s="92"/>
      <c r="T55" s="61">
        <v>-14.6999999999998</v>
      </c>
      <c r="U55" s="65">
        <f t="shared" si="0"/>
        <v>1.4426019754685048E-3</v>
      </c>
      <c r="V55" s="67">
        <f t="shared" si="1"/>
        <v>4.1587274446741812E-3</v>
      </c>
      <c r="X55" s="70">
        <f t="shared" si="2"/>
        <v>7.4616182940495527E-3</v>
      </c>
    </row>
    <row r="56" spans="19:24" x14ac:dyDescent="0.25">
      <c r="S56" s="92"/>
      <c r="T56" s="62">
        <v>-14.599999999999801</v>
      </c>
      <c r="U56" s="65">
        <f t="shared" si="0"/>
        <v>1.4888310287973091E-3</v>
      </c>
      <c r="V56" s="67">
        <f t="shared" si="1"/>
        <v>4.269674932751549E-3</v>
      </c>
      <c r="X56" s="70">
        <f t="shared" si="2"/>
        <v>7.5716815585348159E-3</v>
      </c>
    </row>
    <row r="57" spans="19:24" x14ac:dyDescent="0.25">
      <c r="S57" s="92"/>
      <c r="T57" s="61">
        <v>-14.499999999999799</v>
      </c>
      <c r="U57" s="65">
        <f t="shared" si="0"/>
        <v>1.5363220298634532E-3</v>
      </c>
      <c r="V57" s="67">
        <f t="shared" si="1"/>
        <v>4.3829561221400927E-3</v>
      </c>
      <c r="X57" s="70">
        <f t="shared" si="2"/>
        <v>7.6828195285719202E-3</v>
      </c>
    </row>
    <row r="58" spans="19:24" x14ac:dyDescent="0.25">
      <c r="S58" s="92"/>
      <c r="T58" s="62">
        <v>-14.3999999999998</v>
      </c>
      <c r="U58" s="65">
        <f t="shared" si="0"/>
        <v>1.5851014482200232E-3</v>
      </c>
      <c r="V58" s="67">
        <f t="shared" si="1"/>
        <v>4.4986001365321443E-3</v>
      </c>
      <c r="X58" s="70">
        <f t="shared" si="2"/>
        <v>7.7950319860037162E-3</v>
      </c>
    </row>
    <row r="59" spans="19:24" x14ac:dyDescent="0.25">
      <c r="S59" s="92"/>
      <c r="T59" s="61">
        <v>-14.2999999999998</v>
      </c>
      <c r="U59" s="65">
        <f t="shared" si="0"/>
        <v>1.6351960348969083E-3</v>
      </c>
      <c r="V59" s="67">
        <f t="shared" si="1"/>
        <v>4.6166358442627821E-3</v>
      </c>
      <c r="X59" s="70">
        <f t="shared" si="2"/>
        <v>7.9083184775597427E-3</v>
      </c>
    </row>
    <row r="60" spans="19:24" x14ac:dyDescent="0.25">
      <c r="S60" s="92"/>
      <c r="T60" s="62">
        <v>-14.1999999999998</v>
      </c>
      <c r="U60" s="65">
        <f t="shared" si="0"/>
        <v>1.6866328158114282E-3</v>
      </c>
      <c r="V60" s="67">
        <f t="shared" si="1"/>
        <v>4.7370918348615017E-3</v>
      </c>
      <c r="X60" s="70">
        <f t="shared" si="2"/>
        <v>8.0226783115527681E-3</v>
      </c>
    </row>
    <row r="61" spans="19:24" x14ac:dyDescent="0.25">
      <c r="S61" s="92"/>
      <c r="T61" s="61">
        <v>-14.099999999999801</v>
      </c>
      <c r="U61" s="65">
        <f t="shared" si="0"/>
        <v>1.7394390847708396E-3</v>
      </c>
      <c r="V61" s="67">
        <f t="shared" si="1"/>
        <v>4.8599963951886944E-3</v>
      </c>
      <c r="X61" s="70">
        <f t="shared" si="2"/>
        <v>8.138110554612955E-3</v>
      </c>
    </row>
    <row r="62" spans="19:24" x14ac:dyDescent="0.25">
      <c r="S62" s="92"/>
      <c r="T62" s="62">
        <v>-13.999999999999799</v>
      </c>
      <c r="U62" s="65">
        <f t="shared" si="0"/>
        <v>1.79364239605989E-3</v>
      </c>
      <c r="V62" s="67">
        <f t="shared" si="1"/>
        <v>4.985377485166741E-3</v>
      </c>
      <c r="X62" s="70">
        <f t="shared" si="2"/>
        <v>8.2546140284616588E-3</v>
      </c>
    </row>
    <row r="63" spans="19:24" x14ac:dyDescent="0.25">
      <c r="S63" s="92"/>
      <c r="T63" s="61">
        <v>-13.8999999999998</v>
      </c>
      <c r="U63" s="65">
        <f t="shared" si="0"/>
        <v>1.8492705566068377E-3</v>
      </c>
      <c r="V63" s="67">
        <f t="shared" si="1"/>
        <v>5.113262713116214E-3</v>
      </c>
      <c r="X63" s="70">
        <f t="shared" si="2"/>
        <v>8.3721873067267184E-3</v>
      </c>
    </row>
    <row r="64" spans="19:24" x14ac:dyDescent="0.25">
      <c r="S64" s="92"/>
      <c r="T64" s="62">
        <v>-13.7999999999998</v>
      </c>
      <c r="U64" s="65">
        <f t="shared" si="0"/>
        <v>1.9063516177215513E-3</v>
      </c>
      <c r="V64" s="67">
        <f t="shared" si="1"/>
        <v>5.2436793107084071E-3</v>
      </c>
      <c r="X64" s="70">
        <f t="shared" si="2"/>
        <v>8.4908287118013338E-3</v>
      </c>
    </row>
    <row r="65" spans="19:24" x14ac:dyDescent="0.25">
      <c r="S65" s="92"/>
      <c r="T65" s="61">
        <v>-13.6999999999998</v>
      </c>
      <c r="U65" s="65">
        <f t="shared" si="0"/>
        <v>1.9649138663995471E-3</v>
      </c>
      <c r="V65" s="67">
        <f t="shared" si="1"/>
        <v>5.3766541075459511E-3</v>
      </c>
      <c r="X65" s="70">
        <f t="shared" si="2"/>
        <v>8.6105363117484363E-3</v>
      </c>
    </row>
    <row r="66" spans="19:24" x14ac:dyDescent="0.25">
      <c r="S66" s="92"/>
      <c r="T66" s="62">
        <v>-13.599999999999801</v>
      </c>
      <c r="U66" s="65">
        <f t="shared" ref="U66:U129" si="3">NORMDIST(T66,mean_home,sd_home,FALSE)</f>
        <v>2.0249858161860736E-3</v>
      </c>
      <c r="V66" s="67">
        <f t="shared" ref="V66:V129" si="4">NORMDIST(T66,mean_away,sd_away,FALSE)</f>
        <v>5.5122135053841106E-3</v>
      </c>
      <c r="X66" s="70">
        <f t="shared" ref="X66:X129" si="5">NORMDIST(T66,outcome_mean,outcome_sd,FALSE)</f>
        <v>8.731307917252509E-3</v>
      </c>
    </row>
    <row r="67" spans="19:24" x14ac:dyDescent="0.25">
      <c r="S67" s="92"/>
      <c r="T67" s="61">
        <v>-13.499999999999799</v>
      </c>
      <c r="U67" s="65">
        <f t="shared" si="3"/>
        <v>2.0865961975946056E-3</v>
      </c>
      <c r="V67" s="67">
        <f t="shared" si="4"/>
        <v>5.6503834520059502E-3</v>
      </c>
      <c r="X67" s="70">
        <f t="shared" si="5"/>
        <v>8.853141078620945E-3</v>
      </c>
    </row>
    <row r="68" spans="19:24" x14ac:dyDescent="0.25">
      <c r="S68" s="92"/>
      <c r="T68" s="62">
        <v>-13.3999999999998</v>
      </c>
      <c r="U68" s="65">
        <f t="shared" si="3"/>
        <v>2.1497739480743979E-3</v>
      </c>
      <c r="V68" s="67">
        <f t="shared" si="4"/>
        <v>5.7911894147651931E-3</v>
      </c>
      <c r="X68" s="70">
        <f t="shared" si="5"/>
        <v>8.9760330828368411E-3</v>
      </c>
    </row>
    <row r="69" spans="19:24" x14ac:dyDescent="0.25">
      <c r="S69" s="92"/>
      <c r="T69" s="61">
        <v>-13.2999999999998</v>
      </c>
      <c r="U69" s="65">
        <f t="shared" si="3"/>
        <v>2.2145482015220566E-3</v>
      </c>
      <c r="V69" s="67">
        <f t="shared" si="4"/>
        <v>5.9346563538115104E-3</v>
      </c>
      <c r="X69" s="70">
        <f t="shared" si="5"/>
        <v>9.0999809506652624E-3</v>
      </c>
    </row>
    <row r="70" spans="19:24" x14ac:dyDescent="0.25">
      <c r="S70" s="92"/>
      <c r="T70" s="62">
        <v>-13.1999999999998</v>
      </c>
      <c r="U70" s="65">
        <f t="shared" si="3"/>
        <v>2.2809482773323703E-3</v>
      </c>
      <c r="V70" s="67">
        <f t="shared" si="4"/>
        <v>6.080808695013349E-3</v>
      </c>
      <c r="X70" s="70">
        <f t="shared" si="5"/>
        <v>9.2249814338149719E-3</v>
      </c>
    </row>
    <row r="71" spans="19:24" x14ac:dyDescent="0.25">
      <c r="S71" s="92"/>
      <c r="T71" s="61">
        <v>-13.099999999999801</v>
      </c>
      <c r="U71" s="65">
        <f t="shared" si="3"/>
        <v>2.3490036689839747E-3</v>
      </c>
      <c r="V71" s="67">
        <f t="shared" si="4"/>
        <v>6.2296703025943772E-3</v>
      </c>
      <c r="X71" s="70">
        <f t="shared" si="5"/>
        <v>9.3510310121576144E-3</v>
      </c>
    </row>
    <row r="72" spans="19:24" x14ac:dyDescent="0.25">
      <c r="S72" s="92"/>
      <c r="T72" s="62">
        <v>-12.999999999999799</v>
      </c>
      <c r="U72" s="65">
        <f t="shared" si="3"/>
        <v>2.4187440321557629E-3</v>
      </c>
      <c r="V72" s="67">
        <f t="shared" si="4"/>
        <v>6.3812644515001057E-3</v>
      </c>
      <c r="X72" s="70">
        <f t="shared" si="5"/>
        <v>9.4781258910063646E-3</v>
      </c>
    </row>
    <row r="73" spans="19:24" x14ac:dyDescent="0.25">
      <c r="S73" s="92"/>
      <c r="T73" s="61">
        <v>-12.8999999999998</v>
      </c>
      <c r="U73" s="65">
        <f t="shared" si="3"/>
        <v>2.4901991723703118E-3</v>
      </c>
      <c r="V73" s="67">
        <f t="shared" si="4"/>
        <v>6.5356137995120564E-3</v>
      </c>
      <c r="X73" s="70">
        <f t="shared" si="5"/>
        <v>9.6062619984559477E-3</v>
      </c>
    </row>
    <row r="74" spans="19:24" x14ac:dyDescent="0.25">
      <c r="S74" s="92"/>
      <c r="T74" s="62">
        <v>-12.7999999999998</v>
      </c>
      <c r="U74" s="65">
        <f t="shared" si="3"/>
        <v>2.5633990321609723E-3</v>
      </c>
      <c r="V74" s="67">
        <f t="shared" si="4"/>
        <v>6.6927403591275072E-3</v>
      </c>
      <c r="X74" s="70">
        <f t="shared" si="5"/>
        <v>9.7354349827861713E-3</v>
      </c>
    </row>
    <row r="75" spans="19:24" x14ac:dyDescent="0.25">
      <c r="S75" s="92"/>
      <c r="T75" s="61">
        <v>-12.6999999999998</v>
      </c>
      <c r="U75" s="65">
        <f t="shared" si="3"/>
        <v>2.6383736777596239E-3</v>
      </c>
      <c r="V75" s="67">
        <f t="shared" si="4"/>
        <v>6.8526654692234543E-3</v>
      </c>
      <c r="X75" s="70">
        <f t="shared" si="5"/>
        <v>9.8656402099308246E-3</v>
      </c>
    </row>
    <row r="76" spans="19:24" x14ac:dyDescent="0.25">
      <c r="S76" s="92"/>
      <c r="T76" s="62">
        <v>-12.599999999999801</v>
      </c>
      <c r="U76" s="65">
        <f t="shared" si="3"/>
        <v>2.7151532853025157E-3</v>
      </c>
      <c r="V76" s="67">
        <f t="shared" si="4"/>
        <v>7.015409766524182E-3</v>
      </c>
      <c r="X76" s="70">
        <f t="shared" si="5"/>
        <v>9.996872761013938E-3</v>
      </c>
    </row>
    <row r="77" spans="19:24" x14ac:dyDescent="0.25">
      <c r="S77" s="92"/>
      <c r="T77" s="61">
        <v>-12.499999999999799</v>
      </c>
      <c r="U77" s="65">
        <f t="shared" si="3"/>
        <v>2.793768126552046E-3</v>
      </c>
      <c r="V77" s="67">
        <f t="shared" si="4"/>
        <v>7.1809931568924462E-3</v>
      </c>
      <c r="X77" s="70">
        <f t="shared" si="5"/>
        <v>1.0129127429955451E-2</v>
      </c>
    </row>
    <row r="78" spans="19:24" x14ac:dyDescent="0.25">
      <c r="S78" s="92"/>
      <c r="T78" s="62">
        <v>-12.3999999999997</v>
      </c>
      <c r="U78" s="65">
        <f t="shared" si="3"/>
        <v>2.8742485541327573E-3</v>
      </c>
      <c r="V78" s="67">
        <f t="shared" si="4"/>
        <v>7.3494347864651154E-3</v>
      </c>
      <c r="X78" s="70">
        <f t="shared" si="5"/>
        <v>1.0262398721148275E-2</v>
      </c>
    </row>
    <row r="79" spans="19:24" x14ac:dyDescent="0.25">
      <c r="S79" s="92"/>
      <c r="T79" s="61">
        <v>-12.299999999999701</v>
      </c>
      <c r="U79" s="65">
        <f t="shared" si="3"/>
        <v>2.9566249862798548E-3</v>
      </c>
      <c r="V79" s="67">
        <f t="shared" si="4"/>
        <v>7.5207530126536436E-3</v>
      </c>
      <c r="X79" s="70">
        <f t="shared" si="5"/>
        <v>1.0396680847207965E-2</v>
      </c>
    </row>
    <row r="80" spans="19:24" x14ac:dyDescent="0.25">
      <c r="S80" s="92"/>
      <c r="T80" s="62">
        <v>-12.199999999999701</v>
      </c>
      <c r="U80" s="65">
        <f t="shared" si="3"/>
        <v>3.0409278911005203E-3</v>
      </c>
      <c r="V80" s="67">
        <f t="shared" si="4"/>
        <v>7.6949653750337842E-3</v>
      </c>
      <c r="X80" s="70">
        <f t="shared" si="5"/>
        <v>1.0531967726798991E-2</v>
      </c>
    </row>
    <row r="81" spans="19:24" x14ac:dyDescent="0.25">
      <c r="S81" s="92"/>
      <c r="T81" s="61">
        <v>-12.099999999999699</v>
      </c>
      <c r="U81" s="65">
        <f t="shared" si="3"/>
        <v>3.1271877703460929E-3</v>
      </c>
      <c r="V81" s="67">
        <f t="shared" si="4"/>
        <v>7.8720885661439054E-3</v>
      </c>
      <c r="X81" s="70">
        <f t="shared" si="5"/>
        <v>1.0668252982536675E-2</v>
      </c>
    </row>
    <row r="82" spans="19:24" x14ac:dyDescent="0.25">
      <c r="S82" s="92"/>
      <c r="T82" s="62">
        <v>-11.9999999999997</v>
      </c>
      <c r="U82" s="65">
        <f t="shared" si="3"/>
        <v>3.2154351426964341E-3</v>
      </c>
      <c r="V82" s="67">
        <f t="shared" si="4"/>
        <v>8.0521384022174836E-3</v>
      </c>
      <c r="X82" s="70">
        <f t="shared" si="5"/>
        <v>1.0805529938968977E-2</v>
      </c>
    </row>
    <row r="83" spans="19:24" x14ac:dyDescent="0.25">
      <c r="S83" s="92"/>
      <c r="T83" s="61">
        <v>-11.8999999999997</v>
      </c>
      <c r="U83" s="65">
        <f t="shared" si="3"/>
        <v>3.3057005265565652E-3</v>
      </c>
      <c r="V83" s="67">
        <f t="shared" si="4"/>
        <v>8.2351297938727964E-3</v>
      </c>
      <c r="X83" s="70">
        <f t="shared" si="5"/>
        <v>1.0943791620639019E-2</v>
      </c>
    </row>
    <row r="84" spans="19:24" x14ac:dyDescent="0.25">
      <c r="S84" s="92"/>
      <c r="T84" s="62">
        <v>-11.799999999999701</v>
      </c>
      <c r="U84" s="65">
        <f t="shared" si="3"/>
        <v>3.398014422366806E-3</v>
      </c>
      <c r="V84" s="67">
        <f t="shared" si="4"/>
        <v>8.4210767167842236E-3</v>
      </c>
      <c r="X84" s="70">
        <f t="shared" si="5"/>
        <v>1.1083030750230431E-2</v>
      </c>
    </row>
    <row r="85" spans="19:24" x14ac:dyDescent="0.25">
      <c r="S85" s="92"/>
      <c r="T85" s="61">
        <v>-11.699999999999701</v>
      </c>
      <c r="U85" s="65">
        <f t="shared" si="3"/>
        <v>3.4924072944280656E-3</v>
      </c>
      <c r="V85" s="67">
        <f t="shared" si="4"/>
        <v>8.6099921823602991E-3</v>
      </c>
      <c r="X85" s="70">
        <f t="shared" si="5"/>
        <v>1.1223239746797448E-2</v>
      </c>
    </row>
    <row r="86" spans="19:24" x14ac:dyDescent="0.25">
      <c r="S86" s="92"/>
      <c r="T86" s="62">
        <v>-11.599999999999699</v>
      </c>
      <c r="U86" s="65">
        <f t="shared" si="3"/>
        <v>3.5889095522444615E-3</v>
      </c>
      <c r="V86" s="67">
        <f t="shared" si="4"/>
        <v>8.8018882084539909E-3</v>
      </c>
      <c r="X86" s="70">
        <f t="shared" si="5"/>
        <v>1.1364410724081462E-2</v>
      </c>
    </row>
    <row r="87" spans="19:24" x14ac:dyDescent="0.25">
      <c r="S87" s="92"/>
      <c r="T87" s="61">
        <v>-11.4999999999997</v>
      </c>
      <c r="U87" s="65">
        <f t="shared" si="3"/>
        <v>3.6875515313859642E-3</v>
      </c>
      <c r="V87" s="67">
        <f t="shared" si="4"/>
        <v>8.9967757901313356E-3</v>
      </c>
      <c r="X87" s="70">
        <f t="shared" si="5"/>
        <v>1.1506535488916008E-2</v>
      </c>
    </row>
    <row r="88" spans="19:24" x14ac:dyDescent="0.25">
      <c r="S88" s="92"/>
      <c r="T88" s="62">
        <v>-11.3999999999997</v>
      </c>
      <c r="U88" s="65">
        <f t="shared" si="3"/>
        <v>3.7883634738744565E-3</v>
      </c>
      <c r="V88" s="67">
        <f t="shared" si="4"/>
        <v>9.1946648705251433E-3</v>
      </c>
      <c r="X88" s="70">
        <f t="shared" si="5"/>
        <v>1.1649605539721926E-2</v>
      </c>
    </row>
    <row r="89" spans="19:24" x14ac:dyDescent="0.25">
      <c r="S89" s="92"/>
      <c r="T89" s="61">
        <v>-11.299999999999701</v>
      </c>
      <c r="U89" s="65">
        <f t="shared" si="3"/>
        <v>3.891375508096952E-3</v>
      </c>
      <c r="V89" s="67">
        <f t="shared" si="4"/>
        <v>9.3955643118007921E-3</v>
      </c>
      <c r="X89" s="70">
        <f t="shared" si="5"/>
        <v>1.179361206509439E-2</v>
      </c>
    </row>
    <row r="90" spans="19:24" x14ac:dyDescent="0.25">
      <c r="S90" s="92"/>
      <c r="T90" s="62">
        <v>-11.199999999999701</v>
      </c>
      <c r="U90" s="65">
        <f t="shared" si="3"/>
        <v>3.9966176282505445E-3</v>
      </c>
      <c r="V90" s="67">
        <f t="shared" si="4"/>
        <v>9.5994818662618851E-3</v>
      </c>
      <c r="X90" s="70">
        <f t="shared" si="5"/>
        <v>1.1938545942483798E-2</v>
      </c>
    </row>
    <row r="91" spans="19:24" x14ac:dyDescent="0.25">
      <c r="S91" s="92"/>
      <c r="T91" s="61">
        <v>-11.099999999999699</v>
      </c>
      <c r="U91" s="65">
        <f t="shared" si="3"/>
        <v>4.104119673324089E-3</v>
      </c>
      <c r="V91" s="67">
        <f t="shared" si="4"/>
        <v>9.8064241476237737E-3</v>
      </c>
      <c r="X91" s="70">
        <f t="shared" si="5"/>
        <v>1.2084397736971944E-2</v>
      </c>
    </row>
    <row r="92" spans="19:24" x14ac:dyDescent="0.25">
      <c r="S92" s="92"/>
      <c r="T92" s="62">
        <v>-10.9999999999997</v>
      </c>
      <c r="U92" s="65">
        <f t="shared" si="3"/>
        <v>4.2139113056222435E-3</v>
      </c>
      <c r="V92" s="67">
        <f t="shared" si="4"/>
        <v>1.0016396602483569E-2</v>
      </c>
      <c r="X92" s="70">
        <f t="shared" si="5"/>
        <v>1.2231157700145488E-2</v>
      </c>
    </row>
    <row r="93" spans="19:24" x14ac:dyDescent="0.25">
      <c r="S93" s="92"/>
      <c r="T93" s="61">
        <v>-10.8999999999997</v>
      </c>
      <c r="U93" s="65">
        <f t="shared" si="3"/>
        <v>4.3260219888382398E-3</v>
      </c>
      <c r="V93" s="67">
        <f t="shared" si="4"/>
        <v>1.0229403482015594E-2</v>
      </c>
      <c r="X93" s="70">
        <f t="shared" si="5"/>
        <v>1.2378815769068196E-2</v>
      </c>
    </row>
    <row r="94" spans="19:24" x14ac:dyDescent="0.25">
      <c r="S94" s="92"/>
      <c r="T94" s="62">
        <v>-10.799999999999701</v>
      </c>
      <c r="U94" s="65">
        <f t="shared" si="3"/>
        <v>4.4404809656821845E-3</v>
      </c>
      <c r="V94" s="67">
        <f t="shared" si="4"/>
        <v>1.0445447813921663E-2</v>
      </c>
      <c r="X94" s="70">
        <f t="shared" si="5"/>
        <v>1.2527361565353643E-2</v>
      </c>
    </row>
    <row r="95" spans="19:24" x14ac:dyDescent="0.25">
      <c r="S95" s="92"/>
      <c r="T95" s="61">
        <v>-10.699999999999701</v>
      </c>
      <c r="U95" s="65">
        <f t="shared" si="3"/>
        <v>4.55731723507251E-3</v>
      </c>
      <c r="V95" s="67">
        <f t="shared" si="4"/>
        <v>1.0664531374665939E-2</v>
      </c>
      <c r="X95" s="70">
        <f t="shared" si="5"/>
        <v>1.2676784394340099E-2</v>
      </c>
    </row>
    <row r="96" spans="19:24" x14ac:dyDescent="0.25">
      <c r="S96" s="92"/>
      <c r="T96" s="62">
        <v>-10.599999999999699</v>
      </c>
      <c r="U96" s="65">
        <f t="shared" si="3"/>
        <v>4.6765595288987237E-3</v>
      </c>
      <c r="V96" s="67">
        <f t="shared" si="4"/>
        <v>1.0886654662024429E-2</v>
      </c>
      <c r="X96" s="70">
        <f t="shared" si="5"/>
        <v>1.2827073244369025E-2</v>
      </c>
    </row>
    <row r="97" spans="19:24" x14ac:dyDescent="0.25">
      <c r="S97" s="92"/>
      <c r="T97" s="61">
        <v>-10.4999999999997</v>
      </c>
      <c r="U97" s="65">
        <f t="shared" si="3"/>
        <v>4.7982362883642812E-3</v>
      </c>
      <c r="V97" s="67">
        <f t="shared" si="4"/>
        <v>1.1111816867979601E-2</v>
      </c>
      <c r="X97" s="70">
        <f t="shared" si="5"/>
        <v>1.2978216786168884E-2</v>
      </c>
    </row>
    <row r="98" spans="19:24" x14ac:dyDescent="0.25">
      <c r="S98" s="92"/>
      <c r="T98" s="62">
        <v>-10.3999999999997</v>
      </c>
      <c r="U98" s="65">
        <f t="shared" si="3"/>
        <v>4.922375639919113E-3</v>
      </c>
      <c r="V98" s="67">
        <f t="shared" si="4"/>
        <v>1.1340015851990813E-2</v>
      </c>
      <c r="X98" s="70">
        <f t="shared" si="5"/>
        <v>1.3130203372345712E-2</v>
      </c>
    </row>
    <row r="99" spans="19:24" x14ac:dyDescent="0.25">
      <c r="S99" s="92"/>
      <c r="T99" s="61">
        <v>-10.299999999999701</v>
      </c>
      <c r="U99" s="65">
        <f t="shared" si="3"/>
        <v>5.0490053707919142E-3</v>
      </c>
      <c r="V99" s="67">
        <f t="shared" si="4"/>
        <v>1.1571248114671471E-2</v>
      </c>
      <c r="X99" s="70">
        <f t="shared" si="5"/>
        <v>1.3283021036981884E-2</v>
      </c>
    </row>
    <row r="100" spans="19:24" x14ac:dyDescent="0.25">
      <c r="S100" s="92"/>
      <c r="T100" s="62">
        <v>-10.199999999999701</v>
      </c>
      <c r="U100" s="65">
        <f t="shared" si="3"/>
        <v>5.1781529041330819E-3</v>
      </c>
      <c r="V100" s="67">
        <f t="shared" si="4"/>
        <v>1.1805508771904206E-2</v>
      </c>
      <c r="X100" s="70">
        <f t="shared" si="5"/>
        <v>1.3436657495344692E-2</v>
      </c>
    </row>
    <row r="101" spans="19:24" x14ac:dyDescent="0.25">
      <c r="S101" s="92"/>
      <c r="T101" s="61">
        <v>-10.099999999999699</v>
      </c>
      <c r="U101" s="65">
        <f t="shared" si="3"/>
        <v>5.3098452737797737E-3</v>
      </c>
      <c r="V101" s="67">
        <f t="shared" si="4"/>
        <v>1.2042791529425383E-2</v>
      </c>
      <c r="X101" s="70">
        <f t="shared" si="5"/>
        <v>1.3591100143705936E-2</v>
      </c>
    </row>
    <row r="102" spans="19:24" x14ac:dyDescent="0.25">
      <c r="S102" s="92"/>
      <c r="T102" s="62">
        <v>-9.9999999999996998</v>
      </c>
      <c r="U102" s="65">
        <f t="shared" si="3"/>
        <v>5.4441090986552185E-3</v>
      </c>
      <c r="V102" s="67">
        <f t="shared" si="4"/>
        <v>1.2283088657910611E-2</v>
      </c>
      <c r="X102" s="70">
        <f t="shared" si="5"/>
        <v>1.3746336059274064E-2</v>
      </c>
    </row>
    <row r="103" spans="19:24" x14ac:dyDescent="0.25">
      <c r="S103" s="92"/>
      <c r="T103" s="61">
        <v>-9.8999999999997002</v>
      </c>
      <c r="U103" s="65">
        <f t="shared" si="3"/>
        <v>5.5809705568152911E-3</v>
      </c>
      <c r="V103" s="67">
        <f t="shared" si="4"/>
        <v>1.2526390968592893E-2</v>
      </c>
      <c r="X103" s="70">
        <f t="shared" si="5"/>
        <v>1.3902352000240132E-2</v>
      </c>
    </row>
    <row r="104" spans="19:24" x14ac:dyDescent="0.25">
      <c r="S104" s="92"/>
      <c r="T104" s="62">
        <v>-9.7999999999997005</v>
      </c>
      <c r="U104" s="65">
        <f t="shared" si="3"/>
        <v>5.7204553591557175E-3</v>
      </c>
      <c r="V104" s="67">
        <f t="shared" si="4"/>
        <v>1.2772687789445255E-2</v>
      </c>
      <c r="X104" s="70">
        <f t="shared" si="5"/>
        <v>1.4059134405938796E-2</v>
      </c>
    </row>
    <row r="105" spans="19:24" x14ac:dyDescent="0.25">
      <c r="S105" s="92"/>
      <c r="T105" s="61">
        <v>-9.6999999999997009</v>
      </c>
      <c r="U105" s="65">
        <f t="shared" si="3"/>
        <v>5.8625887227943055E-3</v>
      </c>
      <c r="V105" s="67">
        <f t="shared" si="4"/>
        <v>1.3021966941959694E-2</v>
      </c>
      <c r="X105" s="70">
        <f t="shared" si="5"/>
        <v>1.4216669397125759E-2</v>
      </c>
    </row>
    <row r="106" spans="19:24" x14ac:dyDescent="0.25">
      <c r="S106" s="92"/>
      <c r="T106" s="62">
        <v>-9.5999999999996994</v>
      </c>
      <c r="U106" s="65">
        <f t="shared" si="3"/>
        <v>6.0073953441430539E-3</v>
      </c>
      <c r="V106" s="67">
        <f t="shared" si="4"/>
        <v>1.3274214718554432E-2</v>
      </c>
      <c r="X106" s="70">
        <f t="shared" si="5"/>
        <v>1.4374942776372688E-2</v>
      </c>
    </row>
    <row r="107" spans="19:24" x14ac:dyDescent="0.25">
      <c r="S107" s="92"/>
      <c r="T107" s="61">
        <v>-9.4999999999996998</v>
      </c>
      <c r="U107" s="65">
        <f t="shared" si="3"/>
        <v>6.1548993716857136E-3</v>
      </c>
      <c r="V107" s="67">
        <f t="shared" si="4"/>
        <v>1.3529415860641276E-2</v>
      </c>
      <c r="X107" s="70">
        <f t="shared" si="5"/>
        <v>1.4533940028580866E-2</v>
      </c>
    </row>
    <row r="108" spans="19:24" x14ac:dyDescent="0.25">
      <c r="S108" s="92"/>
      <c r="T108" s="62">
        <v>-9.3999999999997002</v>
      </c>
      <c r="U108" s="65">
        <f t="shared" si="3"/>
        <v>6.3051243784772466E-3</v>
      </c>
      <c r="V108" s="67">
        <f t="shared" si="4"/>
        <v>1.3787553537385077E-2</v>
      </c>
      <c r="X108" s="70">
        <f t="shared" si="5"/>
        <v>1.4693646321614686E-2</v>
      </c>
    </row>
    <row r="109" spans="19:24" x14ac:dyDescent="0.25">
      <c r="S109" s="92"/>
      <c r="T109" s="61">
        <v>-9.2999999999997005</v>
      </c>
      <c r="U109" s="65">
        <f t="shared" si="3"/>
        <v>6.4580933343819751E-3</v>
      </c>
      <c r="V109" s="67">
        <f t="shared" si="4"/>
        <v>1.40486093251869E-2</v>
      </c>
      <c r="X109" s="70">
        <f t="shared" si="5"/>
        <v>1.4854046507055943E-2</v>
      </c>
    </row>
    <row r="110" spans="19:24" x14ac:dyDescent="0.25">
      <c r="S110" s="92"/>
      <c r="T110" s="62">
        <v>-9.1999999999997009</v>
      </c>
      <c r="U110" s="65">
        <f t="shared" si="3"/>
        <v>6.6138285780682603E-3</v>
      </c>
      <c r="V110" s="67">
        <f t="shared" si="4"/>
        <v>1.4312563187922754E-2</v>
      </c>
      <c r="X110" s="70">
        <f t="shared" si="5"/>
        <v>1.5015125121080147E-2</v>
      </c>
    </row>
    <row r="111" spans="19:24" x14ac:dyDescent="0.25">
      <c r="S111" s="92"/>
      <c r="T111" s="61">
        <v>-9.0999999999996994</v>
      </c>
      <c r="U111" s="65">
        <f t="shared" si="3"/>
        <v>6.7723517887779911E-3</v>
      </c>
      <c r="V111" s="67">
        <f t="shared" si="4"/>
        <v>1.4579393457969258E-2</v>
      </c>
      <c r="X111" s="70">
        <f t="shared" si="5"/>
        <v>1.5176866385455514E-2</v>
      </c>
    </row>
    <row r="112" spans="19:24" x14ac:dyDescent="0.25">
      <c r="S112" s="92"/>
      <c r="T112" s="62">
        <v>-8.9999999999996998</v>
      </c>
      <c r="U112" s="65">
        <f t="shared" si="3"/>
        <v>6.9336839578898503E-3</v>
      </c>
      <c r="V112" s="67">
        <f t="shared" si="4"/>
        <v>1.4849076818047608E-2</v>
      </c>
      <c r="X112" s="70">
        <f t="shared" si="5"/>
        <v>1.5339254208665868E-2</v>
      </c>
    </row>
    <row r="113" spans="19:24" x14ac:dyDescent="0.25">
      <c r="S113" s="92"/>
      <c r="T113" s="61">
        <v>-8.8999999999997002</v>
      </c>
      <c r="U113" s="65">
        <f t="shared" si="3"/>
        <v>7.0978453602961932E-3</v>
      </c>
      <c r="V113" s="67">
        <f t="shared" si="4"/>
        <v>1.5121588283916942E-2</v>
      </c>
      <c r="X113" s="70">
        <f t="shared" si="5"/>
        <v>1.5502272187158102E-2</v>
      </c>
    </row>
    <row r="114" spans="19:24" x14ac:dyDescent="0.25">
      <c r="S114" s="92"/>
      <c r="T114" s="62">
        <v>-8.7999999999997005</v>
      </c>
      <c r="U114" s="65">
        <f t="shared" si="3"/>
        <v>7.2648555256137112E-3</v>
      </c>
      <c r="V114" s="67">
        <f t="shared" si="4"/>
        <v>1.5396901187947858E-2</v>
      </c>
      <c r="X114" s="70">
        <f t="shared" si="5"/>
        <v>1.566590360671502E-2</v>
      </c>
    </row>
    <row r="115" spans="19:24" x14ac:dyDescent="0.25">
      <c r="S115" s="92"/>
      <c r="T115" s="61">
        <v>-8.6999999999997009</v>
      </c>
      <c r="U115" s="65">
        <f t="shared" si="3"/>
        <v>7.4347332092490484E-3</v>
      </c>
      <c r="V115" s="67">
        <f t="shared" si="4"/>
        <v>1.5674987163606626E-2</v>
      </c>
      <c r="X115" s="70">
        <f t="shared" si="5"/>
        <v>1.5830131443954468E-2</v>
      </c>
    </row>
    <row r="116" spans="19:24" x14ac:dyDescent="0.25">
      <c r="S116" s="92"/>
      <c r="T116" s="62">
        <v>-8.5999999999996994</v>
      </c>
      <c r="U116" s="65">
        <f t="shared" si="3"/>
        <v>7.6074963633409702E-3</v>
      </c>
      <c r="V116" s="67">
        <f t="shared" si="4"/>
        <v>1.5955816130880176E-2</v>
      </c>
      <c r="X116" s="70">
        <f t="shared" si="5"/>
        <v>1.5994938367955177E-2</v>
      </c>
    </row>
    <row r="117" spans="19:24" x14ac:dyDescent="0.25">
      <c r="S117" s="92"/>
      <c r="T117" s="61">
        <v>-8.4999999999996998</v>
      </c>
      <c r="U117" s="65">
        <f t="shared" si="3"/>
        <v>7.7831621076012809E-3</v>
      </c>
      <c r="V117" s="67">
        <f t="shared" si="4"/>
        <v>1.6239356282671615E-2</v>
      </c>
      <c r="X117" s="70">
        <f t="shared" si="5"/>
        <v>1.6160306742010268E-2</v>
      </c>
    </row>
    <row r="118" spans="19:24" x14ac:dyDescent="0.25">
      <c r="S118" s="92"/>
      <c r="T118" s="62">
        <v>-8.3999999999997002</v>
      </c>
      <c r="U118" s="65">
        <f t="shared" si="3"/>
        <v>7.961746700077597E-3</v>
      </c>
      <c r="V118" s="67">
        <f t="shared" si="4"/>
        <v>1.6525574072195608E-2</v>
      </c>
      <c r="X118" s="70">
        <f t="shared" si="5"/>
        <v>1.6326218625508745E-2</v>
      </c>
    </row>
    <row r="119" spans="19:24" x14ac:dyDescent="0.25">
      <c r="S119" s="92"/>
      <c r="T119" s="61">
        <v>-8.2999999999997005</v>
      </c>
      <c r="U119" s="65">
        <f t="shared" si="3"/>
        <v>8.1432655078613175E-3</v>
      </c>
      <c r="V119" s="67">
        <f t="shared" si="4"/>
        <v>1.6814434201402311E-2</v>
      </c>
      <c r="X119" s="70">
        <f t="shared" si="5"/>
        <v>1.649265577594565E-2</v>
      </c>
    </row>
    <row r="120" spans="19:24" x14ac:dyDescent="0.25">
      <c r="S120" s="92"/>
      <c r="T120" s="62">
        <v>-8.1999999999997009</v>
      </c>
      <c r="U120" s="65">
        <f t="shared" si="3"/>
        <v>8.3277329777650226E-3</v>
      </c>
      <c r="V120" s="67">
        <f t="shared" si="4"/>
        <v>1.710589961045832E-2</v>
      </c>
      <c r="X120" s="70">
        <f t="shared" si="5"/>
        <v>1.6659599651061251E-2</v>
      </c>
    </row>
    <row r="121" spans="19:24" x14ac:dyDescent="0.25">
      <c r="S121" s="92"/>
      <c r="T121" s="61">
        <v>-8.0999999999996994</v>
      </c>
      <c r="U121" s="65">
        <f t="shared" si="3"/>
        <v>8.5151626069940138E-3</v>
      </c>
      <c r="V121" s="67">
        <f t="shared" si="4"/>
        <v>1.7399931468312178E-2</v>
      </c>
      <c r="X121" s="70">
        <f t="shared" si="5"/>
        <v>1.682703141110976E-2</v>
      </c>
    </row>
    <row r="122" spans="19:24" x14ac:dyDescent="0.25">
      <c r="S122" s="92"/>
      <c r="T122" s="62">
        <v>-7.9999999999996998</v>
      </c>
      <c r="U122" s="65">
        <f t="shared" si="3"/>
        <v>8.7055669138372122E-3</v>
      </c>
      <c r="V122" s="67">
        <f t="shared" si="4"/>
        <v>1.7696489164371648E-2</v>
      </c>
      <c r="X122" s="70">
        <f t="shared" si="5"/>
        <v>1.6994931921257839E-2</v>
      </c>
    </row>
    <row r="123" spans="19:24" x14ac:dyDescent="0.25">
      <c r="S123" s="92"/>
      <c r="T123" s="61">
        <v>-7.8999999999997002</v>
      </c>
      <c r="U123" s="65">
        <f t="shared" si="3"/>
        <v>8.8989574084033622E-3</v>
      </c>
      <c r="V123" s="67">
        <f t="shared" si="4"/>
        <v>1.7995530301319264E-2</v>
      </c>
      <c r="X123" s="70">
        <f t="shared" si="5"/>
        <v>1.7163281754113226E-2</v>
      </c>
    </row>
    <row r="124" spans="19:24" x14ac:dyDescent="0.25">
      <c r="S124" s="92"/>
      <c r="T124" s="62">
        <v>-7.7999999999996996</v>
      </c>
      <c r="U124" s="65">
        <f t="shared" si="3"/>
        <v>9.095344563428821E-3</v>
      </c>
      <c r="V124" s="67">
        <f t="shared" si="4"/>
        <v>1.8297010689091803E-2</v>
      </c>
      <c r="X124" s="70">
        <f t="shared" si="5"/>
        <v>1.733206119238366E-2</v>
      </c>
    </row>
    <row r="125" spans="19:24" x14ac:dyDescent="0.25">
      <c r="S125" s="92"/>
      <c r="T125" s="61">
        <v>-7.6999999999997</v>
      </c>
      <c r="U125" s="65">
        <f t="shared" si="3"/>
        <v>9.2947377851838511E-3</v>
      </c>
      <c r="V125" s="67">
        <f t="shared" si="4"/>
        <v>1.8600884340048789E-2</v>
      </c>
      <c r="X125" s="70">
        <f t="shared" si="5"/>
        <v>1.7501250231666311E-2</v>
      </c>
    </row>
    <row r="126" spans="19:24" x14ac:dyDescent="0.25">
      <c r="S126" s="92"/>
      <c r="T126" s="62">
        <v>-7.5999999999997003</v>
      </c>
      <c r="U126" s="65">
        <f t="shared" si="3"/>
        <v>9.4971453845049281E-3</v>
      </c>
      <c r="V126" s="67">
        <f t="shared" si="4"/>
        <v>1.8907103465354392E-2</v>
      </c>
      <c r="X126" s="70">
        <f t="shared" si="5"/>
        <v>1.7670828583367753E-2</v>
      </c>
    </row>
    <row r="127" spans="19:24" x14ac:dyDescent="0.25">
      <c r="S127" s="92"/>
      <c r="T127" s="61">
        <v>-7.4999999999996998</v>
      </c>
      <c r="U127" s="65">
        <f t="shared" si="3"/>
        <v>9.7025745479807149E-3</v>
      </c>
      <c r="V127" s="67">
        <f t="shared" si="4"/>
        <v>1.9215618472595904E-2</v>
      </c>
      <c r="X127" s="70">
        <f t="shared" si="5"/>
        <v>1.7840775677754581E-2</v>
      </c>
    </row>
    <row r="128" spans="19:24" x14ac:dyDescent="0.25">
      <c r="S128" s="92"/>
      <c r="T128" s="62">
        <v>-7.3999999999997002</v>
      </c>
      <c r="U128" s="65">
        <f t="shared" si="3"/>
        <v>9.911031309320294E-3</v>
      </c>
      <c r="V128" s="67">
        <f t="shared" si="4"/>
        <v>1.9526377964661723E-2</v>
      </c>
      <c r="X128" s="70">
        <f t="shared" si="5"/>
        <v>1.8011070667134494E-2</v>
      </c>
    </row>
    <row r="129" spans="19:24" x14ac:dyDescent="0.25">
      <c r="S129" s="92"/>
      <c r="T129" s="61">
        <v>-7.2999999999996996</v>
      </c>
      <c r="U129" s="65">
        <f t="shared" si="3"/>
        <v>1.012252052093222E-2</v>
      </c>
      <c r="V129" s="67">
        <f t="shared" si="4"/>
        <v>1.9839328739900308E-2</v>
      </c>
      <c r="X129" s="70">
        <f t="shared" si="5"/>
        <v>1.8181692429167916E-2</v>
      </c>
    </row>
    <row r="130" spans="19:24" x14ac:dyDescent="0.25">
      <c r="S130" s="92"/>
      <c r="T130" s="62">
        <v>-7.1999999999997</v>
      </c>
      <c r="U130" s="65">
        <f t="shared" ref="U130:U193" si="6">NORMDIST(T130,mean_home,sd_home,FALSE)</f>
        <v>1.0337045825743687E-2</v>
      </c>
      <c r="V130" s="67">
        <f t="shared" ref="V130:V193" si="7">NORMDIST(T130,mean_away,sd_away,FALSE)</f>
        <v>2.0154415793580929E-2</v>
      </c>
      <c r="X130" s="70">
        <f t="shared" ref="X130:X193" si="8">NORMDIST(T130,outcome_mean,outcome_sd,FALSE)</f>
        <v>1.8352619570309869E-2</v>
      </c>
    </row>
    <row r="131" spans="19:24" x14ac:dyDescent="0.25">
      <c r="S131" s="92"/>
      <c r="T131" s="61">
        <v>-7.0999999999997003</v>
      </c>
      <c r="U131" s="65">
        <f t="shared" si="6"/>
        <v>1.0554609629289379E-2</v>
      </c>
      <c r="V131" s="67">
        <f t="shared" si="7"/>
        <v>2.0471582320676095E-2</v>
      </c>
      <c r="X131" s="70">
        <f t="shared" si="8"/>
        <v>1.852383042938183E-2</v>
      </c>
    </row>
    <row r="132" spans="19:24" x14ac:dyDescent="0.25">
      <c r="S132" s="92"/>
      <c r="T132" s="62">
        <v>-6.9999999999996998</v>
      </c>
      <c r="U132" s="65">
        <f t="shared" si="6"/>
        <v>1.0775213072099821E-2</v>
      </c>
      <c r="V132" s="67">
        <f t="shared" si="7"/>
        <v>2.0790769719984222E-2</v>
      </c>
      <c r="X132" s="70">
        <f t="shared" si="8"/>
        <v>1.8695303081273446E-2</v>
      </c>
    </row>
    <row r="133" spans="19:24" x14ac:dyDescent="0.25">
      <c r="S133" s="92"/>
      <c r="T133" s="61">
        <v>-6.8999999999997002</v>
      </c>
      <c r="U133" s="65">
        <f t="shared" si="6"/>
        <v>1.0998856002419679E-2</v>
      </c>
      <c r="V133" s="67">
        <f t="shared" si="7"/>
        <v>2.1111917599610563E-2</v>
      </c>
      <c r="X133" s="70">
        <f t="shared" si="8"/>
        <v>1.8867015340773494E-2</v>
      </c>
    </row>
    <row r="134" spans="19:24" x14ac:dyDescent="0.25">
      <c r="S134" s="92"/>
      <c r="T134" s="62">
        <v>-6.7999999999996996</v>
      </c>
      <c r="U134" s="65">
        <f t="shared" si="6"/>
        <v>1.1225536949286366E-2</v>
      </c>
      <c r="V134" s="67">
        <f t="shared" si="7"/>
        <v>2.1434963783822748E-2</v>
      </c>
      <c r="X134" s="70">
        <f t="shared" si="8"/>
        <v>1.9038944766529783E-2</v>
      </c>
    </row>
    <row r="135" spans="19:24" x14ac:dyDescent="0.25">
      <c r="S135" s="92"/>
      <c r="T135" s="61">
        <v>-6.6999999999997</v>
      </c>
      <c r="U135" s="65">
        <f t="shared" si="6"/>
        <v>1.1455253095999965E-2</v>
      </c>
      <c r="V135" s="67">
        <f t="shared" si="7"/>
        <v>2.1759844321296625E-2</v>
      </c>
      <c r="X135" s="70">
        <f t="shared" si="8"/>
        <v>1.9211068665137533E-2</v>
      </c>
    </row>
    <row r="136" spans="19:24" x14ac:dyDescent="0.25">
      <c r="S136" s="92"/>
      <c r="T136" s="62">
        <v>-6.5999999999997003</v>
      </c>
      <c r="U136" s="65">
        <f t="shared" si="6"/>
        <v>1.1688000254015517E-2</v>
      </c>
      <c r="V136" s="67">
        <f t="shared" si="7"/>
        <v>2.2086493494766744E-2</v>
      </c>
      <c r="X136" s="70">
        <f t="shared" si="8"/>
        <v>1.9383364095355501E-2</v>
      </c>
    </row>
    <row r="137" spans="19:24" x14ac:dyDescent="0.25">
      <c r="S137" s="92"/>
      <c r="T137" s="61">
        <v>-6.4999999999996998</v>
      </c>
      <c r="U137" s="65">
        <f t="shared" si="6"/>
        <v>1.192377283728888E-2</v>
      </c>
      <c r="V137" s="67">
        <f t="shared" si="7"/>
        <v>2.2414843832094463E-2</v>
      </c>
      <c r="X137" s="70">
        <f t="shared" si="8"/>
        <v>1.9555807872449288E-2</v>
      </c>
    </row>
    <row r="138" spans="19:24" x14ac:dyDescent="0.25">
      <c r="S138" s="92"/>
      <c r="T138" s="62">
        <v>-6.3999999999997002</v>
      </c>
      <c r="U138" s="65">
        <f t="shared" si="6"/>
        <v>1.2162563837107799E-2</v>
      </c>
      <c r="V138" s="67">
        <f t="shared" si="7"/>
        <v>2.2744826118765937E-2</v>
      </c>
      <c r="X138" s="70">
        <f t="shared" si="8"/>
        <v>1.9728376572661181E-2</v>
      </c>
    </row>
    <row r="139" spans="19:24" x14ac:dyDescent="0.25">
      <c r="S139" s="92"/>
      <c r="T139" s="61">
        <v>-6.2999999999996996</v>
      </c>
      <c r="U139" s="65">
        <f t="shared" si="6"/>
        <v>1.2404364797439792E-2</v>
      </c>
      <c r="V139" s="67">
        <f t="shared" si="7"/>
        <v>2.3076369411830309E-2</v>
      </c>
      <c r="X139" s="70">
        <f t="shared" si="8"/>
        <v>1.9901046537805542E-2</v>
      </c>
    </row>
    <row r="140" spans="19:24" x14ac:dyDescent="0.25">
      <c r="S140" s="92"/>
      <c r="T140" s="62">
        <v>-6.1999999999997</v>
      </c>
      <c r="U140" s="65">
        <f t="shared" si="6"/>
        <v>1.2649165790828511E-2</v>
      </c>
      <c r="V140" s="67">
        <f t="shared" si="7"/>
        <v>2.3409401055287674E-2</v>
      </c>
      <c r="X140" s="70">
        <f t="shared" si="8"/>
        <v>2.0073793879989116E-2</v>
      </c>
    </row>
    <row r="141" spans="19:24" x14ac:dyDescent="0.25">
      <c r="S141" s="92"/>
      <c r="T141" s="61">
        <v>-6.0999999999997003</v>
      </c>
      <c r="U141" s="65">
        <f t="shared" si="6"/>
        <v>1.2896955394870591E-2</v>
      </c>
      <c r="V141" s="67">
        <f t="shared" si="7"/>
        <v>2.3743846696934901E-2</v>
      </c>
      <c r="X141" s="70">
        <f t="shared" si="8"/>
        <v>2.0246594486455126E-2</v>
      </c>
    </row>
    <row r="142" spans="19:24" x14ac:dyDescent="0.25">
      <c r="S142" s="92"/>
      <c r="T142" s="62">
        <v>-5.9999999999996998</v>
      </c>
      <c r="U142" s="65">
        <f t="shared" si="6"/>
        <v>1.3147720669304711E-2</v>
      </c>
      <c r="V142" s="67">
        <f t="shared" si="7"/>
        <v>2.4079630306675853E-2</v>
      </c>
      <c r="X142" s="70">
        <f t="shared" si="8"/>
        <v>2.0419424024550308E-2</v>
      </c>
    </row>
    <row r="143" spans="19:24" x14ac:dyDescent="0.25">
      <c r="S143" s="92"/>
      <c r="T143" s="61">
        <v>-5.8999999999997002</v>
      </c>
      <c r="U143" s="65">
        <f t="shared" si="6"/>
        <v>1.3401447133744958E-2</v>
      </c>
      <c r="V143" s="67">
        <f t="shared" si="7"/>
        <v>2.4416674196301516E-2</v>
      </c>
      <c r="X143" s="70">
        <f t="shared" si="8"/>
        <v>2.0592257946813686E-2</v>
      </c>
    </row>
    <row r="144" spans="19:24" x14ac:dyDescent="0.25">
      <c r="S144" s="92"/>
      <c r="T144" s="62">
        <v>-5.7999999999996996</v>
      </c>
      <c r="U144" s="65">
        <f t="shared" si="6"/>
        <v>1.3658118746090252E-2</v>
      </c>
      <c r="V144" s="67">
        <f t="shared" si="7"/>
        <v>2.4754899040743839E-2</v>
      </c>
      <c r="X144" s="70">
        <f t="shared" si="8"/>
        <v>2.0765071496186081E-2</v>
      </c>
    </row>
    <row r="145" spans="19:24" x14ac:dyDescent="0.25">
      <c r="S145" s="92"/>
      <c r="T145" s="61">
        <v>-5.6999999999997</v>
      </c>
      <c r="U145" s="65">
        <f t="shared" si="6"/>
        <v>1.3917717881641652E-2</v>
      </c>
      <c r="V145" s="67">
        <f t="shared" si="7"/>
        <v>2.5094223900805818E-2</v>
      </c>
      <c r="X145" s="70">
        <f t="shared" si="8"/>
        <v>2.0937839711339001E-2</v>
      </c>
    </row>
    <row r="146" spans="19:24" x14ac:dyDescent="0.25">
      <c r="S146" s="92"/>
      <c r="T146" s="62">
        <v>-5.5999999999997003</v>
      </c>
      <c r="U146" s="65">
        <f t="shared" si="6"/>
        <v>1.4180225312959437E-2</v>
      </c>
      <c r="V146" s="67">
        <f t="shared" si="7"/>
        <v>2.5434566247368909E-2</v>
      </c>
      <c r="X146" s="70">
        <f t="shared" si="8"/>
        <v>2.1110537432121747E-2</v>
      </c>
    </row>
    <row r="147" spans="19:24" x14ac:dyDescent="0.25">
      <c r="S147" s="92"/>
      <c r="T147" s="61">
        <v>-5.4999999999996998</v>
      </c>
      <c r="U147" s="65">
        <f t="shared" si="6"/>
        <v>1.4445620190491273E-2</v>
      </c>
      <c r="V147" s="67">
        <f t="shared" si="7"/>
        <v>2.5775841987077268E-2</v>
      </c>
      <c r="X147" s="70">
        <f t="shared" si="8"/>
        <v>2.1283139305125324E-2</v>
      </c>
    </row>
    <row r="148" spans="19:24" x14ac:dyDescent="0.25">
      <c r="S148" s="92"/>
      <c r="T148" s="62">
        <v>-5.3999999999997002</v>
      </c>
      <c r="U148" s="65">
        <f t="shared" si="6"/>
        <v>1.4713880024003216E-2</v>
      </c>
      <c r="V148" s="67">
        <f t="shared" si="7"/>
        <v>2.6117965489496978E-2</v>
      </c>
      <c r="X148" s="70">
        <f t="shared" si="8"/>
        <v>2.1455619789361696E-2</v>
      </c>
    </row>
    <row r="149" spans="19:24" x14ac:dyDescent="0.25">
      <c r="S149" s="92"/>
      <c r="T149" s="61">
        <v>-5.2999999999996001</v>
      </c>
      <c r="U149" s="65">
        <f t="shared" si="6"/>
        <v>1.4984980664844751E-2</v>
      </c>
      <c r="V149" s="67">
        <f t="shared" si="7"/>
        <v>2.6460849615747128E-2</v>
      </c>
      <c r="X149" s="70">
        <f t="shared" si="8"/>
        <v>2.1627953162057196E-2</v>
      </c>
    </row>
    <row r="150" spans="19:24" x14ac:dyDescent="0.25">
      <c r="S150" s="92"/>
      <c r="T150" s="62">
        <v>-5.1999999999995996</v>
      </c>
      <c r="U150" s="65">
        <f t="shared" si="6"/>
        <v>1.5258896289077305E-2</v>
      </c>
      <c r="V150" s="67">
        <f t="shared" si="7"/>
        <v>2.6804405748595665E-2</v>
      </c>
      <c r="X150" s="70">
        <f t="shared" si="8"/>
        <v>2.1800113524557355E-2</v>
      </c>
    </row>
    <row r="151" spans="19:24" x14ac:dyDescent="0.25">
      <c r="S151" s="92"/>
      <c r="T151" s="61">
        <v>-5.0999999999996</v>
      </c>
      <c r="U151" s="65">
        <f t="shared" si="6"/>
        <v>1.5535599381500951E-2</v>
      </c>
      <c r="V151" s="67">
        <f t="shared" si="7"/>
        <v>2.7148543824018861E-2</v>
      </c>
      <c r="X151" s="70">
        <f t="shared" si="8"/>
        <v>2.1972074808344181E-2</v>
      </c>
    </row>
    <row r="152" spans="19:24" x14ac:dyDescent="0.25">
      <c r="S152" s="92"/>
      <c r="T152" s="62">
        <v>-4.9999999999996003</v>
      </c>
      <c r="U152" s="65">
        <f t="shared" si="6"/>
        <v>1.5815060720604204E-2</v>
      </c>
      <c r="V152" s="67">
        <f t="shared" si="7"/>
        <v>2.7493172364209274E-2</v>
      </c>
      <c r="X152" s="70">
        <f t="shared" si="8"/>
        <v>2.2143810781160699E-2</v>
      </c>
    </row>
    <row r="153" spans="19:24" x14ac:dyDescent="0.25">
      <c r="S153" s="92"/>
      <c r="T153" s="61">
        <v>-4.8999999999995998</v>
      </c>
      <c r="U153" s="65">
        <f t="shared" si="6"/>
        <v>1.6097249364470833E-2</v>
      </c>
      <c r="V153" s="67">
        <f t="shared" si="7"/>
        <v>2.783819851202779E-2</v>
      </c>
      <c r="X153" s="70">
        <f t="shared" si="8"/>
        <v>2.2315295053243669E-2</v>
      </c>
    </row>
    <row r="154" spans="19:24" x14ac:dyDescent="0.25">
      <c r="S154" s="92"/>
      <c r="T154" s="62">
        <v>-4.7999999999996001</v>
      </c>
      <c r="U154" s="65">
        <f t="shared" si="6"/>
        <v>1.6382132637671687E-2</v>
      </c>
      <c r="V154" s="67">
        <f t="shared" si="7"/>
        <v>2.8183528066886582E-2</v>
      </c>
      <c r="X154" s="70">
        <f t="shared" si="8"/>
        <v>2.2486501083661421E-2</v>
      </c>
    </row>
    <row r="155" spans="19:24" x14ac:dyDescent="0.25">
      <c r="S155" s="92"/>
      <c r="T155" s="61">
        <v>-4.6999999999995996</v>
      </c>
      <c r="U155" s="65">
        <f t="shared" si="6"/>
        <v>1.6669676119170775E-2</v>
      </c>
      <c r="V155" s="67">
        <f t="shared" si="7"/>
        <v>2.8529065522050381E-2</v>
      </c>
      <c r="X155" s="70">
        <f t="shared" si="8"/>
        <v>2.2657402186755302E-2</v>
      </c>
    </row>
    <row r="156" spans="19:24" x14ac:dyDescent="0.25">
      <c r="S156" s="92"/>
      <c r="T156" s="62">
        <v>-4.5999999999996</v>
      </c>
      <c r="U156" s="65">
        <f t="shared" si="6"/>
        <v>1.6959843631274219E-2</v>
      </c>
      <c r="V156" s="67">
        <f t="shared" si="7"/>
        <v>2.8874714103341879E-2</v>
      </c>
      <c r="X156" s="70">
        <f t="shared" si="8"/>
        <v>2.2827971538682604E-2</v>
      </c>
    </row>
    <row r="157" spans="19:24" x14ac:dyDescent="0.25">
      <c r="S157" s="92"/>
      <c r="T157" s="61">
        <v>-4.4999999999996003</v>
      </c>
      <c r="U157" s="65">
        <f t="shared" si="6"/>
        <v>1.7252597229650026E-2</v>
      </c>
      <c r="V157" s="67">
        <f t="shared" si="7"/>
        <v>2.9220375809235144E-2</v>
      </c>
      <c r="X157" s="70">
        <f t="shared" si="8"/>
        <v>2.2998182184058965E-2</v>
      </c>
    </row>
    <row r="158" spans="19:24" x14ac:dyDescent="0.25">
      <c r="S158" s="92"/>
      <c r="T158" s="62">
        <v>-4.3999999999995998</v>
      </c>
      <c r="U158" s="65">
        <f t="shared" si="6"/>
        <v>1.7547897194446174E-2</v>
      </c>
      <c r="V158" s="67">
        <f t="shared" si="7"/>
        <v>2.9565951452319539E-2</v>
      </c>
      <c r="X158" s="70">
        <f t="shared" si="8"/>
        <v>2.3168007042698245E-2</v>
      </c>
    </row>
    <row r="159" spans="19:24" x14ac:dyDescent="0.25">
      <c r="S159" s="92"/>
      <c r="T159" s="61">
        <v>-4.2999999999996001</v>
      </c>
      <c r="U159" s="65">
        <f t="shared" si="6"/>
        <v>1.7845702022533733E-2</v>
      </c>
      <c r="V159" s="67">
        <f t="shared" si="7"/>
        <v>2.9911340702115093E-2</v>
      </c>
      <c r="X159" s="70">
        <f t="shared" si="8"/>
        <v>2.3337418916447552E-2</v>
      </c>
    </row>
    <row r="160" spans="19:24" x14ac:dyDescent="0.25">
      <c r="S160" s="92"/>
      <c r="T160" s="62">
        <v>-4.1999999999995996</v>
      </c>
      <c r="U160" s="65">
        <f t="shared" si="6"/>
        <v>1.8145968420901153E-2</v>
      </c>
      <c r="V160" s="67">
        <f t="shared" si="7"/>
        <v>3.0256442129218436E-2</v>
      </c>
      <c r="X160" s="70">
        <f t="shared" si="8"/>
        <v>2.3506390496115318E-2</v>
      </c>
    </row>
    <row r="161" spans="19:24" x14ac:dyDescent="0.25">
      <c r="S161" s="92"/>
      <c r="T161" s="61">
        <v>-4.0999999999996</v>
      </c>
      <c r="U161" s="65">
        <f t="shared" si="6"/>
        <v>1.8448651301225274E-2</v>
      </c>
      <c r="V161" s="67">
        <f t="shared" si="7"/>
        <v>3.0601153250757098E-2</v>
      </c>
      <c r="X161" s="70">
        <f t="shared" si="8"/>
        <v>2.3674894368490056E-2</v>
      </c>
    </row>
    <row r="162" spans="19:24" x14ac:dyDescent="0.25">
      <c r="S162" s="92"/>
      <c r="T162" s="62">
        <v>-3.9999999999995999</v>
      </c>
      <c r="U162" s="65">
        <f t="shared" si="6"/>
        <v>1.8753703775643438E-2</v>
      </c>
      <c r="V162" s="67">
        <f t="shared" si="7"/>
        <v>3.0945370577128196E-2</v>
      </c>
      <c r="X162" s="70">
        <f t="shared" si="8"/>
        <v>2.3842903023447482E-2</v>
      </c>
    </row>
    <row r="163" spans="19:24" x14ac:dyDescent="0.25">
      <c r="S163" s="92"/>
      <c r="T163" s="61">
        <v>-3.8999999999995998</v>
      </c>
      <c r="U163" s="65">
        <f t="shared" si="6"/>
        <v>1.9061077153750869E-2</v>
      </c>
      <c r="V163" s="67">
        <f t="shared" si="7"/>
        <v>3.128898965999613E-2</v>
      </c>
      <c r="X163" s="70">
        <f t="shared" si="8"/>
        <v>2.4010388861143601E-2</v>
      </c>
    </row>
    <row r="164" spans="19:24" x14ac:dyDescent="0.25">
      <c r="S164" s="92"/>
      <c r="T164" s="62">
        <v>-3.7999999999996001</v>
      </c>
      <c r="U164" s="65">
        <f t="shared" si="6"/>
        <v>1.9370720940846117E-2</v>
      </c>
      <c r="V164" s="67">
        <f t="shared" si="7"/>
        <v>3.1631905141522074E-2</v>
      </c>
      <c r="X164" s="70">
        <f t="shared" si="8"/>
        <v>2.417732419929116E-2</v>
      </c>
    </row>
    <row r="165" spans="19:24" x14ac:dyDescent="0.25">
      <c r="S165" s="92"/>
      <c r="T165" s="61">
        <v>-3.6999999999996001</v>
      </c>
      <c r="U165" s="65">
        <f t="shared" si="6"/>
        <v>1.9682582837446838E-2</v>
      </c>
      <c r="V165" s="67">
        <f t="shared" si="7"/>
        <v>3.1974010804797011E-2</v>
      </c>
      <c r="X165" s="70">
        <f t="shared" si="8"/>
        <v>2.434368128051714E-2</v>
      </c>
    </row>
    <row r="166" spans="19:24" x14ac:dyDescent="0.25">
      <c r="S166" s="92"/>
      <c r="T166" s="62">
        <v>-3.5999999999996</v>
      </c>
      <c r="U166" s="65">
        <f t="shared" si="6"/>
        <v>1.9996608740097167E-2</v>
      </c>
      <c r="V166" s="67">
        <f t="shared" si="7"/>
        <v>3.2315199625447814E-2</v>
      </c>
      <c r="X166" s="70">
        <f t="shared" si="8"/>
        <v>2.450943227979847E-2</v>
      </c>
    </row>
    <row r="167" spans="19:24" x14ac:dyDescent="0.25">
      <c r="S167" s="92"/>
      <c r="T167" s="61">
        <v>-3.4999999999995999</v>
      </c>
      <c r="U167" s="65">
        <f t="shared" si="6"/>
        <v>2.031274274348684E-2</v>
      </c>
      <c r="V167" s="67">
        <f t="shared" si="7"/>
        <v>3.2655363824385164E-2</v>
      </c>
      <c r="X167" s="70">
        <f t="shared" si="8"/>
        <v>2.4674549311973475E-2</v>
      </c>
    </row>
    <row r="168" spans="19:24" x14ac:dyDescent="0.25">
      <c r="S168" s="92"/>
      <c r="T168" s="62">
        <v>-3.3999999999995998</v>
      </c>
      <c r="U168" s="65">
        <f t="shared" si="6"/>
        <v>2.0630927143901499E-2</v>
      </c>
      <c r="V168" s="67">
        <f t="shared" si="7"/>
        <v>3.2994394921659856E-2</v>
      </c>
      <c r="X168" s="70">
        <f t="shared" si="8"/>
        <v>2.4839004439326275E-2</v>
      </c>
    </row>
    <row r="169" spans="19:24" x14ac:dyDescent="0.25">
      <c r="S169" s="92"/>
      <c r="T169" s="61">
        <v>-3.2999999999996001</v>
      </c>
      <c r="U169" s="65">
        <f t="shared" si="6"/>
        <v>2.0951102444022332E-2</v>
      </c>
      <c r="V169" s="67">
        <f t="shared" si="7"/>
        <v>3.3332183791393133E-2</v>
      </c>
      <c r="X169" s="70">
        <f t="shared" si="8"/>
        <v>2.5002769679241359E-2</v>
      </c>
    </row>
    <row r="170" spans="19:24" x14ac:dyDescent="0.25">
      <c r="S170" s="92"/>
      <c r="T170" s="62">
        <v>-3.1999999999996001</v>
      </c>
      <c r="U170" s="65">
        <f t="shared" si="6"/>
        <v>2.1273207359092283E-2</v>
      </c>
      <c r="V170" s="67">
        <f t="shared" si="7"/>
        <v>3.3668620717744999E-2</v>
      </c>
      <c r="X170" s="70">
        <f t="shared" si="8"/>
        <v>2.5165817011925565E-2</v>
      </c>
    </row>
    <row r="171" spans="19:24" x14ac:dyDescent="0.25">
      <c r="S171" s="92"/>
      <c r="T171" s="61">
        <v>-3.0999999999996</v>
      </c>
      <c r="U171" s="65">
        <f t="shared" si="6"/>
        <v>2.1597178824464904E-2</v>
      </c>
      <c r="V171" s="67">
        <f t="shared" si="7"/>
        <v>3.4003595451882966E-2</v>
      </c>
      <c r="X171" s="70">
        <f t="shared" si="8"/>
        <v>2.532811838819455E-2</v>
      </c>
    </row>
    <row r="172" spans="19:24" x14ac:dyDescent="0.25">
      <c r="S172" s="92"/>
      <c r="T172" s="62">
        <v>-2.9999999999995999</v>
      </c>
      <c r="U172" s="65">
        <f t="shared" si="6"/>
        <v>2.1922952004550762E-2</v>
      </c>
      <c r="V172" s="67">
        <f t="shared" si="7"/>
        <v>3.4336997269912538E-2</v>
      </c>
      <c r="X172" s="70">
        <f t="shared" si="8"/>
        <v>2.5489645737320848E-2</v>
      </c>
    </row>
    <row r="173" spans="19:24" x14ac:dyDescent="0.25">
      <c r="S173" s="92"/>
      <c r="T173" s="61">
        <v>-2.8999999999995998</v>
      </c>
      <c r="U173" s="65">
        <f t="shared" si="6"/>
        <v>2.2250460303175203E-2</v>
      </c>
      <c r="V173" s="67">
        <f t="shared" si="7"/>
        <v>3.4668715031729178E-2</v>
      </c>
      <c r="X173" s="70">
        <f t="shared" si="8"/>
        <v>2.5650370974940582E-2</v>
      </c>
    </row>
    <row r="174" spans="19:24" x14ac:dyDescent="0.25">
      <c r="S174" s="92"/>
      <c r="T174" s="62">
        <v>-2.7999999999996001</v>
      </c>
      <c r="U174" s="65">
        <f t="shared" si="6"/>
        <v>2.2579635375359983E-2</v>
      </c>
      <c r="V174" s="67">
        <f t="shared" si="7"/>
        <v>3.4998637240750169E-2</v>
      </c>
      <c r="X174" s="70">
        <f t="shared" si="8"/>
        <v>2.5810266011015666E-2</v>
      </c>
    </row>
    <row r="175" spans="19:24" x14ac:dyDescent="0.25">
      <c r="S175" s="92"/>
      <c r="T175" s="61">
        <v>-2.6999999999996001</v>
      </c>
      <c r="U175" s="65">
        <f t="shared" si="6"/>
        <v>2.2910407140540028E-2</v>
      </c>
      <c r="V175" s="67">
        <f t="shared" si="7"/>
        <v>3.5326652104483776E-2</v>
      </c>
      <c r="X175" s="70">
        <f t="shared" si="8"/>
        <v>2.5969302757848669E-2</v>
      </c>
    </row>
    <row r="176" spans="19:24" x14ac:dyDescent="0.25">
      <c r="S176" s="92"/>
      <c r="T176" s="62">
        <v>-2.5999999999996</v>
      </c>
      <c r="U176" s="65">
        <f t="shared" si="6"/>
        <v>2.3242703797225543E-2</v>
      </c>
      <c r="V176" s="67">
        <f t="shared" si="7"/>
        <v>3.565264759589129E-2</v>
      </c>
      <c r="X176" s="70">
        <f t="shared" si="8"/>
        <v>2.6127453138146964E-2</v>
      </c>
    </row>
    <row r="177" spans="19:24" x14ac:dyDescent="0.25">
      <c r="S177" s="92"/>
      <c r="T177" s="61">
        <v>-2.4999999999995999</v>
      </c>
      <c r="U177" s="65">
        <f t="shared" si="6"/>
        <v>2.3576451839117898E-2</v>
      </c>
      <c r="V177" s="67">
        <f t="shared" si="7"/>
        <v>3.5976511515497057E-2</v>
      </c>
      <c r="X177" s="70">
        <f t="shared" si="8"/>
        <v>2.6284689093133213E-2</v>
      </c>
    </row>
    <row r="178" spans="19:24" x14ac:dyDescent="0.25">
      <c r="S178" s="92"/>
      <c r="T178" s="62">
        <v>-2.3999999999995998</v>
      </c>
      <c r="U178" s="65">
        <f t="shared" si="6"/>
        <v>2.3911576072686909E-2</v>
      </c>
      <c r="V178" s="67">
        <f t="shared" si="7"/>
        <v>3.6298131554199718E-2</v>
      </c>
      <c r="X178" s="70">
        <f t="shared" si="8"/>
        <v>2.6440982590698853E-2</v>
      </c>
    </row>
    <row r="179" spans="19:24" x14ac:dyDescent="0.25">
      <c r="S179" s="92"/>
      <c r="T179" s="61">
        <v>-2.2999999999996001</v>
      </c>
      <c r="U179" s="65">
        <f t="shared" si="6"/>
        <v>2.4247999636215468E-2</v>
      </c>
      <c r="V179" s="67">
        <f t="shared" si="7"/>
        <v>3.6617395356737165E-2</v>
      </c>
      <c r="X179" s="70">
        <f t="shared" si="8"/>
        <v>2.6596305633597408E-2</v>
      </c>
    </row>
    <row r="180" spans="19:24" x14ac:dyDescent="0.25">
      <c r="S180" s="92"/>
      <c r="T180" s="62">
        <v>-2.1999999999996001</v>
      </c>
      <c r="U180" s="65">
        <f t="shared" si="6"/>
        <v>2.4585644020316075E-2</v>
      </c>
      <c r="V180" s="67">
        <f t="shared" si="7"/>
        <v>3.6934190585756567E-2</v>
      </c>
      <c r="X180" s="70">
        <f t="shared" si="8"/>
        <v>2.6750630267674307E-2</v>
      </c>
    </row>
    <row r="181" spans="19:24" x14ac:dyDescent="0.25">
      <c r="S181" s="92"/>
      <c r="T181" s="61">
        <v>-2.0999999999996</v>
      </c>
      <c r="U181" s="65">
        <f t="shared" si="6"/>
        <v>2.4924429089922616E-2</v>
      </c>
      <c r="V181" s="67">
        <f t="shared" si="7"/>
        <v>3.7248404986439596E-2</v>
      </c>
      <c r="X181" s="70">
        <f t="shared" si="8"/>
        <v>2.6903928590129963E-2</v>
      </c>
    </row>
    <row r="182" spans="19:24" x14ac:dyDescent="0.25">
      <c r="S182" s="92"/>
      <c r="T182" s="62">
        <v>-1.9999999999996001</v>
      </c>
      <c r="U182" s="65">
        <f t="shared" si="6"/>
        <v>2.5264273107759066E-2</v>
      </c>
      <c r="V182" s="67">
        <f t="shared" si="7"/>
        <v>3.7559926451632253E-2</v>
      </c>
      <c r="X182" s="70">
        <f t="shared" si="8"/>
        <v>2.7056172757812608E-2</v>
      </c>
    </row>
    <row r="183" spans="19:24" x14ac:dyDescent="0.25">
      <c r="S183" s="92"/>
      <c r="T183" s="61">
        <v>-1.8999999999996</v>
      </c>
      <c r="U183" s="65">
        <f t="shared" si="6"/>
        <v>2.5605092759285457E-2</v>
      </c>
      <c r="V183" s="67">
        <f t="shared" si="7"/>
        <v>3.7868643087427455E-2</v>
      </c>
      <c r="X183" s="70">
        <f t="shared" si="8"/>
        <v>2.7207334995537673E-2</v>
      </c>
    </row>
    <row r="184" spans="19:24" x14ac:dyDescent="0.25">
      <c r="S184" s="92"/>
      <c r="T184" s="62">
        <v>-1.7999999999995999</v>
      </c>
      <c r="U184" s="65">
        <f t="shared" si="6"/>
        <v>2.5946803179119949E-2</v>
      </c>
      <c r="V184" s="67">
        <f t="shared" si="7"/>
        <v>3.8174443279147909E-2</v>
      </c>
      <c r="X184" s="70">
        <f t="shared" si="8"/>
        <v>2.7357387604430152E-2</v>
      </c>
    </row>
    <row r="185" spans="19:24" x14ac:dyDescent="0.25">
      <c r="S185" s="92"/>
      <c r="T185" s="61">
        <v>-1.6999999999996001</v>
      </c>
      <c r="U185" s="65">
        <f t="shared" si="6"/>
        <v>2.6289317978934301E-2</v>
      </c>
      <c r="V185" s="67">
        <f t="shared" si="7"/>
        <v>3.8477215757675778E-2</v>
      </c>
      <c r="X185" s="70">
        <f t="shared" si="8"/>
        <v>2.7506302970286545E-2</v>
      </c>
    </row>
    <row r="186" spans="19:24" x14ac:dyDescent="0.25">
      <c r="S186" s="92"/>
      <c r="T186" s="62">
        <v>-1.5999999999996</v>
      </c>
      <c r="U186" s="65">
        <f t="shared" si="6"/>
        <v>2.6632549276818622E-2</v>
      </c>
      <c r="V186" s="67">
        <f t="shared" si="7"/>
        <v>3.877684966607492E-2</v>
      </c>
      <c r="X186" s="70">
        <f t="shared" si="8"/>
        <v>2.7654053571952931E-2</v>
      </c>
    </row>
    <row r="187" spans="19:24" x14ac:dyDescent="0.25">
      <c r="S187" s="92"/>
      <c r="T187" s="61">
        <v>-1.4999999999996001</v>
      </c>
      <c r="U187" s="65">
        <f t="shared" si="6"/>
        <v>2.6976407728109567E-2</v>
      </c>
      <c r="V187" s="67">
        <f t="shared" si="7"/>
        <v>3.9073234626450737E-2</v>
      </c>
      <c r="X187" s="70">
        <f t="shared" si="8"/>
        <v>2.7800611989715601E-2</v>
      </c>
    </row>
    <row r="188" spans="19:24" x14ac:dyDescent="0.25">
      <c r="S188" s="92"/>
      <c r="T188" s="62">
        <v>-1.3999999999996</v>
      </c>
      <c r="U188" s="65">
        <f t="shared" si="6"/>
        <v>2.7320802557674825E-2</v>
      </c>
      <c r="V188" s="67">
        <f t="shared" si="7"/>
        <v>3.936626080699198E-2</v>
      </c>
      <c r="X188" s="70">
        <f t="shared" si="8"/>
        <v>2.7945950913700699E-2</v>
      </c>
    </row>
    <row r="189" spans="19:24" x14ac:dyDescent="0.25">
      <c r="S189" s="92"/>
      <c r="T189" s="61">
        <v>-1.2999999999995999</v>
      </c>
      <c r="U189" s="65">
        <f t="shared" si="6"/>
        <v>2.7665641593644916E-2</v>
      </c>
      <c r="V189" s="67">
        <f t="shared" si="7"/>
        <v>3.9655818989138301E-2</v>
      </c>
      <c r="X189" s="70">
        <f t="shared" si="8"/>
        <v>2.8090043152279441E-2</v>
      </c>
    </row>
    <row r="190" spans="19:24" x14ac:dyDescent="0.25">
      <c r="S190" s="92"/>
      <c r="T190" s="62">
        <v>-1.1999999999996001</v>
      </c>
      <c r="U190" s="65">
        <f t="shared" si="6"/>
        <v>2.8010831302582036E-2</v>
      </c>
      <c r="V190" s="67">
        <f t="shared" si="7"/>
        <v>3.9941800634816657E-2</v>
      </c>
      <c r="X190" s="70">
        <f t="shared" si="8"/>
        <v>2.8232861640475136E-2</v>
      </c>
    </row>
    <row r="191" spans="19:24" x14ac:dyDescent="0.25">
      <c r="S191" s="92"/>
      <c r="T191" s="61">
        <v>-1.0999999999996</v>
      </c>
      <c r="U191" s="65">
        <f t="shared" si="6"/>
        <v>2.8356276826073876E-2</v>
      </c>
      <c r="V191" s="67">
        <f t="shared" si="7"/>
        <v>4.0224097953689288E-2</v>
      </c>
      <c r="X191" s="70">
        <f t="shared" si="8"/>
        <v>2.8374379448368594E-2</v>
      </c>
    </row>
    <row r="192" spans="19:24" x14ac:dyDescent="0.25">
      <c r="S192" s="92"/>
      <c r="T192" s="62">
        <v>-0.99999999999959899</v>
      </c>
      <c r="U192" s="65">
        <f t="shared" si="6"/>
        <v>2.8701882018738824E-2</v>
      </c>
      <c r="V192" s="67">
        <f t="shared" si="7"/>
        <v>4.0502603970355475E-2</v>
      </c>
      <c r="X192" s="70">
        <f t="shared" si="8"/>
        <v>2.8514569789498147E-2</v>
      </c>
    </row>
    <row r="193" spans="19:24" x14ac:dyDescent="0.25">
      <c r="S193" s="92"/>
      <c r="T193" s="61">
        <v>-0.89999999999960101</v>
      </c>
      <c r="U193" s="65">
        <f t="shared" si="6"/>
        <v>2.9047549487627482E-2</v>
      </c>
      <c r="V193" s="67">
        <f t="shared" si="7"/>
        <v>4.0777212591449029E-2</v>
      </c>
      <c r="X193" s="70">
        <f t="shared" si="8"/>
        <v>2.8653406029250764E-2</v>
      </c>
    </row>
    <row r="194" spans="19:24" x14ac:dyDescent="0.25">
      <c r="S194" s="92"/>
      <c r="T194" s="62">
        <v>-0.79999999999959903</v>
      </c>
      <c r="U194" s="65">
        <f t="shared" ref="U194:U257" si="9">NORMDIST(T194,mean_home,sd_home,FALSE)</f>
        <v>2.9393180633003661E-2</v>
      </c>
      <c r="V194" s="67">
        <f t="shared" ref="V194:V257" si="10">NORMDIST(T194,mean_away,sd_away,FALSE)</f>
        <v>4.1047818672572976E-2</v>
      </c>
      <c r="X194" s="70">
        <f t="shared" ref="X194:X257" si="11">NORMDIST(T194,outcome_mean,outcome_sd,FALSE)</f>
        <v>2.8790861693240528E-2</v>
      </c>
    </row>
    <row r="195" spans="19:24" x14ac:dyDescent="0.25">
      <c r="S195" s="92"/>
      <c r="T195" s="61">
        <v>-0.69999999999960105</v>
      </c>
      <c r="U195" s="65">
        <f t="shared" si="9"/>
        <v>2.9738675690486448E-2</v>
      </c>
      <c r="V195" s="67">
        <f t="shared" si="10"/>
        <v>4.1314318085012715E-2</v>
      </c>
      <c r="X195" s="70">
        <f t="shared" si="11"/>
        <v>2.8926910475670864E-2</v>
      </c>
    </row>
    <row r="196" spans="19:24" x14ac:dyDescent="0.25">
      <c r="S196" s="92"/>
      <c r="T196" s="62">
        <v>-0.59999999999959996</v>
      </c>
      <c r="U196" s="65">
        <f t="shared" si="9"/>
        <v>3.0083933774533649E-2</v>
      </c>
      <c r="V196" s="67">
        <f t="shared" si="10"/>
        <v>4.1576607782169012E-2</v>
      </c>
      <c r="X196" s="70">
        <f t="shared" si="11"/>
        <v>2.9061526247676828E-2</v>
      </c>
    </row>
    <row r="197" spans="19:24" x14ac:dyDescent="0.25">
      <c r="S197" s="92"/>
      <c r="T197" s="61">
        <v>-0.49999999999959899</v>
      </c>
      <c r="U197" s="65">
        <f t="shared" si="9"/>
        <v>3.0428852923244688E-2</v>
      </c>
      <c r="V197" s="67">
        <f t="shared" si="10"/>
        <v>4.1834585865651482E-2</v>
      </c>
      <c r="X197" s="70">
        <f t="shared" si="11"/>
        <v>2.9194683065643778E-2</v>
      </c>
    </row>
    <row r="198" spans="19:24" x14ac:dyDescent="0.25">
      <c r="S198" s="92"/>
      <c r="T198" s="62">
        <v>-0.39999999999960101</v>
      </c>
      <c r="U198" s="65">
        <f t="shared" si="9"/>
        <v>3.0773330144460233E-2</v>
      </c>
      <c r="V198" s="67">
        <f t="shared" si="10"/>
        <v>4.208815165097389E-2</v>
      </c>
      <c r="X198" s="70">
        <f t="shared" si="11"/>
        <v>2.932635517949872E-2</v>
      </c>
    </row>
    <row r="199" spans="19:24" x14ac:dyDescent="0.25">
      <c r="S199" s="92"/>
      <c r="T199" s="61">
        <v>-0.29999999999959898</v>
      </c>
      <c r="U199" s="65">
        <f t="shared" si="9"/>
        <v>3.1117261463133719E-2</v>
      </c>
      <c r="V199" s="67">
        <f t="shared" si="10"/>
        <v>4.233720573279201E-2</v>
      </c>
      <c r="X199" s="70">
        <f t="shared" si="11"/>
        <v>2.9456517040970725E-2</v>
      </c>
    </row>
    <row r="200" spans="19:24" x14ac:dyDescent="0.25">
      <c r="S200" s="92"/>
      <c r="T200" s="62">
        <v>-0.199999999999601</v>
      </c>
      <c r="U200" s="65">
        <f t="shared" si="9"/>
        <v>3.1460541969948311E-2</v>
      </c>
      <c r="V200" s="67">
        <f t="shared" si="10"/>
        <v>4.2581650049625261E-2</v>
      </c>
      <c r="X200" s="70">
        <f t="shared" si="11"/>
        <v>2.9585143311816577E-2</v>
      </c>
    </row>
    <row r="201" spans="19:24" x14ac:dyDescent="0.25">
      <c r="S201" s="92"/>
      <c r="T201" s="61">
        <v>-9.9999999999600006E-2</v>
      </c>
      <c r="U201" s="65">
        <f t="shared" si="9"/>
        <v>3.1803065871151948E-2</v>
      </c>
      <c r="V201" s="67">
        <f t="shared" si="10"/>
        <v>4.2821387948003296E-2</v>
      </c>
      <c r="X201" s="70">
        <f t="shared" si="11"/>
        <v>2.9712208872008154E-2</v>
      </c>
    </row>
    <row r="202" spans="19:24" x14ac:dyDescent="0.25">
      <c r="S202" s="92"/>
      <c r="T202" s="62">
        <v>4.0145664570445701E-13</v>
      </c>
      <c r="U202" s="65">
        <f t="shared" si="9"/>
        <v>3.2144726539580656E-2</v>
      </c>
      <c r="V202" s="67">
        <f t="shared" si="10"/>
        <v>4.3056324245978959E-2</v>
      </c>
      <c r="X202" s="70">
        <f t="shared" si="11"/>
        <v>2.9837688827877639E-2</v>
      </c>
    </row>
    <row r="203" spans="19:24" x14ac:dyDescent="0.25">
      <c r="S203" s="92"/>
      <c r="T203" s="61">
        <v>0.10000000000039901</v>
      </c>
      <c r="U203" s="65">
        <f t="shared" si="9"/>
        <v>3.2485416566839655E-2</v>
      </c>
      <c r="V203" s="67">
        <f t="shared" si="10"/>
        <v>4.328636529594955E-2</v>
      </c>
      <c r="X203" s="70">
        <f t="shared" si="11"/>
        <v>2.996155852021708E-2</v>
      </c>
    </row>
    <row r="204" spans="19:24" x14ac:dyDescent="0.25">
      <c r="S204" s="92"/>
      <c r="T204" s="62">
        <v>0.200000000000401</v>
      </c>
      <c r="U204" s="65">
        <f t="shared" si="9"/>
        <v>3.2825027816609696E-2</v>
      </c>
      <c r="V204" s="67">
        <f t="shared" si="10"/>
        <v>4.3511419046728277E-2</v>
      </c>
      <c r="X204" s="70">
        <f t="shared" si="11"/>
        <v>3.0083793532328526E-2</v>
      </c>
    </row>
    <row r="205" spans="19:24" x14ac:dyDescent="0.25">
      <c r="S205" s="92"/>
      <c r="T205" s="61">
        <v>0.300000000000399</v>
      </c>
      <c r="U205" s="65">
        <f t="shared" si="9"/>
        <v>3.3163451479044759E-2</v>
      </c>
      <c r="V205" s="67">
        <f t="shared" si="10"/>
        <v>4.373139510480855E-2</v>
      </c>
      <c r="X205" s="70">
        <f t="shared" si="11"/>
        <v>3.0204369698021039E-2</v>
      </c>
    </row>
    <row r="206" spans="19:24" x14ac:dyDescent="0.25">
      <c r="S206" s="92"/>
      <c r="T206" s="62">
        <v>0.40000000000039998</v>
      </c>
      <c r="U206" s="65">
        <f t="shared" si="9"/>
        <v>3.350057812622604E-2</v>
      </c>
      <c r="V206" s="67">
        <f t="shared" si="10"/>
        <v>4.3946204794764264E-2</v>
      </c>
      <c r="X206" s="70">
        <f t="shared" si="11"/>
        <v>3.0323263109551003E-2</v>
      </c>
    </row>
    <row r="207" spans="19:24" x14ac:dyDescent="0.25">
      <c r="S207" s="92"/>
      <c r="T207" s="61">
        <v>0.50000000000040101</v>
      </c>
      <c r="U207" s="65">
        <f t="shared" si="9"/>
        <v>3.3836297768635136E-2</v>
      </c>
      <c r="V207" s="67">
        <f t="shared" si="10"/>
        <v>4.4155761218729439E-2</v>
      </c>
      <c r="X207" s="70">
        <f t="shared" si="11"/>
        <v>3.0440450125502082E-2</v>
      </c>
    </row>
    <row r="208" spans="19:24" x14ac:dyDescent="0.25">
      <c r="S208" s="92"/>
      <c r="T208" s="62">
        <v>0.60000000000039899</v>
      </c>
      <c r="U208" s="65">
        <f t="shared" si="9"/>
        <v>3.4170499912608697E-2</v>
      </c>
      <c r="V208" s="67">
        <f t="shared" si="10"/>
        <v>4.4359979314901689E-2</v>
      </c>
      <c r="X208" s="70">
        <f t="shared" si="11"/>
        <v>3.0555907378601102E-2</v>
      </c>
    </row>
    <row r="209" spans="19:24" x14ac:dyDescent="0.25">
      <c r="S209" s="92"/>
      <c r="T209" s="61">
        <v>0.70000000000040097</v>
      </c>
      <c r="U209" s="65">
        <f t="shared" si="9"/>
        <v>3.450307361873476E-2</v>
      </c>
      <c r="V209" s="67">
        <f t="shared" si="10"/>
        <v>4.4558775915014379E-2</v>
      </c>
      <c r="X209" s="70">
        <f t="shared" si="11"/>
        <v>3.066961178346643E-2</v>
      </c>
    </row>
    <row r="210" spans="19:24" x14ac:dyDescent="0.25">
      <c r="S210" s="92"/>
      <c r="T210" s="62">
        <v>0.80000000000039895</v>
      </c>
      <c r="U210" s="65">
        <f t="shared" si="9"/>
        <v>3.4833907561149825E-2</v>
      </c>
      <c r="V210" s="67">
        <f t="shared" si="10"/>
        <v>4.4752069800723056E-2</v>
      </c>
      <c r="X210" s="70">
        <f t="shared" si="11"/>
        <v>3.0781540544285058E-2</v>
      </c>
    </row>
    <row r="211" spans="19:24" x14ac:dyDescent="0.25">
      <c r="S211" s="92"/>
      <c r="T211" s="61">
        <v>0.90000000000040004</v>
      </c>
      <c r="U211" s="65">
        <f t="shared" si="9"/>
        <v>3.5162890087694944E-2</v>
      </c>
      <c r="V211" s="67">
        <f t="shared" si="10"/>
        <v>4.4939781758852999E-2</v>
      </c>
      <c r="X211" s="70">
        <f t="shared" si="11"/>
        <v>3.0891671162415008E-2</v>
      </c>
    </row>
    <row r="212" spans="19:24" x14ac:dyDescent="0.25">
      <c r="S212" s="92"/>
      <c r="T212" s="62">
        <v>1.0000000000003999</v>
      </c>
      <c r="U212" s="65">
        <f t="shared" si="9"/>
        <v>3.5489909280886786E-2</v>
      </c>
      <c r="V212" s="67">
        <f t="shared" si="10"/>
        <v>4.5121834635454994E-2</v>
      </c>
      <c r="X212" s="70">
        <f t="shared" si="11"/>
        <v>3.0999981443909346E-2</v>
      </c>
    </row>
    <row r="213" spans="19:24" x14ac:dyDescent="0.25">
      <c r="S213" s="92"/>
      <c r="T213" s="61">
        <v>1.1000000000004</v>
      </c>
      <c r="U213" s="65">
        <f t="shared" si="9"/>
        <v>3.5814853019659532E-2</v>
      </c>
      <c r="V213" s="67">
        <f t="shared" si="10"/>
        <v>4.5298153388617944E-2</v>
      </c>
      <c r="X213" s="70">
        <f t="shared" si="11"/>
        <v>3.1106449506958459E-2</v>
      </c>
    </row>
    <row r="214" spans="19:24" x14ac:dyDescent="0.25">
      <c r="S214" s="92"/>
      <c r="T214" s="62">
        <v>1.2000000000004001</v>
      </c>
      <c r="U214" s="65">
        <f t="shared" si="9"/>
        <v>3.6137609041831255E-2</v>
      </c>
      <c r="V214" s="67">
        <f t="shared" si="10"/>
        <v>4.5468665139987735E-2</v>
      </c>
      <c r="X214" s="70">
        <f t="shared" si="11"/>
        <v>3.1211053789246965E-2</v>
      </c>
    </row>
    <row r="215" spans="19:24" x14ac:dyDescent="0.25">
      <c r="S215" s="92"/>
      <c r="T215" s="61">
        <v>1.3000000000003999</v>
      </c>
      <c r="U215" s="65">
        <f t="shared" si="9"/>
        <v>3.6458065007248137E-2</v>
      </c>
      <c r="V215" s="67">
        <f t="shared" si="10"/>
        <v>4.5633299224942754E-2</v>
      </c>
      <c r="X215" s="70">
        <f t="shared" si="11"/>
        <v>3.131377305522192E-2</v>
      </c>
    </row>
    <row r="216" spans="19:24" x14ac:dyDescent="0.25">
      <c r="S216" s="92"/>
      <c r="T216" s="62">
        <v>1.4000000000004</v>
      </c>
      <c r="U216" s="65">
        <f t="shared" si="9"/>
        <v>3.677610856155808E-2</v>
      </c>
      <c r="V216" s="67">
        <f t="shared" si="10"/>
        <v>4.5791987241377861E-2</v>
      </c>
      <c r="X216" s="70">
        <f t="shared" si="11"/>
        <v>3.1414586403268718E-2</v>
      </c>
    </row>
    <row r="217" spans="19:24" x14ac:dyDescent="0.25">
      <c r="S217" s="92"/>
      <c r="T217" s="61">
        <v>1.5000000000003999</v>
      </c>
      <c r="U217" s="65">
        <f t="shared" si="9"/>
        <v>3.7091627400564604E-2</v>
      </c>
      <c r="V217" s="67">
        <f t="shared" si="10"/>
        <v>4.5944663097049615E-2</v>
      </c>
      <c r="X217" s="70">
        <f t="shared" si="11"/>
        <v>3.1513473272791574E-2</v>
      </c>
    </row>
    <row r="218" spans="19:24" x14ac:dyDescent="0.25">
      <c r="S218" s="92"/>
      <c r="T218" s="62">
        <v>1.6000000000004</v>
      </c>
      <c r="U218" s="65">
        <f t="shared" si="9"/>
        <v>3.740450933511081E-2</v>
      </c>
      <c r="V218" s="67">
        <f t="shared" si="10"/>
        <v>4.6091263055436898E-2</v>
      </c>
      <c r="X218" s="70">
        <f t="shared" si="11"/>
        <v>3.1610413451194912E-2</v>
      </c>
    </row>
    <row r="219" spans="19:24" x14ac:dyDescent="0.25">
      <c r="S219" s="92"/>
      <c r="T219" s="61">
        <v>1.7000000000005</v>
      </c>
      <c r="U219" s="65">
        <f t="shared" si="9"/>
        <v>3.7714642356442368E-2</v>
      </c>
      <c r="V219" s="67">
        <f t="shared" si="10"/>
        <v>4.6231725780072591E-2</v>
      </c>
      <c r="X219" s="70">
        <f t="shared" si="11"/>
        <v>3.1705387080762717E-2</v>
      </c>
    </row>
    <row r="220" spans="19:24" x14ac:dyDescent="0.25">
      <c r="S220" s="92"/>
      <c r="T220" s="62">
        <v>1.8000000000005001</v>
      </c>
      <c r="U220" s="65">
        <f t="shared" si="9"/>
        <v>3.8021914701995681E-2</v>
      </c>
      <c r="V220" s="67">
        <f t="shared" si="10"/>
        <v>4.6365992377302261E-2</v>
      </c>
      <c r="X220" s="70">
        <f t="shared" si="11"/>
        <v>3.1798374665431839E-2</v>
      </c>
    </row>
    <row r="221" spans="19:24" x14ac:dyDescent="0.25">
      <c r="S221" s="92"/>
      <c r="T221" s="61">
        <v>1.9000000000005</v>
      </c>
      <c r="U221" s="65">
        <f t="shared" si="9"/>
        <v>3.8326214921562726E-2</v>
      </c>
      <c r="V221" s="67">
        <f t="shared" si="10"/>
        <v>4.6494006437430235E-2</v>
      </c>
      <c r="X221" s="70">
        <f t="shared" si="11"/>
        <v>3.188935707745745E-2</v>
      </c>
    </row>
    <row r="222" spans="19:24" x14ac:dyDescent="0.25">
      <c r="S222" s="92"/>
      <c r="T222" s="62">
        <v>2.0000000000005</v>
      </c>
      <c r="U222" s="65">
        <f t="shared" si="9"/>
        <v>3.8627431943772585E-2</v>
      </c>
      <c r="V222" s="67">
        <f t="shared" si="10"/>
        <v>4.6615714074210106E-2</v>
      </c>
      <c r="X222" s="70">
        <f t="shared" si="11"/>
        <v>3.1978315563965715E-2</v>
      </c>
    </row>
    <row r="223" spans="19:24" x14ac:dyDescent="0.25">
      <c r="S223" s="92"/>
      <c r="T223" s="61">
        <v>2.1000000000005001</v>
      </c>
      <c r="U223" s="65">
        <f t="shared" si="9"/>
        <v>3.8925455142839724E-2</v>
      </c>
      <c r="V223" s="67">
        <f t="shared" si="10"/>
        <v>4.6731063962642913E-2</v>
      </c>
      <c r="X223" s="70">
        <f t="shared" si="11"/>
        <v>3.2065231753391737E-2</v>
      </c>
    </row>
    <row r="224" spans="19:24" x14ac:dyDescent="0.25">
      <c r="S224" s="92"/>
      <c r="T224" s="62">
        <v>2.2000000000005002</v>
      </c>
      <c r="U224" s="65">
        <f t="shared" si="9"/>
        <v>3.92201744055218E-2</v>
      </c>
      <c r="V224" s="67">
        <f t="shared" si="10"/>
        <v>4.6840007375045276E-2</v>
      </c>
      <c r="X224" s="70">
        <f t="shared" si="11"/>
        <v>3.2150087661799331E-2</v>
      </c>
    </row>
    <row r="225" spans="19:24" x14ac:dyDescent="0.25">
      <c r="S225" s="92"/>
      <c r="T225" s="61">
        <v>2.3000000000004999</v>
      </c>
      <c r="U225" s="65">
        <f t="shared" si="9"/>
        <v>3.9511480198231433E-2</v>
      </c>
      <c r="V225" s="67">
        <f t="shared" si="10"/>
        <v>4.6942498215351902E-2</v>
      </c>
      <c r="X225" s="70">
        <f t="shared" si="11"/>
        <v>3.2232865699079502E-2</v>
      </c>
    </row>
    <row r="226" spans="19:24" x14ac:dyDescent="0.25">
      <c r="S226" s="92"/>
      <c r="T226" s="62">
        <v>2.4000000000005</v>
      </c>
      <c r="U226" s="65">
        <f t="shared" si="9"/>
        <v>3.9799263634245317E-2</v>
      </c>
      <c r="V226" s="67">
        <f t="shared" si="10"/>
        <v>4.70384930516188E-2</v>
      </c>
      <c r="X226" s="70">
        <f t="shared" si="11"/>
        <v>3.2313548675024735E-2</v>
      </c>
    </row>
    <row r="227" spans="19:24" x14ac:dyDescent="0.25">
      <c r="S227" s="92"/>
      <c r="T227" s="61">
        <v>2.5000000000005</v>
      </c>
      <c r="U227" s="65">
        <f t="shared" si="9"/>
        <v>4.0083416540953563E-2</v>
      </c>
      <c r="V227" s="67">
        <f t="shared" si="10"/>
        <v>4.7127951146695192E-2</v>
      </c>
      <c r="X227" s="70">
        <f t="shared" si="11"/>
        <v>3.2392119805276225E-2</v>
      </c>
    </row>
    <row r="228" spans="19:24" x14ac:dyDescent="0.25">
      <c r="S228" s="92"/>
      <c r="T228" s="62">
        <v>2.6000000000005001</v>
      </c>
      <c r="U228" s="65">
        <f t="shared" si="9"/>
        <v>4.0363831527091873E-2</v>
      </c>
      <c r="V228" s="67">
        <f t="shared" si="10"/>
        <v>4.7210834487033525E-2</v>
      </c>
      <c r="X228" s="70">
        <f t="shared" si="11"/>
        <v>3.2468562717140929E-2</v>
      </c>
    </row>
    <row r="229" spans="19:24" x14ac:dyDescent="0.25">
      <c r="S229" s="92"/>
      <c r="T229" s="61">
        <v>2.7000000000004998</v>
      </c>
      <c r="U229" s="65">
        <f t="shared" si="9"/>
        <v>4.0640402049898411E-2</v>
      </c>
      <c r="V229" s="67">
        <f t="shared" si="10"/>
        <v>4.728710780960943E-2</v>
      </c>
      <c r="X229" s="70">
        <f t="shared" si="11"/>
        <v>3.2542861455275934E-2</v>
      </c>
    </row>
    <row r="230" spans="19:24" x14ac:dyDescent="0.25">
      <c r="S230" s="92"/>
      <c r="T230" s="62">
        <v>2.8000000000004999</v>
      </c>
      <c r="U230" s="65">
        <f t="shared" si="9"/>
        <v>4.0913022482137219E-2</v>
      </c>
      <c r="V230" s="67">
        <f t="shared" si="10"/>
        <v>4.7356738626924542E-2</v>
      </c>
      <c r="X230" s="70">
        <f t="shared" si="11"/>
        <v>3.2615000487237103E-2</v>
      </c>
    </row>
    <row r="231" spans="19:24" x14ac:dyDescent="0.25">
      <c r="S231" s="92"/>
      <c r="T231" s="61">
        <v>2.9000000000005</v>
      </c>
      <c r="U231" s="65">
        <f t="shared" si="9"/>
        <v>4.1181588178929508E-2</v>
      </c>
      <c r="V231" s="67">
        <f t="shared" si="10"/>
        <v>4.7419697250067817E-2</v>
      </c>
      <c r="X231" s="70">
        <f t="shared" si="11"/>
        <v>3.2684964708889493E-2</v>
      </c>
    </row>
    <row r="232" spans="19:24" x14ac:dyDescent="0.25">
      <c r="S232" s="92"/>
      <c r="T232" s="62">
        <v>3.0000000000005</v>
      </c>
      <c r="U232" s="65">
        <f t="shared" si="9"/>
        <v>4.1445995544334063E-2</v>
      </c>
      <c r="V232" s="67">
        <f t="shared" si="10"/>
        <v>4.7475956809811926E-2</v>
      </c>
      <c r="X232" s="70">
        <f t="shared" si="11"/>
        <v>3.2752739449676771E-2</v>
      </c>
    </row>
    <row r="233" spans="19:24" x14ac:dyDescent="0.25">
      <c r="S233" s="92"/>
      <c r="T233" s="61">
        <v>3.1000000000005001</v>
      </c>
      <c r="U233" s="65">
        <f t="shared" si="9"/>
        <v>4.1706142097617888E-2</v>
      </c>
      <c r="V233" s="67">
        <f t="shared" si="10"/>
        <v>4.7525493275724175E-2</v>
      </c>
      <c r="X233" s="70">
        <f t="shared" si="11"/>
        <v>3.2818310477747178E-2</v>
      </c>
    </row>
    <row r="234" spans="19:24" x14ac:dyDescent="0.25">
      <c r="S234" s="92"/>
      <c r="T234" s="62">
        <v>3.2000000000004998</v>
      </c>
      <c r="U234" s="65">
        <f t="shared" si="9"/>
        <v>4.1961926539157979E-2</v>
      </c>
      <c r="V234" s="67">
        <f t="shared" si="10"/>
        <v>4.7568285473272721E-2</v>
      </c>
      <c r="X234" s="70">
        <f t="shared" si="11"/>
        <v>3.2881664004933392E-2</v>
      </c>
    </row>
    <row r="235" spans="19:24" x14ac:dyDescent="0.25">
      <c r="S235" s="92"/>
      <c r="T235" s="61">
        <v>3.3000000000004999</v>
      </c>
      <c r="U235" s="65">
        <f t="shared" si="9"/>
        <v>4.2213248815915247E-2</v>
      </c>
      <c r="V235" s="67">
        <f t="shared" si="10"/>
        <v>4.7604315098910943E-2</v>
      </c>
      <c r="X235" s="70">
        <f t="shared" si="11"/>
        <v>3.2942786691584E-2</v>
      </c>
    </row>
    <row r="236" spans="19:24" x14ac:dyDescent="0.25">
      <c r="S236" s="92"/>
      <c r="T236" s="62">
        <v>3.4000000000005</v>
      </c>
      <c r="U236" s="65">
        <f t="shared" si="9"/>
        <v>4.2460010186421655E-2</v>
      </c>
      <c r="V236" s="67">
        <f t="shared" si="10"/>
        <v>4.7633566733125202E-2</v>
      </c>
      <c r="X236" s="70">
        <f t="shared" si="11"/>
        <v>3.30016656512441E-2</v>
      </c>
    </row>
    <row r="237" spans="19:24" x14ac:dyDescent="0.25">
      <c r="S237" s="92"/>
      <c r="T237" s="61">
        <v>3.5000000000005</v>
      </c>
      <c r="U237" s="65">
        <f t="shared" si="9"/>
        <v>4.2702113285221652E-2</v>
      </c>
      <c r="V237" s="67">
        <f t="shared" si="10"/>
        <v>4.7656027851432678E-2</v>
      </c>
      <c r="X237" s="70">
        <f t="shared" si="11"/>
        <v>3.3058288455182792E-2</v>
      </c>
    </row>
    <row r="238" spans="19:24" x14ac:dyDescent="0.25">
      <c r="S238" s="92"/>
      <c r="T238" s="62">
        <v>3.6000000000005001</v>
      </c>
      <c r="U238" s="65">
        <f t="shared" si="9"/>
        <v>4.2939462186709229E-2</v>
      </c>
      <c r="V238" s="67">
        <f t="shared" si="10"/>
        <v>4.7671688833318536E-2</v>
      </c>
      <c r="X238" s="70">
        <f t="shared" si="11"/>
        <v>3.311264313676527E-2</v>
      </c>
    </row>
    <row r="239" spans="19:24" x14ac:dyDescent="0.25">
      <c r="S239" s="92"/>
      <c r="T239" s="61">
        <v>3.7000000000004998</v>
      </c>
      <c r="U239" s="65">
        <f t="shared" si="9"/>
        <v>4.3171962468302322E-2</v>
      </c>
      <c r="V239" s="67">
        <f t="shared" si="10"/>
        <v>4.7680542969103276E-2</v>
      </c>
      <c r="X239" s="70">
        <f t="shared" si="11"/>
        <v>3.3164718195667478E-2</v>
      </c>
    </row>
    <row r="240" spans="19:24" x14ac:dyDescent="0.25">
      <c r="S240" s="92"/>
      <c r="T240" s="62">
        <v>3.8000000000004999</v>
      </c>
      <c r="U240" s="65">
        <f t="shared" si="9"/>
        <v>4.3399521272896334E-2</v>
      </c>
      <c r="V240" s="67">
        <f t="shared" si="10"/>
        <v>4.7682586464733653E-2</v>
      </c>
      <c r="X240" s="70">
        <f t="shared" si="11"/>
        <v>3.3214502601931088E-2</v>
      </c>
    </row>
    <row r="241" spans="19:24" x14ac:dyDescent="0.25">
      <c r="S241" s="92"/>
      <c r="T241" s="61">
        <v>3.9000000000005</v>
      </c>
      <c r="U241" s="65">
        <f t="shared" si="9"/>
        <v>4.3622047370539242E-2</v>
      </c>
      <c r="V241" s="67">
        <f t="shared" si="10"/>
        <v>4.7677818444492134E-2</v>
      </c>
      <c r="X241" s="70">
        <f t="shared" si="11"/>
        <v>3.326198579985698E-2</v>
      </c>
    </row>
    <row r="242" spans="19:24" x14ac:dyDescent="0.25">
      <c r="S242" s="92"/>
      <c r="T242" s="62">
        <v>4.0000000000005</v>
      </c>
      <c r="U242" s="65">
        <f t="shared" si="9"/>
        <v>4.3839451219270874E-2</v>
      </c>
      <c r="V242" s="67">
        <f t="shared" si="10"/>
        <v>4.7666240951622328E-2</v>
      </c>
      <c r="X242" s="70">
        <f t="shared" si="11"/>
        <v>3.3307157711735133E-2</v>
      </c>
    </row>
    <row r="243" spans="19:24" x14ac:dyDescent="0.25">
      <c r="S243" s="92"/>
      <c r="T243" s="61">
        <v>4.1000000000004997</v>
      </c>
      <c r="U243" s="65">
        <f t="shared" si="9"/>
        <v>4.405164502506994E-2</v>
      </c>
      <c r="V243" s="67">
        <f t="shared" si="10"/>
        <v>4.7647858946869771E-2</v>
      </c>
      <c r="X243" s="70">
        <f t="shared" si="11"/>
        <v>3.3350008741409191E-2</v>
      </c>
    </row>
    <row r="244" spans="19:24" x14ac:dyDescent="0.25">
      <c r="S244" s="92"/>
      <c r="T244" s="62">
        <v>4.2000000000005002</v>
      </c>
      <c r="U244" s="65">
        <f t="shared" si="9"/>
        <v>4.4258542800852507E-2</v>
      </c>
      <c r="V244" s="67">
        <f t="shared" si="10"/>
        <v>4.7622680304939408E-2</v>
      </c>
      <c r="X244" s="70">
        <f t="shared" si="11"/>
        <v>3.339052977767392E-2</v>
      </c>
    </row>
    <row r="245" spans="19:24" x14ac:dyDescent="0.25">
      <c r="S245" s="92"/>
      <c r="T245" s="61">
        <v>4.3000000000004999</v>
      </c>
      <c r="U245" s="65">
        <f t="shared" si="9"/>
        <v>4.4460060424466638E-2</v>
      </c>
      <c r="V245" s="67">
        <f t="shared" si="10"/>
        <v>4.7590715808873432E-2</v>
      </c>
      <c r="X245" s="70">
        <f t="shared" si="11"/>
        <v>3.3428712197503818E-2</v>
      </c>
    </row>
    <row r="246" spans="19:24" x14ac:dyDescent="0.25">
      <c r="S246" s="92"/>
      <c r="T246" s="62">
        <v>4.4000000000005004</v>
      </c>
      <c r="U246" s="65">
        <f t="shared" si="9"/>
        <v>4.4656115695628412E-2</v>
      </c>
      <c r="V246" s="67">
        <f t="shared" si="10"/>
        <v>4.7551979142355087E-2</v>
      </c>
      <c r="X246" s="70">
        <f t="shared" si="11"/>
        <v>3.3464547869111336E-2</v>
      </c>
    </row>
    <row r="247" spans="19:24" x14ac:dyDescent="0.25">
      <c r="S247" s="92"/>
      <c r="T247" s="61">
        <v>4.5000000000005</v>
      </c>
      <c r="U247" s="65">
        <f t="shared" si="9"/>
        <v>4.484662839174558E-2</v>
      </c>
      <c r="V247" s="67">
        <f t="shared" si="10"/>
        <v>4.7506486879945992E-2</v>
      </c>
      <c r="X247" s="70">
        <f t="shared" si="11"/>
        <v>3.3498029154833187E-2</v>
      </c>
    </row>
    <row r="248" spans="19:24" x14ac:dyDescent="0.25">
      <c r="S248" s="92"/>
      <c r="T248" s="62">
        <v>4.6000000000004997</v>
      </c>
      <c r="U248" s="65">
        <f t="shared" si="9"/>
        <v>4.5031520322575687E-2</v>
      </c>
      <c r="V248" s="67">
        <f t="shared" si="10"/>
        <v>4.7454258475266957E-2</v>
      </c>
      <c r="X248" s="70">
        <f t="shared" si="11"/>
        <v>3.3529148913843274E-2</v>
      </c>
    </row>
    <row r="249" spans="19:24" x14ac:dyDescent="0.25">
      <c r="S249" s="92"/>
      <c r="T249" s="61">
        <v>4.7000000000005002</v>
      </c>
      <c r="U249" s="65">
        <f t="shared" si="9"/>
        <v>4.5210715383666701E-2</v>
      </c>
      <c r="V249" s="67">
        <f t="shared" si="10"/>
        <v>4.7395316247133883E-2</v>
      </c>
      <c r="X249" s="70">
        <f t="shared" si="11"/>
        <v>3.3557900504690902E-2</v>
      </c>
    </row>
    <row r="250" spans="19:24" x14ac:dyDescent="0.25">
      <c r="S250" s="92"/>
      <c r="T250" s="62">
        <v>4.8000000000004999</v>
      </c>
      <c r="U250" s="65">
        <f t="shared" si="9"/>
        <v>4.5384139608528967E-2</v>
      </c>
      <c r="V250" s="67">
        <f t="shared" si="10"/>
        <v>4.7329685363662707E-2</v>
      </c>
      <c r="X250" s="70">
        <f t="shared" si="11"/>
        <v>3.3584277787663035E-2</v>
      </c>
    </row>
    <row r="251" spans="19:24" x14ac:dyDescent="0.25">
      <c r="S251" s="92"/>
      <c r="T251" s="61">
        <v>4.9000000000005004</v>
      </c>
      <c r="U251" s="65">
        <f t="shared" si="9"/>
        <v>4.5551721219488528E-2</v>
      </c>
      <c r="V251" s="67">
        <f t="shared" si="10"/>
        <v>4.7257393824359208E-2</v>
      </c>
      <c r="X251" s="70">
        <f t="shared" si="11"/>
        <v>3.3608275126969379E-2</v>
      </c>
    </row>
    <row r="252" spans="19:24" x14ac:dyDescent="0.25">
      <c r="S252" s="92"/>
      <c r="T252" s="62">
        <v>5.0000000000005</v>
      </c>
      <c r="U252" s="65">
        <f t="shared" si="9"/>
        <v>4.5713390677172845E-2</v>
      </c>
      <c r="V252" s="67">
        <f t="shared" si="10"/>
        <v>4.717847244021145E-2</v>
      </c>
      <c r="X252" s="70">
        <f t="shared" si="11"/>
        <v>3.3629887392749268E-2</v>
      </c>
    </row>
    <row r="253" spans="19:24" x14ac:dyDescent="0.25">
      <c r="S253" s="92"/>
      <c r="T253" s="61">
        <v>5.1000000000004997</v>
      </c>
      <c r="U253" s="65">
        <f t="shared" si="9"/>
        <v>4.5869080728581209E-2</v>
      </c>
      <c r="V253" s="67">
        <f t="shared" si="10"/>
        <v>4.7092954811804796E-2</v>
      </c>
      <c r="X253" s="70">
        <f t="shared" si="11"/>
        <v>3.3649109962899236E-2</v>
      </c>
    </row>
    <row r="254" spans="19:24" x14ac:dyDescent="0.25">
      <c r="S254" s="92"/>
      <c r="T254" s="62">
        <v>5.2000000000005002</v>
      </c>
      <c r="U254" s="65">
        <f t="shared" si="9"/>
        <v>4.6018726453693294E-2</v>
      </c>
      <c r="V254" s="67">
        <f t="shared" si="10"/>
        <v>4.7000877305481199E-2</v>
      </c>
      <c r="X254" s="70">
        <f t="shared" si="11"/>
        <v>3.3665938724720533E-2</v>
      </c>
    </row>
    <row r="255" spans="19:24" x14ac:dyDescent="0.25">
      <c r="S255" s="92"/>
      <c r="T255" s="61">
        <v>5.3000000000004999</v>
      </c>
      <c r="U255" s="65">
        <f t="shared" si="9"/>
        <v>4.6162265310570758E-2</v>
      </c>
      <c r="V255" s="67">
        <f t="shared" si="10"/>
        <v>4.6902279027566329E-2</v>
      </c>
      <c r="X255" s="70">
        <f t="shared" si="11"/>
        <v>3.3680370076385573E-2</v>
      </c>
    </row>
    <row r="256" spans="19:24" x14ac:dyDescent="0.25">
      <c r="S256" s="92"/>
      <c r="T256" s="62">
        <v>5.4000000000005004</v>
      </c>
      <c r="U256" s="65">
        <f t="shared" si="9"/>
        <v>4.6299637178907886E-2</v>
      </c>
      <c r="V256" s="67">
        <f t="shared" si="10"/>
        <v>4.6797201796690391E-2</v>
      </c>
      <c r="X256" s="70">
        <f t="shared" si="11"/>
        <v>3.3692400928222795E-2</v>
      </c>
    </row>
    <row r="257" spans="19:24" x14ac:dyDescent="0.25">
      <c r="S257" s="92"/>
      <c r="T257" s="61">
        <v>5.5000000000005</v>
      </c>
      <c r="U257" s="65">
        <f t="shared" si="9"/>
        <v>4.6430784401989014E-2</v>
      </c>
      <c r="V257" s="67">
        <f t="shared" si="10"/>
        <v>4.6685690114229766E-2</v>
      </c>
      <c r="X257" s="70">
        <f t="shared" si="11"/>
        <v>3.3702028703819012E-2</v>
      </c>
    </row>
    <row r="258" spans="19:24" x14ac:dyDescent="0.25">
      <c r="S258" s="92"/>
      <c r="T258" s="62">
        <v>5.6000000000004997</v>
      </c>
      <c r="U258" s="65">
        <f t="shared" ref="U258:U321" si="12">NORMDIST(T258,mean_home,sd_home,FALSE)</f>
        <v>4.6555651827011567E-2</v>
      </c>
      <c r="V258" s="67">
        <f t="shared" ref="V258:V321" si="13">NORMDIST(T258,mean_away,sd_away,FALSE)</f>
        <v>4.656779113289887E-2</v>
      </c>
      <c r="X258" s="70">
        <f t="shared" ref="X258:X321" si="14">NORMDIST(T258,outcome_mean,outcome_sd,FALSE)</f>
        <v>3.3709251340939009E-2</v>
      </c>
    </row>
    <row r="259" spans="19:24" x14ac:dyDescent="0.25">
      <c r="S259" s="92"/>
      <c r="T259" s="61">
        <v>5.7000000000005002</v>
      </c>
      <c r="U259" s="65">
        <f t="shared" si="12"/>
        <v>4.667418684373538E-2</v>
      </c>
      <c r="V259" s="67">
        <f t="shared" si="13"/>
        <v>4.6443554623523266E-2</v>
      </c>
      <c r="X259" s="70">
        <f t="shared" si="14"/>
        <v>3.371406729226175E-2</v>
      </c>
    </row>
    <row r="260" spans="19:24" x14ac:dyDescent="0.25">
      <c r="S260" s="92"/>
      <c r="T260" s="62">
        <v>5.8000000000004999</v>
      </c>
      <c r="U260" s="65">
        <f t="shared" si="12"/>
        <v>4.6786339421420298E-2</v>
      </c>
      <c r="V260" s="67">
        <f t="shared" si="13"/>
        <v>4.6313032940026755E-2</v>
      </c>
      <c r="X260" s="70">
        <f t="shared" si="14"/>
        <v>3.3716475525932793E-2</v>
      </c>
    </row>
    <row r="261" spans="19:24" x14ac:dyDescent="0.25">
      <c r="S261" s="92"/>
      <c r="T261" s="61">
        <v>5.9000000000005004</v>
      </c>
      <c r="U261" s="65">
        <f t="shared" si="12"/>
        <v>4.6892062144015853E-2</v>
      </c>
      <c r="V261" s="67">
        <f t="shared" si="13"/>
        <v>4.6176280982666948E-2</v>
      </c>
      <c r="X261" s="70">
        <f t="shared" si="14"/>
        <v>3.3716475525932779E-2</v>
      </c>
    </row>
    <row r="262" spans="19:24" x14ac:dyDescent="0.25">
      <c r="S262" s="92"/>
      <c r="T262" s="62">
        <v>6.0000000000005</v>
      </c>
      <c r="U262" s="65">
        <f t="shared" si="12"/>
        <v>4.6991310243568236E-2</v>
      </c>
      <c r="V262" s="67">
        <f t="shared" si="13"/>
        <v>4.6033356159555408E-2</v>
      </c>
      <c r="X262" s="70">
        <f t="shared" si="14"/>
        <v>3.3714067292261715E-2</v>
      </c>
    </row>
    <row r="263" spans="19:24" x14ac:dyDescent="0.25">
      <c r="S263" s="92"/>
      <c r="T263" s="61">
        <v>6.1000000000004997</v>
      </c>
      <c r="U263" s="65">
        <f t="shared" si="12"/>
        <v>4.7084041631811749E-2</v>
      </c>
      <c r="V263" s="67">
        <f t="shared" si="13"/>
        <v>4.5884318346500287E-2</v>
      </c>
      <c r="X263" s="70">
        <f t="shared" si="14"/>
        <v>3.3709251340938946E-2</v>
      </c>
    </row>
    <row r="264" spans="19:24" x14ac:dyDescent="0.25">
      <c r="S264" s="92"/>
      <c r="T264" s="62">
        <v>6.2000000000005002</v>
      </c>
      <c r="U264" s="65">
        <f t="shared" si="12"/>
        <v>4.7170216929913453E-2</v>
      </c>
      <c r="V264" s="67">
        <f t="shared" si="13"/>
        <v>4.5729229845210488E-2</v>
      </c>
      <c r="X264" s="70">
        <f t="shared" si="14"/>
        <v>3.3702028703818929E-2</v>
      </c>
    </row>
    <row r="265" spans="19:24" x14ac:dyDescent="0.25">
      <c r="S265" s="92"/>
      <c r="T265" s="61">
        <v>6.3000000000004999</v>
      </c>
      <c r="U265" s="65">
        <f t="shared" si="12"/>
        <v>4.7249799496341609E-2</v>
      </c>
      <c r="V265" s="67">
        <f t="shared" si="13"/>
        <v>4.5568155339902439E-2</v>
      </c>
      <c r="X265" s="70">
        <f t="shared" si="14"/>
        <v>3.3692400928222691E-2</v>
      </c>
    </row>
    <row r="266" spans="19:24" x14ac:dyDescent="0.25">
      <c r="S266" s="92"/>
      <c r="T266" s="62">
        <v>6.4000000000005004</v>
      </c>
      <c r="U266" s="65">
        <f t="shared" si="12"/>
        <v>4.7322755452830288E-2</v>
      </c>
      <c r="V266" s="67">
        <f t="shared" si="13"/>
        <v>4.5401161852351699E-2</v>
      </c>
      <c r="X266" s="70">
        <f t="shared" si="14"/>
        <v>3.3680370076385448E-2</v>
      </c>
    </row>
    <row r="267" spans="19:24" x14ac:dyDescent="0.25">
      <c r="S267" s="92"/>
      <c r="T267" s="61">
        <v>6.5000000000005</v>
      </c>
      <c r="U267" s="65">
        <f t="shared" si="12"/>
        <v>4.7389053708414411E-2</v>
      </c>
      <c r="V267" s="67">
        <f t="shared" si="13"/>
        <v>4.5228318695433027E-2</v>
      </c>
      <c r="X267" s="70">
        <f t="shared" si="14"/>
        <v>3.3665938724720373E-2</v>
      </c>
    </row>
    <row r="268" spans="19:24" x14ac:dyDescent="0.25">
      <c r="S268" s="92"/>
      <c r="T268" s="62">
        <v>6.6000000000004997</v>
      </c>
      <c r="U268" s="65">
        <f t="shared" si="12"/>
        <v>4.7448665981511352E-2</v>
      </c>
      <c r="V268" s="67">
        <f t="shared" si="13"/>
        <v>4.5049697425194123E-2</v>
      </c>
      <c r="X268" s="70">
        <f t="shared" si="14"/>
        <v>3.3649109962899056E-2</v>
      </c>
    </row>
    <row r="269" spans="19:24" x14ac:dyDescent="0.25">
      <c r="S269" s="92"/>
      <c r="T269" s="61">
        <v>6.7000000000005002</v>
      </c>
      <c r="U269" s="65">
        <f t="shared" si="12"/>
        <v>4.7501566820027132E-2</v>
      </c>
      <c r="V269" s="67">
        <f t="shared" si="13"/>
        <v>4.4865371791509276E-2</v>
      </c>
      <c r="X269" s="70">
        <f t="shared" si="14"/>
        <v>3.362988739274906E-2</v>
      </c>
    </row>
    <row r="270" spans="19:24" x14ac:dyDescent="0.25">
      <c r="S270" s="92"/>
      <c r="T270" s="62">
        <v>6.8000000000004999</v>
      </c>
      <c r="U270" s="65">
        <f t="shared" si="12"/>
        <v>4.7547733619467174E-2</v>
      </c>
      <c r="V270" s="67">
        <f t="shared" si="13"/>
        <v>4.4675417687360636E-2</v>
      </c>
      <c r="X270" s="70">
        <f t="shared" si="14"/>
        <v>3.3608275126969157E-2</v>
      </c>
    </row>
    <row r="271" spans="19:24" x14ac:dyDescent="0.25">
      <c r="S271" s="92"/>
      <c r="T271" s="61">
        <v>6.9000000000005004</v>
      </c>
      <c r="U271" s="65">
        <f t="shared" si="12"/>
        <v>4.758714663903367E-2</v>
      </c>
      <c r="V271" s="67">
        <f t="shared" si="13"/>
        <v>4.4479913096795928E-2</v>
      </c>
      <c r="X271" s="70">
        <f t="shared" si="14"/>
        <v>3.3584277787662778E-2</v>
      </c>
    </row>
    <row r="272" spans="19:24" x14ac:dyDescent="0.25">
      <c r="S272" s="92"/>
      <c r="T272" s="62">
        <v>7.0000000000005</v>
      </c>
      <c r="U272" s="65">
        <f t="shared" si="12"/>
        <v>4.7619789015693352E-2</v>
      </c>
      <c r="V272" s="67">
        <f t="shared" si="13"/>
        <v>4.4278938041612356E-2</v>
      </c>
      <c r="X272" s="70">
        <f t="shared" si="14"/>
        <v>3.3557900504690624E-2</v>
      </c>
    </row>
    <row r="273" spans="19:24" x14ac:dyDescent="0.25">
      <c r="S273" s="92"/>
      <c r="T273" s="61">
        <v>7.1000000000004997</v>
      </c>
      <c r="U273" s="65">
        <f t="shared" si="12"/>
        <v>4.7645646776201825E-2</v>
      </c>
      <c r="V273" s="67">
        <f t="shared" si="13"/>
        <v>4.4072574526817905E-2</v>
      </c>
      <c r="X273" s="70">
        <f t="shared" si="14"/>
        <v>3.3529148913842975E-2</v>
      </c>
    </row>
    <row r="274" spans="19:24" x14ac:dyDescent="0.25">
      <c r="S274" s="92"/>
      <c r="T274" s="62">
        <v>7.2000000000005002</v>
      </c>
      <c r="U274" s="65">
        <f t="shared" si="12"/>
        <v>4.7664708847072274E-2</v>
      </c>
      <c r="V274" s="67">
        <f t="shared" si="13"/>
        <v>4.3860906484921899E-2</v>
      </c>
      <c r="X274" s="70">
        <f t="shared" si="14"/>
        <v>3.3498029154832853E-2</v>
      </c>
    </row>
    <row r="275" spans="19:24" x14ac:dyDescent="0.25">
      <c r="S275" s="92"/>
      <c r="T275" s="61">
        <v>7.3000000000004999</v>
      </c>
      <c r="U275" s="65">
        <f t="shared" si="12"/>
        <v>4.7676967062478787E-2</v>
      </c>
      <c r="V275" s="67">
        <f t="shared" si="13"/>
        <v>4.36440197191078E-2</v>
      </c>
      <c r="X275" s="70">
        <f t="shared" si="14"/>
        <v>3.3464547869110982E-2</v>
      </c>
    </row>
    <row r="276" spans="19:24" x14ac:dyDescent="0.25">
      <c r="S276" s="92"/>
      <c r="T276" s="62">
        <v>7.4000000000005004</v>
      </c>
      <c r="U276" s="65">
        <f t="shared" si="12"/>
        <v>4.768241617008611E-2</v>
      </c>
      <c r="V276" s="67">
        <f t="shared" si="13"/>
        <v>4.3422001845341958E-2</v>
      </c>
      <c r="X276" s="70">
        <f t="shared" si="14"/>
        <v>3.3428712197503443E-2</v>
      </c>
    </row>
    <row r="277" spans="19:24" x14ac:dyDescent="0.25">
      <c r="S277" s="92"/>
      <c r="T277" s="61">
        <v>7.5000000000005</v>
      </c>
      <c r="U277" s="65">
        <f t="shared" si="12"/>
        <v>4.7681053834800383E-2</v>
      </c>
      <c r="V277" s="67">
        <f t="shared" si="13"/>
        <v>4.3194942233473033E-2</v>
      </c>
      <c r="X277" s="70">
        <f t="shared" si="14"/>
        <v>3.3390529777673532E-2</v>
      </c>
    </row>
    <row r="278" spans="19:24" x14ac:dyDescent="0.25">
      <c r="S278" s="92"/>
      <c r="T278" s="62">
        <v>7.6000000000004997</v>
      </c>
      <c r="U278" s="65">
        <f t="shared" si="12"/>
        <v>4.7672880640436774E-2</v>
      </c>
      <c r="V278" s="67">
        <f t="shared" si="13"/>
        <v>4.2962931947377402E-2</v>
      </c>
      <c r="X278" s="70">
        <f t="shared" si="14"/>
        <v>3.3350008741408775E-2</v>
      </c>
    </row>
    <row r="279" spans="19:24" x14ac:dyDescent="0.25">
      <c r="S279" s="92"/>
      <c r="T279" s="61">
        <v>7.7000000000005002</v>
      </c>
      <c r="U279" s="65">
        <f t="shared" si="12"/>
        <v>4.765790008930252E-2</v>
      </c>
      <c r="V279" s="67">
        <f t="shared" si="13"/>
        <v>4.2726063684206401E-2</v>
      </c>
      <c r="X279" s="70">
        <f t="shared" si="14"/>
        <v>3.3307157711734689E-2</v>
      </c>
    </row>
    <row r="280" spans="19:24" x14ac:dyDescent="0.25">
      <c r="S280" s="92"/>
      <c r="T280" s="62">
        <v>7.8000000000004999</v>
      </c>
      <c r="U280" s="65">
        <f t="shared" si="12"/>
        <v>4.7636118599695756E-2</v>
      </c>
      <c r="V280" s="67">
        <f t="shared" si="13"/>
        <v>4.2484431712792384E-2</v>
      </c>
      <c r="X280" s="70">
        <f t="shared" si="14"/>
        <v>3.3261985799856515E-2</v>
      </c>
    </row>
    <row r="281" spans="19:24" x14ac:dyDescent="0.25">
      <c r="S281" s="92"/>
      <c r="T281" s="61">
        <v>7.9000000000005004</v>
      </c>
      <c r="U281" s="65">
        <f t="shared" si="12"/>
        <v>4.7607545501322603E-2</v>
      </c>
      <c r="V281" s="67">
        <f t="shared" si="13"/>
        <v>4.2238131811270341E-2</v>
      </c>
      <c r="X281" s="70">
        <f t="shared" si="14"/>
        <v>3.3214502601930596E-2</v>
      </c>
    </row>
    <row r="282" spans="19:24" x14ac:dyDescent="0.25">
      <c r="S282" s="92"/>
      <c r="T282" s="62">
        <v>8.0000000000004992</v>
      </c>
      <c r="U282" s="65">
        <f t="shared" si="12"/>
        <v>4.7572193028637175E-2</v>
      </c>
      <c r="V282" s="67">
        <f t="shared" si="13"/>
        <v>4.19872612039731E-2</v>
      </c>
      <c r="X282" s="70">
        <f t="shared" si="14"/>
        <v>3.3164718195666965E-2</v>
      </c>
    </row>
    <row r="283" spans="19:24" x14ac:dyDescent="0.25">
      <c r="S283" s="92"/>
      <c r="T283" s="61">
        <v>8.1000000000005006</v>
      </c>
      <c r="U283" s="65">
        <f t="shared" si="12"/>
        <v>4.7530076312111015E-2</v>
      </c>
      <c r="V283" s="67">
        <f t="shared" si="13"/>
        <v>4.1731918497657776E-2</v>
      </c>
      <c r="X283" s="70">
        <f t="shared" si="14"/>
        <v>3.3112643136764736E-2</v>
      </c>
    </row>
    <row r="284" spans="19:24" x14ac:dyDescent="0.25">
      <c r="S284" s="92"/>
      <c r="T284" s="62">
        <v>8.2000000000005002</v>
      </c>
      <c r="U284" s="65">
        <f t="shared" si="12"/>
        <v>4.7481213367440843E-2</v>
      </c>
      <c r="V284" s="67">
        <f t="shared" si="13"/>
        <v>4.1472203617122234E-2</v>
      </c>
      <c r="X284" s="70">
        <f t="shared" si="14"/>
        <v>3.3058288455182237E-2</v>
      </c>
    </row>
    <row r="285" spans="19:24" x14ac:dyDescent="0.25">
      <c r="S285" s="92"/>
      <c r="T285" s="61">
        <v>8.3000000000004999</v>
      </c>
      <c r="U285" s="65">
        <f t="shared" si="12"/>
        <v>4.7425625082705307E-2</v>
      </c>
      <c r="V285" s="67">
        <f t="shared" si="13"/>
        <v>4.1208217740269851E-2</v>
      </c>
      <c r="X285" s="70">
        <f t="shared" si="14"/>
        <v>3.3001665651243524E-2</v>
      </c>
    </row>
    <row r="286" spans="19:24" x14ac:dyDescent="0.25">
      <c r="S286" s="92"/>
      <c r="T286" s="62">
        <v>8.4000000000004995</v>
      </c>
      <c r="U286" s="65">
        <f t="shared" si="12"/>
        <v>4.7363335203483556E-2</v>
      </c>
      <c r="V286" s="67">
        <f t="shared" si="13"/>
        <v>4.0940063232681609E-2</v>
      </c>
      <c r="X286" s="70">
        <f t="shared" si="14"/>
        <v>3.2942786691583403E-2</v>
      </c>
    </row>
    <row r="287" spans="19:24" x14ac:dyDescent="0.25">
      <c r="S287" s="92"/>
      <c r="T287" s="61">
        <v>8.5000000000004992</v>
      </c>
      <c r="U287" s="65">
        <f t="shared" si="12"/>
        <v>4.7294370315950497E-2</v>
      </c>
      <c r="V287" s="67">
        <f t="shared" si="13"/>
        <v>4.0667843581754431E-2</v>
      </c>
      <c r="X287" s="70">
        <f t="shared" si="14"/>
        <v>3.2881664004932767E-2</v>
      </c>
    </row>
    <row r="288" spans="19:24" x14ac:dyDescent="0.25">
      <c r="S288" s="92"/>
      <c r="T288" s="62">
        <v>8.6000000000005006</v>
      </c>
      <c r="U288" s="65">
        <f t="shared" si="12"/>
        <v>4.721875982796557E-2</v>
      </c>
      <c r="V288" s="67">
        <f t="shared" si="13"/>
        <v>4.0391663330464837E-2</v>
      </c>
      <c r="X288" s="70">
        <f t="shared" si="14"/>
        <v>3.2818310477746533E-2</v>
      </c>
    </row>
    <row r="289" spans="19:24" x14ac:dyDescent="0.25">
      <c r="S289" s="92"/>
      <c r="T289" s="61">
        <v>8.7000000000005002</v>
      </c>
      <c r="U289" s="65">
        <f t="shared" si="12"/>
        <v>4.713653594817388E-2</v>
      </c>
      <c r="V289" s="67">
        <f t="shared" si="13"/>
        <v>4.0111628010816809E-2</v>
      </c>
      <c r="X289" s="70">
        <f t="shared" si="14"/>
        <v>3.2752739449676105E-2</v>
      </c>
    </row>
    <row r="290" spans="19:24" x14ac:dyDescent="0.25">
      <c r="S290" s="92"/>
      <c r="T290" s="62">
        <v>8.8000000000005993</v>
      </c>
      <c r="U290" s="65">
        <f t="shared" si="12"/>
        <v>4.7047733663140419E-2</v>
      </c>
      <c r="V290" s="67">
        <f t="shared" si="13"/>
        <v>3.9827844077032638E-2</v>
      </c>
      <c r="X290" s="70">
        <f t="shared" si="14"/>
        <v>3.2684964708888729E-2</v>
      </c>
    </row>
    <row r="291" spans="19:24" x14ac:dyDescent="0.25">
      <c r="S291" s="92"/>
      <c r="T291" s="61">
        <v>8.9000000000006008</v>
      </c>
      <c r="U291" s="65">
        <f t="shared" si="12"/>
        <v>4.6952390712540537E-2</v>
      </c>
      <c r="V291" s="67">
        <f t="shared" si="13"/>
        <v>3.954041883854726E-2</v>
      </c>
      <c r="X291" s="70">
        <f t="shared" si="14"/>
        <v>3.2615000487236319E-2</v>
      </c>
    </row>
    <row r="292" spans="19:24" x14ac:dyDescent="0.25">
      <c r="S292" s="92"/>
      <c r="T292" s="62">
        <v>9.0000000000006004</v>
      </c>
      <c r="U292" s="65">
        <f t="shared" si="12"/>
        <v>4.6850547562430116E-2</v>
      </c>
      <c r="V292" s="67">
        <f t="shared" si="13"/>
        <v>3.9249460392860376E-2</v>
      </c>
      <c r="X292" s="70">
        <f t="shared" si="14"/>
        <v>3.2542861455275129E-2</v>
      </c>
    </row>
    <row r="293" spans="19:24" x14ac:dyDescent="0.25">
      <c r="S293" s="92"/>
      <c r="T293" s="61">
        <v>9.1000000000006001</v>
      </c>
      <c r="U293" s="65">
        <f t="shared" si="12"/>
        <v>4.6742247376623566E-2</v>
      </c>
      <c r="V293" s="67">
        <f t="shared" si="13"/>
        <v>3.8955077558310361E-2</v>
      </c>
      <c r="X293" s="70">
        <f t="shared" si="14"/>
        <v>3.2468562717140097E-2</v>
      </c>
    </row>
    <row r="294" spans="19:24" x14ac:dyDescent="0.25">
      <c r="S294" s="92"/>
      <c r="T294" s="62">
        <v>9.2000000000005997</v>
      </c>
      <c r="U294" s="65">
        <f t="shared" si="12"/>
        <v>4.662753598620669E-2</v>
      </c>
      <c r="V294" s="67">
        <f t="shared" si="13"/>
        <v>3.8657379806823704E-2</v>
      </c>
      <c r="X294" s="70">
        <f t="shared" si="14"/>
        <v>3.2392119805275371E-2</v>
      </c>
    </row>
    <row r="295" spans="19:24" x14ac:dyDescent="0.25">
      <c r="S295" s="92"/>
      <c r="T295" s="61">
        <v>9.3000000000005993</v>
      </c>
      <c r="U295" s="65">
        <f t="shared" si="12"/>
        <v>4.6506461857215291E-2</v>
      </c>
      <c r="V295" s="67">
        <f t="shared" si="13"/>
        <v>3.8356477196699323E-2</v>
      </c>
      <c r="X295" s="70">
        <f t="shared" si="14"/>
        <v>3.2313548675023861E-2</v>
      </c>
    </row>
    <row r="296" spans="19:24" x14ac:dyDescent="0.25">
      <c r="S296" s="92"/>
      <c r="T296" s="62">
        <v>9.4000000000006008</v>
      </c>
      <c r="U296" s="65">
        <f t="shared" si="12"/>
        <v>4.637907605651094E-2</v>
      </c>
      <c r="V296" s="67">
        <f t="shared" si="13"/>
        <v>3.8052480305484505E-2</v>
      </c>
      <c r="X296" s="70">
        <f t="shared" si="14"/>
        <v>3.22328656990786E-2</v>
      </c>
    </row>
    <row r="297" spans="19:24" x14ac:dyDescent="0.25">
      <c r="S297" s="92"/>
      <c r="T297" s="61">
        <v>9.5000000000006004</v>
      </c>
      <c r="U297" s="65">
        <f t="shared" si="12"/>
        <v>4.6245432215887984E-2</v>
      </c>
      <c r="V297" s="67">
        <f t="shared" si="13"/>
        <v>3.7745500162999206E-2</v>
      </c>
      <c r="X297" s="70">
        <f t="shared" si="14"/>
        <v>3.2150087661798409E-2</v>
      </c>
    </row>
    <row r="298" spans="19:24" x14ac:dyDescent="0.25">
      <c r="S298" s="92"/>
      <c r="T298" s="62">
        <v>9.6000000000006001</v>
      </c>
      <c r="U298" s="65">
        <f t="shared" si="12"/>
        <v>4.6105586494446738E-2</v>
      </c>
      <c r="V298" s="67">
        <f t="shared" si="13"/>
        <v>3.7435648184564546E-2</v>
      </c>
      <c r="X298" s="70">
        <f t="shared" si="14"/>
        <v>3.2065231753390794E-2</v>
      </c>
    </row>
    <row r="299" spans="19:24" x14ac:dyDescent="0.25">
      <c r="S299" s="92"/>
      <c r="T299" s="61">
        <v>9.7000000000005997</v>
      </c>
      <c r="U299" s="65">
        <f t="shared" si="12"/>
        <v>4.5959597539270078E-2</v>
      </c>
      <c r="V299" s="67">
        <f t="shared" si="13"/>
        <v>3.7123036104491081E-2</v>
      </c>
      <c r="X299" s="70">
        <f t="shared" si="14"/>
        <v>3.1978315563964743E-2</v>
      </c>
    </row>
    <row r="300" spans="19:24" x14ac:dyDescent="0.25">
      <c r="S300" s="92"/>
      <c r="T300" s="62">
        <v>9.8000000000005993</v>
      </c>
      <c r="U300" s="65">
        <f t="shared" si="12"/>
        <v>4.5807526444441811E-2</v>
      </c>
      <c r="V300" s="67">
        <f t="shared" si="13"/>
        <v>3.6807775909881366E-2</v>
      </c>
      <c r="X300" s="70">
        <f t="shared" si="14"/>
        <v>3.1889357077456458E-2</v>
      </c>
    </row>
    <row r="301" spans="19:24" x14ac:dyDescent="0.25">
      <c r="S301" s="92"/>
      <c r="T301" s="61">
        <v>9.9000000000006008</v>
      </c>
      <c r="U301" s="65">
        <f t="shared" si="12"/>
        <v>4.5649436708446962E-2</v>
      </c>
      <c r="V301" s="67">
        <f t="shared" si="13"/>
        <v>3.6489979774800861E-2</v>
      </c>
      <c r="X301" s="70">
        <f t="shared" si="14"/>
        <v>3.1798374665430819E-2</v>
      </c>
    </row>
    <row r="302" spans="19:24" x14ac:dyDescent="0.25">
      <c r="S302" s="92"/>
      <c r="T302" s="62">
        <v>10.0000000000006</v>
      </c>
      <c r="U302" s="65">
        <f t="shared" si="12"/>
        <v>4.5485394189995608E-2</v>
      </c>
      <c r="V302" s="67">
        <f t="shared" si="13"/>
        <v>3.6169759994870175E-2</v>
      </c>
      <c r="X302" s="70">
        <f t="shared" si="14"/>
        <v>3.1705387080761684E-2</v>
      </c>
    </row>
    <row r="303" spans="19:24" x14ac:dyDescent="0.25">
      <c r="S303" s="92"/>
      <c r="T303" s="61">
        <v>10.1000000000006</v>
      </c>
      <c r="U303" s="65">
        <f t="shared" si="12"/>
        <v>4.5315467062313111E-2</v>
      </c>
      <c r="V303" s="67">
        <f t="shared" si="13"/>
        <v>3.5847228922330908E-2</v>
      </c>
      <c r="X303" s="70">
        <f t="shared" si="14"/>
        <v>3.1610413451193947E-2</v>
      </c>
    </row>
    <row r="304" spans="19:24" x14ac:dyDescent="0.25">
      <c r="S304" s="92"/>
      <c r="T304" s="62">
        <v>10.2000000000006</v>
      </c>
      <c r="U304" s="65">
        <f t="shared" si="12"/>
        <v>4.5139725765941323E-2</v>
      </c>
      <c r="V304" s="67">
        <f t="shared" si="13"/>
        <v>3.5522498901636487E-2</v>
      </c>
      <c r="X304" s="70">
        <f t="shared" si="14"/>
        <v>3.1513473272790596E-2</v>
      </c>
    </row>
    <row r="305" spans="19:24" x14ac:dyDescent="0.25">
      <c r="S305" s="92"/>
      <c r="T305" s="61">
        <v>10.300000000000599</v>
      </c>
      <c r="U305" s="65">
        <f t="shared" si="12"/>
        <v>4.4958242960096435E-2</v>
      </c>
      <c r="V305" s="67">
        <f t="shared" si="13"/>
        <v>3.5195682205618257E-2</v>
      </c>
      <c r="X305" s="70">
        <f t="shared" si="14"/>
        <v>3.1414586403267719E-2</v>
      </c>
    </row>
    <row r="306" spans="19:24" x14ac:dyDescent="0.25">
      <c r="S306" s="92"/>
      <c r="T306" s="62">
        <v>10.400000000000601</v>
      </c>
      <c r="U306" s="65">
        <f t="shared" si="12"/>
        <v>4.4771093472630398E-2</v>
      </c>
      <c r="V306" s="67">
        <f t="shared" si="13"/>
        <v>3.4866890972276229E-2</v>
      </c>
      <c r="X306" s="70">
        <f t="shared" si="14"/>
        <v>3.1313773055220893E-2</v>
      </c>
    </row>
    <row r="307" spans="19:24" x14ac:dyDescent="0.25">
      <c r="S307" s="92"/>
      <c r="T307" s="61">
        <v>10.5000000000006</v>
      </c>
      <c r="U307" s="65">
        <f t="shared" si="12"/>
        <v>4.4578354248644238E-2</v>
      </c>
      <c r="V307" s="67">
        <f t="shared" si="13"/>
        <v>3.453623714224266E-2</v>
      </c>
      <c r="X307" s="70">
        <f t="shared" si="14"/>
        <v>3.1211053789245932E-2</v>
      </c>
    </row>
    <row r="308" spans="19:24" x14ac:dyDescent="0.25">
      <c r="S308" s="92"/>
      <c r="T308" s="62">
        <v>10.6000000000006</v>
      </c>
      <c r="U308" s="65">
        <f t="shared" si="12"/>
        <v>4.4380104297802543E-2</v>
      </c>
      <c r="V308" s="67">
        <f t="shared" si="13"/>
        <v>3.4203832396965735E-2</v>
      </c>
      <c r="X308" s="70">
        <f t="shared" si="14"/>
        <v>3.1106449506957397E-2</v>
      </c>
    </row>
    <row r="309" spans="19:24" x14ac:dyDescent="0.25">
      <c r="S309" s="92"/>
      <c r="T309" s="61">
        <v>10.7000000000006</v>
      </c>
      <c r="U309" s="65">
        <f t="shared" si="12"/>
        <v>4.4176424640399642E-2</v>
      </c>
      <c r="V309" s="67">
        <f t="shared" si="13"/>
        <v>3.3869788097659274E-2</v>
      </c>
      <c r="X309" s="70">
        <f t="shared" si="14"/>
        <v>3.0999981443908267E-2</v>
      </c>
    </row>
    <row r="310" spans="19:24" x14ac:dyDescent="0.25">
      <c r="S310" s="92"/>
      <c r="T310" s="62">
        <v>10.800000000000599</v>
      </c>
      <c r="U310" s="65">
        <f t="shared" si="12"/>
        <v>4.3967398252228992E-2</v>
      </c>
      <c r="V310" s="67">
        <f t="shared" si="13"/>
        <v>3.35342152250633E-2</v>
      </c>
      <c r="X310" s="70">
        <f t="shared" si="14"/>
        <v>3.0891671162413911E-2</v>
      </c>
    </row>
    <row r="311" spans="19:24" x14ac:dyDescent="0.25">
      <c r="S311" s="92"/>
      <c r="T311" s="61">
        <v>10.900000000000601</v>
      </c>
      <c r="U311" s="65">
        <f t="shared" si="12"/>
        <v>4.3753110008308151E-2</v>
      </c>
      <c r="V311" s="67">
        <f t="shared" si="13"/>
        <v>3.3197224320059046E-2</v>
      </c>
      <c r="X311" s="70">
        <f t="shared" si="14"/>
        <v>3.0781540544283951E-2</v>
      </c>
    </row>
    <row r="312" spans="19:24" x14ac:dyDescent="0.25">
      <c r="S312" s="92"/>
      <c r="T312" s="62">
        <v>11.0000000000006</v>
      </c>
      <c r="U312" s="65">
        <f t="shared" si="12"/>
        <v>4.3533646625512797E-2</v>
      </c>
      <c r="V312" s="67">
        <f t="shared" si="13"/>
        <v>3.2858925425180707E-2</v>
      </c>
      <c r="X312" s="70">
        <f t="shared" si="14"/>
        <v>3.0669611783465296E-2</v>
      </c>
    </row>
    <row r="313" spans="19:24" x14ac:dyDescent="0.25">
      <c r="S313" s="92"/>
      <c r="T313" s="61">
        <v>11.1000000000006</v>
      </c>
      <c r="U313" s="65">
        <f t="shared" si="12"/>
        <v>4.3309096604173952E-2</v>
      </c>
      <c r="V313" s="67">
        <f t="shared" si="13"/>
        <v>3.2519428027064846E-2</v>
      </c>
      <c r="X313" s="70">
        <f t="shared" si="14"/>
        <v>3.0555907378599957E-2</v>
      </c>
    </row>
    <row r="314" spans="19:24" x14ac:dyDescent="0.25">
      <c r="S314" s="92"/>
      <c r="T314" s="62">
        <v>11.2000000000006</v>
      </c>
      <c r="U314" s="65">
        <f t="shared" si="12"/>
        <v>4.3079550168693408E-2</v>
      </c>
      <c r="V314" s="67">
        <f t="shared" si="13"/>
        <v>3.2178840999877292E-2</v>
      </c>
      <c r="X314" s="70">
        <f t="shared" si="14"/>
        <v>3.0440450125500916E-2</v>
      </c>
    </row>
    <row r="315" spans="19:24" x14ac:dyDescent="0.25">
      <c r="S315" s="92"/>
      <c r="T315" s="61">
        <v>11.300000000000599</v>
      </c>
      <c r="U315" s="65">
        <f t="shared" si="12"/>
        <v>4.2845099207233027E-2</v>
      </c>
      <c r="V315" s="67">
        <f t="shared" si="13"/>
        <v>3.1837272549755595E-2</v>
      </c>
      <c r="X315" s="70">
        <f t="shared" si="14"/>
        <v>3.032326310954982E-2</v>
      </c>
    </row>
    <row r="316" spans="19:24" x14ac:dyDescent="0.25">
      <c r="S316" s="92"/>
      <c r="T316" s="62">
        <v>11.400000000000601</v>
      </c>
      <c r="U316" s="65">
        <f t="shared" si="12"/>
        <v>4.2605837210534264E-2</v>
      </c>
      <c r="V316" s="67">
        <f t="shared" si="13"/>
        <v>3.1494830160304035E-2</v>
      </c>
      <c r="X316" s="70">
        <f t="shared" si="14"/>
        <v>3.0204369698019838E-2</v>
      </c>
    </row>
    <row r="317" spans="19:24" x14ac:dyDescent="0.25">
      <c r="S317" s="92"/>
      <c r="T317" s="61">
        <v>11.5000000000006</v>
      </c>
      <c r="U317" s="65">
        <f t="shared" si="12"/>
        <v>4.236185920992485E-2</v>
      </c>
      <c r="V317" s="67">
        <f t="shared" si="13"/>
        <v>3.1151620539176628E-2</v>
      </c>
      <c r="X317" s="70">
        <f t="shared" si="14"/>
        <v>3.0083793532327308E-2</v>
      </c>
    </row>
    <row r="318" spans="19:24" x14ac:dyDescent="0.25">
      <c r="S318" s="92"/>
      <c r="T318" s="62">
        <v>11.6000000000006</v>
      </c>
      <c r="U318" s="65">
        <f t="shared" si="12"/>
        <v>4.2113261714569958E-2</v>
      </c>
      <c r="V318" s="67">
        <f t="shared" si="13"/>
        <v>3.0807749565782049E-2</v>
      </c>
      <c r="X318" s="70">
        <f t="shared" si="14"/>
        <v>2.9961558520215845E-2</v>
      </c>
    </row>
    <row r="319" spans="19:24" x14ac:dyDescent="0.25">
      <c r="S319" s="92"/>
      <c r="T319" s="61">
        <v>11.7000000000006</v>
      </c>
      <c r="U319" s="65">
        <f t="shared" si="12"/>
        <v>4.186014264802574E-2</v>
      </c>
      <c r="V319" s="67">
        <f t="shared" si="13"/>
        <v>3.0463322240143056E-2</v>
      </c>
      <c r="X319" s="70">
        <f t="shared" si="14"/>
        <v>2.9837688827876383E-2</v>
      </c>
    </row>
    <row r="320" spans="19:24" x14ac:dyDescent="0.25">
      <c r="S320" s="92"/>
      <c r="T320" s="62">
        <v>11.800000000000599</v>
      </c>
      <c r="U320" s="65">
        <f t="shared" si="12"/>
        <v>4.1602601284153502E-2</v>
      </c>
      <c r="V320" s="67">
        <f t="shared" si="13"/>
        <v>3.0118442632941337E-2</v>
      </c>
      <c r="X320" s="70">
        <f t="shared" si="14"/>
        <v>2.9712208872006891E-2</v>
      </c>
    </row>
    <row r="321" spans="19:24" x14ac:dyDescent="0.25">
      <c r="S321" s="92"/>
      <c r="T321" s="61">
        <v>11.900000000000601</v>
      </c>
      <c r="U321" s="65">
        <f t="shared" si="12"/>
        <v>4.1340738182452923E-2</v>
      </c>
      <c r="V321" s="67">
        <f t="shared" si="13"/>
        <v>2.9773213836777432E-2</v>
      </c>
      <c r="X321" s="70">
        <f t="shared" si="14"/>
        <v>2.9585143311815301E-2</v>
      </c>
    </row>
    <row r="322" spans="19:24" x14ac:dyDescent="0.25">
      <c r="S322" s="92"/>
      <c r="T322" s="62">
        <v>12.0000000000006</v>
      </c>
      <c r="U322" s="65">
        <f t="shared" ref="U322:U385" si="15">NORMDIST(T322,mean_home,sd_home,FALSE)</f>
        <v>4.1074655122873172E-2</v>
      </c>
      <c r="V322" s="67">
        <f t="shared" ref="V322:V385" si="16">NORMDIST(T322,mean_away,sd_away,FALSE)</f>
        <v>2.9427737918673424E-2</v>
      </c>
      <c r="X322" s="70">
        <f t="shared" ref="X322:X385" si="17">NORMDIST(T322,outcome_mean,outcome_sd,FALSE)</f>
        <v>2.9456517040969427E-2</v>
      </c>
    </row>
    <row r="323" spans="19:24" x14ac:dyDescent="0.25">
      <c r="S323" s="92"/>
      <c r="T323" s="61">
        <v>12.1000000000006</v>
      </c>
      <c r="U323" s="65">
        <f t="shared" si="15"/>
        <v>4.0804455040160705E-2</v>
      </c>
      <c r="V323" s="67">
        <f t="shared" si="16"/>
        <v>2.9082115873845113E-2</v>
      </c>
      <c r="X323" s="70">
        <f t="shared" si="17"/>
        <v>2.9326355179497408E-2</v>
      </c>
    </row>
    <row r="324" spans="19:24" x14ac:dyDescent="0.25">
      <c r="S324" s="92"/>
      <c r="T324" s="62">
        <v>12.2000000000006</v>
      </c>
      <c r="U324" s="65">
        <f t="shared" si="15"/>
        <v>4.0530241957802936E-2</v>
      </c>
      <c r="V324" s="67">
        <f t="shared" si="16"/>
        <v>2.8736447580768192E-2</v>
      </c>
      <c r="X324" s="70">
        <f t="shared" si="17"/>
        <v>2.9194683065642445E-2</v>
      </c>
    </row>
    <row r="325" spans="19:24" x14ac:dyDescent="0.25">
      <c r="S325" s="92"/>
      <c r="T325" s="61">
        <v>12.300000000000599</v>
      </c>
      <c r="U325" s="65">
        <f t="shared" si="15"/>
        <v>4.025212092162652E-2</v>
      </c>
      <c r="V325" s="67">
        <f t="shared" si="16"/>
        <v>2.8390831757562039E-2</v>
      </c>
      <c r="X325" s="70">
        <f t="shared" si="17"/>
        <v>2.9061526247675488E-2</v>
      </c>
    </row>
    <row r="326" spans="19:24" x14ac:dyDescent="0.25">
      <c r="S326" s="92"/>
      <c r="T326" s="62">
        <v>12.400000000000601</v>
      </c>
      <c r="U326" s="65">
        <f t="shared" si="15"/>
        <v>3.9970197933109602E-2</v>
      </c>
      <c r="V326" s="67">
        <f t="shared" si="16"/>
        <v>2.8045365919712472E-2</v>
      </c>
      <c r="X326" s="70">
        <f t="shared" si="17"/>
        <v>2.8926910475669504E-2</v>
      </c>
    </row>
    <row r="327" spans="19:24" x14ac:dyDescent="0.25">
      <c r="S327" s="92"/>
      <c r="T327" s="61">
        <v>12.5000000000006</v>
      </c>
      <c r="U327" s="65">
        <f t="shared" si="15"/>
        <v>3.9684579882466597E-2</v>
      </c>
      <c r="V327" s="67">
        <f t="shared" si="16"/>
        <v>2.7700146339153835E-2</v>
      </c>
      <c r="X327" s="70">
        <f t="shared" si="17"/>
        <v>2.8790861693239161E-2</v>
      </c>
    </row>
    <row r="328" spans="19:24" x14ac:dyDescent="0.25">
      <c r="S328" s="92"/>
      <c r="T328" s="62">
        <v>12.6000000000006</v>
      </c>
      <c r="U328" s="65">
        <f t="shared" si="15"/>
        <v>3.9395374481564389E-2</v>
      </c>
      <c r="V328" s="67">
        <f t="shared" si="16"/>
        <v>2.7355268004728803E-2</v>
      </c>
      <c r="X328" s="70">
        <f t="shared" si="17"/>
        <v>2.865340602924938E-2</v>
      </c>
    </row>
    <row r="329" spans="19:24" x14ac:dyDescent="0.25">
      <c r="S329" s="92"/>
      <c r="T329" s="61">
        <v>12.7000000000006</v>
      </c>
      <c r="U329" s="65">
        <f t="shared" si="15"/>
        <v>3.9102690196728337E-2</v>
      </c>
      <c r="V329" s="67">
        <f t="shared" si="16"/>
        <v>2.7010824584042713E-2</v>
      </c>
      <c r="X329" s="70">
        <f t="shared" si="17"/>
        <v>2.8514569789496753E-2</v>
      </c>
    </row>
    <row r="330" spans="19:24" x14ac:dyDescent="0.25">
      <c r="S330" s="92"/>
      <c r="T330" s="62">
        <v>12.800000000000599</v>
      </c>
      <c r="U330" s="65">
        <f t="shared" si="15"/>
        <v>3.8806636181496337E-2</v>
      </c>
      <c r="V330" s="67">
        <f t="shared" si="16"/>
        <v>2.6666908386728101E-2</v>
      </c>
      <c r="X330" s="70">
        <f t="shared" si="17"/>
        <v>2.8374379448367182E-2</v>
      </c>
    </row>
    <row r="331" spans="19:24" x14ac:dyDescent="0.25">
      <c r="S331" s="92"/>
      <c r="T331" s="61">
        <v>12.900000000000601</v>
      </c>
      <c r="U331" s="65">
        <f t="shared" si="15"/>
        <v>3.8507322209378657E-2</v>
      </c>
      <c r="V331" s="67">
        <f t="shared" si="16"/>
        <v>2.6323610329132729E-2</v>
      </c>
      <c r="X331" s="70">
        <f t="shared" si="17"/>
        <v>2.8232861640473707E-2</v>
      </c>
    </row>
    <row r="332" spans="19:24" x14ac:dyDescent="0.25">
      <c r="S332" s="92"/>
      <c r="T332" s="62">
        <v>13.0000000000006</v>
      </c>
      <c r="U332" s="65">
        <f t="shared" si="15"/>
        <v>3.8204858606680991E-2</v>
      </c>
      <c r="V332" s="67">
        <f t="shared" si="16"/>
        <v>2.5981019900443592E-2</v>
      </c>
      <c r="X332" s="70">
        <f t="shared" si="17"/>
        <v>2.8090043152278001E-2</v>
      </c>
    </row>
    <row r="333" spans="19:24" x14ac:dyDescent="0.25">
      <c r="S333" s="92"/>
      <c r="T333" s="61">
        <v>13.1000000000006</v>
      </c>
      <c r="U333" s="65">
        <f t="shared" si="15"/>
        <v>3.7899356185447444E-2</v>
      </c>
      <c r="V333" s="67">
        <f t="shared" si="16"/>
        <v>2.5639225130257286E-2</v>
      </c>
      <c r="X333" s="70">
        <f t="shared" si="17"/>
        <v>2.7945950913699249E-2</v>
      </c>
    </row>
    <row r="334" spans="19:24" x14ac:dyDescent="0.25">
      <c r="S334" s="92"/>
      <c r="T334" s="62">
        <v>13.2000000000006</v>
      </c>
      <c r="U334" s="65">
        <f t="shared" si="15"/>
        <v>3.7590926176580032E-2</v>
      </c>
      <c r="V334" s="67">
        <f t="shared" si="16"/>
        <v>2.5298312557605829E-2</v>
      </c>
      <c r="X334" s="70">
        <f t="shared" si="17"/>
        <v>2.780061198971414E-2</v>
      </c>
    </row>
    <row r="335" spans="19:24" x14ac:dyDescent="0.25">
      <c r="S335" s="92"/>
      <c r="T335" s="61">
        <v>13.300000000000599</v>
      </c>
      <c r="U335" s="65">
        <f t="shared" si="15"/>
        <v>3.7279680163190193E-2</v>
      </c>
      <c r="V335" s="67">
        <f t="shared" si="16"/>
        <v>2.4958367201445252E-2</v>
      </c>
      <c r="X335" s="70">
        <f t="shared" si="17"/>
        <v>2.7654053571951463E-2</v>
      </c>
    </row>
    <row r="336" spans="19:24" x14ac:dyDescent="0.25">
      <c r="S336" s="92"/>
      <c r="T336" s="62">
        <v>13.400000000000601</v>
      </c>
      <c r="U336" s="65">
        <f t="shared" si="15"/>
        <v>3.6965730014237412E-2</v>
      </c>
      <c r="V336" s="67">
        <f t="shared" si="16"/>
        <v>2.4619472532613072E-2</v>
      </c>
      <c r="X336" s="70">
        <f t="shared" si="17"/>
        <v>2.750630297028506E-2</v>
      </c>
    </row>
    <row r="337" spans="19:24" x14ac:dyDescent="0.25">
      <c r="S337" s="92"/>
      <c r="T337" s="61">
        <v>13.5000000000006</v>
      </c>
      <c r="U337" s="65">
        <f t="shared" si="15"/>
        <v>3.6649187818509239E-2</v>
      </c>
      <c r="V337" s="67">
        <f t="shared" si="16"/>
        <v>2.4281710447258648E-2</v>
      </c>
      <c r="X337" s="70">
        <f t="shared" si="17"/>
        <v>2.735738760442865E-2</v>
      </c>
    </row>
    <row r="338" spans="19:24" x14ac:dyDescent="0.25">
      <c r="S338" s="92"/>
      <c r="T338" s="62">
        <v>13.6000000000006</v>
      </c>
      <c r="U338" s="65">
        <f t="shared" si="15"/>
        <v>3.6330165818996264E-2</v>
      </c>
      <c r="V338" s="67">
        <f t="shared" si="16"/>
        <v>2.3945161241749547E-2</v>
      </c>
      <c r="X338" s="70">
        <f t="shared" si="17"/>
        <v>2.7207334995536164E-2</v>
      </c>
    </row>
    <row r="339" spans="19:24" x14ac:dyDescent="0.25">
      <c r="S339" s="92"/>
      <c r="T339" s="61">
        <v>13.7000000000006</v>
      </c>
      <c r="U339" s="65">
        <f t="shared" si="15"/>
        <v>3.6008776347714752E-2</v>
      </c>
      <c r="V339" s="67">
        <f t="shared" si="16"/>
        <v>2.3609903589055115E-2</v>
      </c>
      <c r="X339" s="70">
        <f t="shared" si="17"/>
        <v>2.7056172757811088E-2</v>
      </c>
    </row>
    <row r="340" spans="19:24" x14ac:dyDescent="0.25">
      <c r="S340" s="92"/>
      <c r="T340" s="62">
        <v>13.800000000000599</v>
      </c>
      <c r="U340" s="65">
        <f t="shared" si="15"/>
        <v>3.5685131761028582E-2</v>
      </c>
      <c r="V340" s="67">
        <f t="shared" si="16"/>
        <v>2.3276014516607067E-2</v>
      </c>
      <c r="X340" s="70">
        <f t="shared" si="17"/>
        <v>2.6903928590128433E-2</v>
      </c>
    </row>
    <row r="341" spans="19:24" x14ac:dyDescent="0.25">
      <c r="S341" s="92"/>
      <c r="T341" s="61">
        <v>13.900000000000601</v>
      </c>
      <c r="U341" s="65">
        <f t="shared" si="15"/>
        <v>3.5359344375521483E-2</v>
      </c>
      <c r="V341" s="67">
        <f t="shared" si="16"/>
        <v>2.2943569385635534E-2</v>
      </c>
      <c r="X341" s="70">
        <f t="shared" si="17"/>
        <v>2.675063026767277E-2</v>
      </c>
    </row>
    <row r="342" spans="19:24" x14ac:dyDescent="0.25">
      <c r="S342" s="92"/>
      <c r="T342" s="62">
        <v>14.0000000000006</v>
      </c>
      <c r="U342" s="65">
        <f t="shared" si="15"/>
        <v>3.5031526404469354E-2</v>
      </c>
      <c r="V342" s="67">
        <f t="shared" si="16"/>
        <v>2.2612641871977462E-2</v>
      </c>
      <c r="X342" s="70">
        <f t="shared" si="17"/>
        <v>2.6596305633595847E-2</v>
      </c>
    </row>
    <row r="343" spans="19:24" x14ac:dyDescent="0.25">
      <c r="S343" s="92"/>
      <c r="T343" s="61">
        <v>14.1000000000006</v>
      </c>
      <c r="U343" s="65">
        <f t="shared" si="15"/>
        <v>3.4701789894961456E-2</v>
      </c>
      <c r="V343" s="67">
        <f t="shared" si="16"/>
        <v>2.2283303948352807E-2</v>
      </c>
      <c r="X343" s="70">
        <f t="shared" si="17"/>
        <v>2.6440982590697291E-2</v>
      </c>
    </row>
    <row r="344" spans="19:24" x14ac:dyDescent="0.25">
      <c r="S344" s="92"/>
      <c r="T344" s="62">
        <v>14.2000000000006</v>
      </c>
      <c r="U344" s="65">
        <f t="shared" si="15"/>
        <v>3.4370246665718258E-2</v>
      </c>
      <c r="V344" s="67">
        <f t="shared" si="16"/>
        <v>2.1955625868102815E-2</v>
      </c>
      <c r="X344" s="70">
        <f t="shared" si="17"/>
        <v>2.6284689093131641E-2</v>
      </c>
    </row>
    <row r="345" spans="19:24" x14ac:dyDescent="0.25">
      <c r="S345" s="92"/>
      <c r="T345" s="61">
        <v>14.300000000000599</v>
      </c>
      <c r="U345" s="65">
        <f t="shared" si="15"/>
        <v>3.4037008245652395E-2</v>
      </c>
      <c r="V345" s="67">
        <f t="shared" si="16"/>
        <v>2.1629676150382946E-2</v>
      </c>
      <c r="X345" s="70">
        <f t="shared" si="17"/>
        <v>2.6127453138145386E-2</v>
      </c>
    </row>
    <row r="346" spans="19:24" x14ac:dyDescent="0.25">
      <c r="S346" s="92"/>
      <c r="T346" s="62">
        <v>14.400000000000601</v>
      </c>
      <c r="U346" s="65">
        <f t="shared" si="15"/>
        <v>3.3702185813218308E-2</v>
      </c>
      <c r="V346" s="67">
        <f t="shared" si="16"/>
        <v>2.1305521566801992E-2</v>
      </c>
      <c r="X346" s="70">
        <f t="shared" si="17"/>
        <v>2.5969302757847073E-2</v>
      </c>
    </row>
    <row r="347" spans="19:24" x14ac:dyDescent="0.25">
      <c r="S347" s="92"/>
      <c r="T347" s="61">
        <v>14.5000000000006</v>
      </c>
      <c r="U347" s="65">
        <f t="shared" si="15"/>
        <v>3.336589013659471E-2</v>
      </c>
      <c r="V347" s="67">
        <f t="shared" si="16"/>
        <v>2.0983227129497399E-2</v>
      </c>
      <c r="X347" s="70">
        <f t="shared" si="17"/>
        <v>2.581026601101406E-2</v>
      </c>
    </row>
    <row r="348" spans="19:24" x14ac:dyDescent="0.25">
      <c r="S348" s="92"/>
      <c r="T348" s="62">
        <v>14.6000000000006</v>
      </c>
      <c r="U348" s="65">
        <f t="shared" si="15"/>
        <v>3.302823151474267E-2</v>
      </c>
      <c r="V348" s="67">
        <f t="shared" si="16"/>
        <v>2.0662856080635693E-2</v>
      </c>
      <c r="X348" s="70">
        <f t="shared" si="17"/>
        <v>2.5650370974938979E-2</v>
      </c>
    </row>
    <row r="349" spans="19:24" x14ac:dyDescent="0.25">
      <c r="S349" s="92"/>
      <c r="T349" s="61">
        <v>14.7000000000006</v>
      </c>
      <c r="U349" s="65">
        <f t="shared" si="15"/>
        <v>3.2689319719381195E-2</v>
      </c>
      <c r="V349" s="67">
        <f t="shared" si="16"/>
        <v>2.034446988332551E-2</v>
      </c>
      <c r="X349" s="70">
        <f t="shared" si="17"/>
        <v>2.5489645737319232E-2</v>
      </c>
    </row>
    <row r="350" spans="19:24" x14ac:dyDescent="0.25">
      <c r="S350" s="92"/>
      <c r="T350" s="62">
        <v>14.800000000000599</v>
      </c>
      <c r="U350" s="65">
        <f t="shared" si="15"/>
        <v>3.2349263937920564E-2</v>
      </c>
      <c r="V350" s="67">
        <f t="shared" si="16"/>
        <v>2.0028128213929651E-2</v>
      </c>
      <c r="X350" s="70">
        <f t="shared" si="17"/>
        <v>2.5328118388192926E-2</v>
      </c>
    </row>
    <row r="351" spans="19:24" x14ac:dyDescent="0.25">
      <c r="S351" s="92"/>
      <c r="T351" s="61">
        <v>14.900000000000601</v>
      </c>
      <c r="U351" s="65">
        <f t="shared" si="15"/>
        <v>3.2008172717392189E-2</v>
      </c>
      <c r="V351" s="67">
        <f t="shared" si="16"/>
        <v>1.9713888955761323E-2</v>
      </c>
      <c r="X351" s="70">
        <f t="shared" si="17"/>
        <v>2.5165817011923938E-2</v>
      </c>
    </row>
    <row r="352" spans="19:24" x14ac:dyDescent="0.25">
      <c r="S352" s="92"/>
      <c r="T352" s="62">
        <v>15.0000000000006</v>
      </c>
      <c r="U352" s="65">
        <f t="shared" si="15"/>
        <v>3.1666153909412936E-2</v>
      </c>
      <c r="V352" s="67">
        <f t="shared" si="16"/>
        <v>1.9401808194148589E-2</v>
      </c>
      <c r="X352" s="70">
        <f t="shared" si="17"/>
        <v>2.5002769679239718E-2</v>
      </c>
    </row>
    <row r="353" spans="19:24" x14ac:dyDescent="0.25">
      <c r="S353" s="92"/>
      <c r="T353" s="61">
        <v>15.1000000000006</v>
      </c>
      <c r="U353" s="65">
        <f t="shared" si="15"/>
        <v>3.1323314616219747E-2</v>
      </c>
      <c r="V353" s="67">
        <f t="shared" si="16"/>
        <v>1.909194021284993E-2</v>
      </c>
      <c r="X353" s="70">
        <f t="shared" si="17"/>
        <v>2.483900443932463E-2</v>
      </c>
    </row>
    <row r="354" spans="19:24" x14ac:dyDescent="0.25">
      <c r="S354" s="92"/>
      <c r="T354" s="62">
        <v>15.2000000000006</v>
      </c>
      <c r="U354" s="65">
        <f t="shared" si="15"/>
        <v>3.0979761137809425E-2</v>
      </c>
      <c r="V354" s="67">
        <f t="shared" si="16"/>
        <v>1.8784337491802871E-2</v>
      </c>
      <c r="X354" s="70">
        <f t="shared" si="17"/>
        <v>2.467454931197182E-2</v>
      </c>
    </row>
    <row r="355" spans="19:24" x14ac:dyDescent="0.25">
      <c r="S355" s="92"/>
      <c r="T355" s="61">
        <v>15.300000000000599</v>
      </c>
      <c r="U355" s="65">
        <f t="shared" si="15"/>
        <v>3.0635598920216896E-2</v>
      </c>
      <c r="V355" s="67">
        <f t="shared" si="16"/>
        <v>1.8479050706186294E-2</v>
      </c>
      <c r="X355" s="70">
        <f t="shared" si="17"/>
        <v>2.4509432279796812E-2</v>
      </c>
    </row>
    <row r="356" spans="19:24" x14ac:dyDescent="0.25">
      <c r="S356" s="92"/>
      <c r="T356" s="62">
        <v>15.400000000000601</v>
      </c>
      <c r="U356" s="65">
        <f t="shared" si="15"/>
        <v>3.0290932504963473E-2</v>
      </c>
      <c r="V356" s="67">
        <f t="shared" si="16"/>
        <v>1.8176128726776489E-2</v>
      </c>
      <c r="X356" s="70">
        <f t="shared" si="17"/>
        <v>2.4343681280515478E-2</v>
      </c>
    </row>
    <row r="357" spans="19:24" x14ac:dyDescent="0.25">
      <c r="S357" s="92"/>
      <c r="T357" s="61">
        <v>15.5000000000006</v>
      </c>
      <c r="U357" s="65">
        <f t="shared" si="15"/>
        <v>2.9945865479705784E-2</v>
      </c>
      <c r="V357" s="67">
        <f t="shared" si="16"/>
        <v>1.787561862157562E-2</v>
      </c>
      <c r="X357" s="70">
        <f t="shared" si="17"/>
        <v>2.4177324199289491E-2</v>
      </c>
    </row>
    <row r="358" spans="19:24" x14ac:dyDescent="0.25">
      <c r="S358" s="92"/>
      <c r="T358" s="62">
        <v>15.6000000000006</v>
      </c>
      <c r="U358" s="65">
        <f t="shared" si="15"/>
        <v>2.9600500430113544E-2</v>
      </c>
      <c r="V358" s="67">
        <f t="shared" si="16"/>
        <v>1.7577565658690585E-2</v>
      </c>
      <c r="X358" s="70">
        <f t="shared" si="17"/>
        <v>2.4010388861141926E-2</v>
      </c>
    </row>
    <row r="359" spans="19:24" x14ac:dyDescent="0.25">
      <c r="S359" s="92"/>
      <c r="T359" s="61">
        <v>15.7000000000006</v>
      </c>
      <c r="U359" s="65">
        <f t="shared" si="15"/>
        <v>2.925493889300386E-2</v>
      </c>
      <c r="V359" s="67">
        <f t="shared" si="16"/>
        <v>1.7282013310439388E-2</v>
      </c>
      <c r="X359" s="70">
        <f t="shared" si="17"/>
        <v>2.3842903023445799E-2</v>
      </c>
    </row>
    <row r="360" spans="19:24" x14ac:dyDescent="0.25">
      <c r="S360" s="92"/>
      <c r="T360" s="62">
        <v>15.800000000000701</v>
      </c>
      <c r="U360" s="65">
        <f t="shared" si="15"/>
        <v>2.8909281310757033E-2</v>
      </c>
      <c r="V360" s="67">
        <f t="shared" si="16"/>
        <v>1.6989003258660908E-2</v>
      </c>
      <c r="X360" s="70">
        <f t="shared" si="17"/>
        <v>2.3674894368488193E-2</v>
      </c>
    </row>
    <row r="361" spans="19:24" x14ac:dyDescent="0.25">
      <c r="S361" s="92"/>
      <c r="T361" s="61">
        <v>15.9000000000007</v>
      </c>
      <c r="U361" s="65">
        <f t="shared" si="15"/>
        <v>2.8563626987040135E-2</v>
      </c>
      <c r="V361" s="67">
        <f t="shared" si="16"/>
        <v>1.6698575401205191E-2</v>
      </c>
      <c r="X361" s="70">
        <f t="shared" si="17"/>
        <v>2.3506390496113458E-2</v>
      </c>
    </row>
    <row r="362" spans="19:24" x14ac:dyDescent="0.25">
      <c r="S362" s="92"/>
      <c r="T362" s="62">
        <v>16.0000000000007</v>
      </c>
      <c r="U362" s="65">
        <f t="shared" si="15"/>
        <v>2.8218074043855564E-2</v>
      </c>
      <c r="V362" s="67">
        <f t="shared" si="16"/>
        <v>1.6410767859574592E-2</v>
      </c>
      <c r="X362" s="70">
        <f t="shared" si="17"/>
        <v>2.3337418916445685E-2</v>
      </c>
    </row>
    <row r="363" spans="19:24" x14ac:dyDescent="0.25">
      <c r="S363" s="92"/>
      <c r="T363" s="61">
        <v>16.100000000000701</v>
      </c>
      <c r="U363" s="65">
        <f t="shared" si="15"/>
        <v>2.7872719379942443E-2</v>
      </c>
      <c r="V363" s="67">
        <f t="shared" si="16"/>
        <v>1.6125616987695605E-2</v>
      </c>
      <c r="X363" s="70">
        <f t="shared" si="17"/>
        <v>2.3168007042696375E-2</v>
      </c>
    </row>
    <row r="364" spans="19:24" x14ac:dyDescent="0.25">
      <c r="S364" s="92"/>
      <c r="T364" s="62">
        <v>16.200000000000699</v>
      </c>
      <c r="U364" s="65">
        <f t="shared" si="15"/>
        <v>2.7527658630545033E-2</v>
      </c>
      <c r="V364" s="67">
        <f t="shared" si="16"/>
        <v>1.5843157381790159E-2</v>
      </c>
      <c r="X364" s="70">
        <f t="shared" si="17"/>
        <v>2.2998182184057091E-2</v>
      </c>
    </row>
    <row r="365" spans="19:24" x14ac:dyDescent="0.25">
      <c r="S365" s="92"/>
      <c r="T365" s="61">
        <v>16.300000000000701</v>
      </c>
      <c r="U365" s="65">
        <f t="shared" si="15"/>
        <v>2.7182986128567725E-2</v>
      </c>
      <c r="V365" s="67">
        <f t="shared" si="16"/>
        <v>1.5563421891320846E-2</v>
      </c>
      <c r="X365" s="70">
        <f t="shared" si="17"/>
        <v>2.2827971538680721E-2</v>
      </c>
    </row>
    <row r="366" spans="19:24" x14ac:dyDescent="0.25">
      <c r="S366" s="92"/>
      <c r="T366" s="62">
        <v>16.400000000000698</v>
      </c>
      <c r="U366" s="65">
        <f t="shared" si="15"/>
        <v>2.6838794867132761E-2</v>
      </c>
      <c r="V366" s="67">
        <f t="shared" si="16"/>
        <v>1.5286441630981831E-2</v>
      </c>
      <c r="X366" s="70">
        <f t="shared" si="17"/>
        <v>2.2657402186753422E-2</v>
      </c>
    </row>
    <row r="367" spans="19:24" x14ac:dyDescent="0.25">
      <c r="S367" s="92"/>
      <c r="T367" s="61">
        <v>16.5000000000007</v>
      </c>
      <c r="U367" s="65">
        <f t="shared" si="15"/>
        <v>2.6495176463554777E-2</v>
      </c>
      <c r="V367" s="67">
        <f t="shared" si="16"/>
        <v>1.5012245993706898E-2</v>
      </c>
      <c r="X367" s="70">
        <f t="shared" si="17"/>
        <v>2.248650108365953E-2</v>
      </c>
    </row>
    <row r="368" spans="19:24" x14ac:dyDescent="0.25">
      <c r="S368" s="92"/>
      <c r="T368" s="62">
        <v>16.600000000000701</v>
      </c>
      <c r="U368" s="65">
        <f t="shared" si="15"/>
        <v>2.6152221124745488E-2</v>
      </c>
      <c r="V368" s="67">
        <f t="shared" si="16"/>
        <v>1.4740862664665703E-2</v>
      </c>
      <c r="X368" s="70">
        <f t="shared" si="17"/>
        <v>2.2315295053241771E-2</v>
      </c>
    </row>
    <row r="369" spans="19:24" x14ac:dyDescent="0.25">
      <c r="S369" s="92"/>
      <c r="T369" s="61">
        <v>16.700000000000699</v>
      </c>
      <c r="U369" s="65">
        <f t="shared" si="15"/>
        <v>2.5810017614059638E-2</v>
      </c>
      <c r="V369" s="67">
        <f t="shared" si="16"/>
        <v>1.4472317636218658E-2</v>
      </c>
      <c r="X369" s="70">
        <f t="shared" si="17"/>
        <v>2.2143810781158808E-2</v>
      </c>
    </row>
    <row r="370" spans="19:24" x14ac:dyDescent="0.25">
      <c r="S370" s="92"/>
      <c r="T370" s="62">
        <v>16.800000000000701</v>
      </c>
      <c r="U370" s="65">
        <f t="shared" si="15"/>
        <v>2.5468653219592012E-2</v>
      </c>
      <c r="V370" s="67">
        <f t="shared" si="16"/>
        <v>1.4206635223800626E-2</v>
      </c>
      <c r="X370" s="70">
        <f t="shared" si="17"/>
        <v>2.197207480834228E-2</v>
      </c>
    </row>
    <row r="371" spans="19:24" x14ac:dyDescent="0.25">
      <c r="S371" s="92"/>
      <c r="T371" s="61">
        <v>16.900000000000698</v>
      </c>
      <c r="U371" s="65">
        <f t="shared" si="15"/>
        <v>2.5128213723933902E-2</v>
      </c>
      <c r="V371" s="67">
        <f t="shared" si="16"/>
        <v>1.3943838082703221E-2</v>
      </c>
      <c r="X371" s="70">
        <f t="shared" si="17"/>
        <v>2.1800113524555461E-2</v>
      </c>
    </row>
    <row r="372" spans="19:24" x14ac:dyDescent="0.25">
      <c r="S372" s="92"/>
      <c r="T372" s="62">
        <v>17.0000000000007</v>
      </c>
      <c r="U372" s="65">
        <f t="shared" si="15"/>
        <v>2.4788783375395411E-2</v>
      </c>
      <c r="V372" s="67">
        <f t="shared" si="16"/>
        <v>1.3683947225724797E-2</v>
      </c>
      <c r="X372" s="70">
        <f t="shared" si="17"/>
        <v>2.1627953162055295E-2</v>
      </c>
    </row>
    <row r="373" spans="19:24" x14ac:dyDescent="0.25">
      <c r="S373" s="92"/>
      <c r="T373" s="61">
        <v>17.100000000000701</v>
      </c>
      <c r="U373" s="65">
        <f t="shared" si="15"/>
        <v>2.4450444860698976E-2</v>
      </c>
      <c r="V373" s="67">
        <f t="shared" si="16"/>
        <v>1.3426982041657622E-2</v>
      </c>
      <c r="X373" s="70">
        <f t="shared" si="17"/>
        <v>2.1455619789359962E-2</v>
      </c>
    </row>
    <row r="374" spans="19:24" x14ac:dyDescent="0.25">
      <c r="S374" s="92"/>
      <c r="T374" s="62">
        <v>17.200000000000699</v>
      </c>
      <c r="U374" s="65">
        <f t="shared" si="15"/>
        <v>2.4113279279147463E-2</v>
      </c>
      <c r="V374" s="67">
        <f t="shared" si="16"/>
        <v>1.3172960314580774E-2</v>
      </c>
      <c r="X374" s="70">
        <f t="shared" si="17"/>
        <v>2.1283139305123596E-2</v>
      </c>
    </row>
    <row r="375" spans="19:24" x14ac:dyDescent="0.25">
      <c r="S375" s="92"/>
      <c r="T375" s="61">
        <v>17.300000000000701</v>
      </c>
      <c r="U375" s="65">
        <f t="shared" si="15"/>
        <v>2.3777366118269035E-2</v>
      </c>
      <c r="V375" s="67">
        <f t="shared" si="16"/>
        <v>1.2921898243927333E-2</v>
      </c>
      <c r="X375" s="70">
        <f t="shared" si="17"/>
        <v>2.1110537432120019E-2</v>
      </c>
    </row>
    <row r="376" spans="19:24" x14ac:dyDescent="0.25">
      <c r="S376" s="92"/>
      <c r="T376" s="62">
        <v>17.400000000000698</v>
      </c>
      <c r="U376" s="65">
        <f t="shared" si="15"/>
        <v>2.3442783230939391E-2</v>
      </c>
      <c r="V376" s="67">
        <f t="shared" si="16"/>
        <v>1.2673810465294614E-2</v>
      </c>
      <c r="X376" s="70">
        <f t="shared" si="17"/>
        <v>2.0937839711337267E-2</v>
      </c>
    </row>
    <row r="377" spans="19:24" x14ac:dyDescent="0.25">
      <c r="S377" s="92"/>
      <c r="T377" s="61">
        <v>17.5000000000007</v>
      </c>
      <c r="U377" s="65">
        <f t="shared" si="15"/>
        <v>2.3109606813980332E-2</v>
      </c>
      <c r="V377" s="67">
        <f t="shared" si="16"/>
        <v>1.2428710071965271E-2</v>
      </c>
      <c r="X377" s="70">
        <f t="shared" si="17"/>
        <v>2.0765071496184347E-2</v>
      </c>
    </row>
    <row r="378" spans="19:24" x14ac:dyDescent="0.25">
      <c r="S378" s="92"/>
      <c r="T378" s="62">
        <v>17.600000000000701</v>
      </c>
      <c r="U378" s="65">
        <f t="shared" si="15"/>
        <v>2.2777911388232486E-2</v>
      </c>
      <c r="V378" s="67">
        <f t="shared" si="16"/>
        <v>1.2186608637107866E-2</v>
      </c>
      <c r="X378" s="70">
        <f t="shared" si="17"/>
        <v>2.0592257946811948E-2</v>
      </c>
    </row>
    <row r="379" spans="19:24" x14ac:dyDescent="0.25">
      <c r="S379" s="92"/>
      <c r="T379" s="61">
        <v>17.700000000000699</v>
      </c>
      <c r="U379" s="65">
        <f t="shared" si="15"/>
        <v>2.2447769780098253E-2</v>
      </c>
      <c r="V379" s="67">
        <f t="shared" si="16"/>
        <v>1.194751623662477E-2</v>
      </c>
      <c r="X379" s="70">
        <f t="shared" si="17"/>
        <v>2.0419424024548573E-2</v>
      </c>
    </row>
    <row r="380" spans="19:24" x14ac:dyDescent="0.25">
      <c r="S380" s="92"/>
      <c r="T380" s="62">
        <v>17.800000000000701</v>
      </c>
      <c r="U380" s="65">
        <f t="shared" si="15"/>
        <v>2.2119253104549836E-2</v>
      </c>
      <c r="V380" s="67">
        <f t="shared" si="16"/>
        <v>1.1711441472615505E-2</v>
      </c>
      <c r="X380" s="70">
        <f t="shared" si="17"/>
        <v>2.0246594486453391E-2</v>
      </c>
    </row>
    <row r="381" spans="19:24" x14ac:dyDescent="0.25">
      <c r="S381" s="92"/>
      <c r="T381" s="61">
        <v>17.900000000000698</v>
      </c>
      <c r="U381" s="65">
        <f t="shared" si="15"/>
        <v>2.1792430749595887E-2</v>
      </c>
      <c r="V381" s="67">
        <f t="shared" si="16"/>
        <v>1.1478391497423813E-2</v>
      </c>
      <c r="X381" s="70">
        <f t="shared" si="17"/>
        <v>2.0073793879987388E-2</v>
      </c>
    </row>
    <row r="382" spans="19:24" x14ac:dyDescent="0.25">
      <c r="S382" s="92"/>
      <c r="T382" s="62">
        <v>18.0000000000007</v>
      </c>
      <c r="U382" s="65">
        <f t="shared" si="15"/>
        <v>2.1467370362198607E-2</v>
      </c>
      <c r="V382" s="67">
        <f t="shared" si="16"/>
        <v>1.1248372038236297E-2</v>
      </c>
      <c r="X382" s="70">
        <f t="shared" si="17"/>
        <v>1.9901046537803807E-2</v>
      </c>
    </row>
    <row r="383" spans="19:24" x14ac:dyDescent="0.25">
      <c r="S383" s="92"/>
      <c r="T383" s="61">
        <v>18.100000000000701</v>
      </c>
      <c r="U383" s="65">
        <f t="shared" si="15"/>
        <v>2.1144137835632369E-2</v>
      </c>
      <c r="V383" s="67">
        <f t="shared" si="16"/>
        <v>1.1021387422201184E-2</v>
      </c>
      <c r="X383" s="70">
        <f t="shared" si="17"/>
        <v>1.9728376572659443E-2</v>
      </c>
    </row>
    <row r="384" spans="19:24" x14ac:dyDescent="0.25">
      <c r="S384" s="92"/>
      <c r="T384" s="62">
        <v>18.200000000000699</v>
      </c>
      <c r="U384" s="65">
        <f t="shared" si="15"/>
        <v>2.0822797298273021E-2</v>
      </c>
      <c r="V384" s="67">
        <f t="shared" si="16"/>
        <v>1.0797440602035283E-2</v>
      </c>
      <c r="X384" s="70">
        <f t="shared" si="17"/>
        <v>1.9555807872447564E-2</v>
      </c>
    </row>
    <row r="385" spans="19:24" x14ac:dyDescent="0.25">
      <c r="S385" s="92"/>
      <c r="T385" s="61">
        <v>18.300000000000701</v>
      </c>
      <c r="U385" s="65">
        <f t="shared" si="15"/>
        <v>2.0503411103806209E-2</v>
      </c>
      <c r="V385" s="67">
        <f t="shared" si="16"/>
        <v>1.0576533182087771E-2</v>
      </c>
      <c r="X385" s="70">
        <f t="shared" si="17"/>
        <v>1.938336409535377E-2</v>
      </c>
    </row>
    <row r="386" spans="19:24" x14ac:dyDescent="0.25">
      <c r="S386" s="92"/>
      <c r="T386" s="62">
        <v>18.400000000000698</v>
      </c>
      <c r="U386" s="65">
        <f t="shared" ref="U386:U402" si="18">NORMDIST(T386,mean_home,sd_home,FALSE)</f>
        <v>2.0186039822841815E-2</v>
      </c>
      <c r="V386" s="67">
        <f t="shared" ref="V386:V402" si="19">NORMDIST(T386,mean_away,sd_away,FALSE)</f>
        <v>1.035866544482948E-2</v>
      </c>
      <c r="X386" s="70">
        <f t="shared" ref="X386:X402" si="20">NORMDIST(T386,outcome_mean,outcome_sd,FALSE)</f>
        <v>1.9211068665135809E-2</v>
      </c>
    </row>
    <row r="387" spans="19:24" x14ac:dyDescent="0.25">
      <c r="S387" s="92"/>
      <c r="T387" s="61">
        <v>18.5000000000007</v>
      </c>
      <c r="U387" s="65">
        <f t="shared" si="18"/>
        <v>1.9870742235919885E-2</v>
      </c>
      <c r="V387" s="67">
        <f t="shared" si="19"/>
        <v>1.0143836377736477E-2</v>
      </c>
      <c r="X387" s="70">
        <f t="shared" si="20"/>
        <v>1.9038944766528055E-2</v>
      </c>
    </row>
    <row r="388" spans="19:24" x14ac:dyDescent="0.25">
      <c r="S388" s="92"/>
      <c r="T388" s="62">
        <v>18.600000000000701</v>
      </c>
      <c r="U388" s="65">
        <f t="shared" si="18"/>
        <v>1.9557575327893144E-2</v>
      </c>
      <c r="V388" s="67">
        <f t="shared" si="19"/>
        <v>9.9320437005371923E-3</v>
      </c>
      <c r="X388" s="70">
        <f t="shared" si="20"/>
        <v>1.8867015340771766E-2</v>
      </c>
    </row>
    <row r="389" spans="19:24" x14ac:dyDescent="0.25">
      <c r="S389" s="92"/>
      <c r="T389" s="61">
        <v>18.700000000000699</v>
      </c>
      <c r="U389" s="65">
        <f t="shared" si="18"/>
        <v>1.9246594283669184E-2</v>
      </c>
      <c r="V389" s="67">
        <f t="shared" si="19"/>
        <v>9.7232838927923827E-3</v>
      </c>
      <c r="X389" s="70">
        <f t="shared" si="20"/>
        <v>1.8695303081271732E-2</v>
      </c>
    </row>
    <row r="390" spans="19:24" x14ac:dyDescent="0.25">
      <c r="S390" s="92"/>
      <c r="T390" s="62">
        <v>18.800000000000701</v>
      </c>
      <c r="U390" s="65">
        <f t="shared" si="18"/>
        <v>1.8937852485294837E-2</v>
      </c>
      <c r="V390" s="67">
        <f t="shared" si="19"/>
        <v>9.5175522217777007E-3</v>
      </c>
      <c r="X390" s="70">
        <f t="shared" si="20"/>
        <v>1.8523830429380113E-2</v>
      </c>
    </row>
    <row r="391" spans="19:24" x14ac:dyDescent="0.25">
      <c r="S391" s="92"/>
      <c r="T391" s="61">
        <v>18.900000000000698</v>
      </c>
      <c r="U391" s="65">
        <f t="shared" si="18"/>
        <v>1.8631401510364187E-2</v>
      </c>
      <c r="V391" s="67">
        <f t="shared" si="19"/>
        <v>9.3148427706389193E-3</v>
      </c>
      <c r="X391" s="70">
        <f t="shared" si="20"/>
        <v>1.8352619570308152E-2</v>
      </c>
    </row>
    <row r="392" spans="19:24" x14ac:dyDescent="0.25">
      <c r="S392" s="92"/>
      <c r="T392" s="62">
        <v>19.0000000000007</v>
      </c>
      <c r="U392" s="65">
        <f t="shared" si="18"/>
        <v>1.8327291131730275E-2</v>
      </c>
      <c r="V392" s="67">
        <f t="shared" si="19"/>
        <v>9.1151484667901343E-3</v>
      </c>
      <c r="X392" s="70">
        <f t="shared" si="20"/>
        <v>1.8181692429166205E-2</v>
      </c>
    </row>
    <row r="393" spans="19:24" x14ac:dyDescent="0.25">
      <c r="S393" s="92"/>
      <c r="T393" s="61">
        <v>19.100000000000701</v>
      </c>
      <c r="U393" s="65">
        <f t="shared" si="18"/>
        <v>1.8025569318500093E-2</v>
      </c>
      <c r="V393" s="67">
        <f t="shared" si="19"/>
        <v>8.9184611105258237E-3</v>
      </c>
      <c r="X393" s="70">
        <f t="shared" si="20"/>
        <v>1.801107066713278E-2</v>
      </c>
    </row>
    <row r="394" spans="19:24" x14ac:dyDescent="0.25">
      <c r="S394" s="92"/>
      <c r="T394" s="62">
        <v>19.200000000000699</v>
      </c>
      <c r="U394" s="65">
        <f t="shared" si="18"/>
        <v>1.772628223829105E-2</v>
      </c>
      <c r="V394" s="67">
        <f t="shared" si="19"/>
        <v>8.7247714038178725E-3</v>
      </c>
      <c r="X394" s="70">
        <f t="shared" si="20"/>
        <v>1.7840775677752878E-2</v>
      </c>
    </row>
    <row r="395" spans="19:24" x14ac:dyDescent="0.25">
      <c r="S395" s="92"/>
      <c r="T395" s="61">
        <v>19.300000000000701</v>
      </c>
      <c r="U395" s="65">
        <f t="shared" si="18"/>
        <v>1.7429474260726503E-2</v>
      </c>
      <c r="V395" s="67">
        <f t="shared" si="19"/>
        <v>8.5340689792691646E-3</v>
      </c>
      <c r="X395" s="70">
        <f t="shared" si="20"/>
        <v>1.7670828583366053E-2</v>
      </c>
    </row>
    <row r="396" spans="19:24" x14ac:dyDescent="0.25">
      <c r="S396" s="92"/>
      <c r="T396" s="62">
        <v>19.400000000000698</v>
      </c>
      <c r="U396" s="65">
        <f t="shared" si="18"/>
        <v>1.7135187962147025E-2</v>
      </c>
      <c r="V396" s="67">
        <f t="shared" si="19"/>
        <v>8.346342429195984E-3</v>
      </c>
      <c r="X396" s="70">
        <f t="shared" si="20"/>
        <v>1.7501250231664611E-2</v>
      </c>
    </row>
    <row r="397" spans="19:24" x14ac:dyDescent="0.25">
      <c r="S397" s="92"/>
      <c r="T397" s="61">
        <v>19.5000000000007</v>
      </c>
      <c r="U397" s="65">
        <f t="shared" si="18"/>
        <v>1.6843464131513036E-2</v>
      </c>
      <c r="V397" s="67">
        <f t="shared" si="19"/>
        <v>8.1615793348114984E-3</v>
      </c>
      <c r="X397" s="70">
        <f t="shared" si="20"/>
        <v>1.7332061192381964E-2</v>
      </c>
    </row>
    <row r="398" spans="19:24" x14ac:dyDescent="0.25">
      <c r="S398" s="92"/>
      <c r="T398" s="62">
        <v>19.600000000000701</v>
      </c>
      <c r="U398" s="65">
        <f t="shared" si="18"/>
        <v>1.6554341777474144E-2</v>
      </c>
      <c r="V398" s="67">
        <f t="shared" si="19"/>
        <v>7.9797662954836906E-3</v>
      </c>
      <c r="X398" s="70">
        <f t="shared" si="20"/>
        <v>1.7163281754111536E-2</v>
      </c>
    </row>
    <row r="399" spans="19:24" x14ac:dyDescent="0.25">
      <c r="S399" s="92"/>
      <c r="T399" s="61">
        <v>19.700000000000699</v>
      </c>
      <c r="U399" s="65">
        <f t="shared" si="18"/>
        <v>1.6267858136579164E-2</v>
      </c>
      <c r="V399" s="67">
        <f t="shared" si="19"/>
        <v>7.8008889580410534E-3</v>
      </c>
      <c r="X399" s="70">
        <f t="shared" si="20"/>
        <v>1.6994931921256153E-2</v>
      </c>
    </row>
    <row r="400" spans="19:24" x14ac:dyDescent="0.25">
      <c r="S400" s="92"/>
      <c r="T400" s="62">
        <v>19.800000000000701</v>
      </c>
      <c r="U400" s="65">
        <f t="shared" si="18"/>
        <v>1.5984048682600581E-2</v>
      </c>
      <c r="V400" s="67">
        <f t="shared" si="19"/>
        <v>7.6249320461002487E-3</v>
      </c>
      <c r="X400" s="70">
        <f t="shared" si="20"/>
        <v>1.6827031411108074E-2</v>
      </c>
    </row>
    <row r="401" spans="19:24" x14ac:dyDescent="0.25">
      <c r="S401" s="92"/>
      <c r="T401" s="61">
        <v>19.900000000000698</v>
      </c>
      <c r="U401" s="65">
        <f t="shared" si="18"/>
        <v>1.5702947136946505E-2</v>
      </c>
      <c r="V401" s="67">
        <f t="shared" si="19"/>
        <v>7.4518793893904589E-3</v>
      </c>
      <c r="X401" s="70">
        <f t="shared" si="20"/>
        <v>1.6659599651059578E-2</v>
      </c>
    </row>
    <row r="402" spans="19:24" x14ac:dyDescent="0.25">
      <c r="S402" s="92"/>
      <c r="T402" s="62">
        <v>20.0000000000007</v>
      </c>
      <c r="U402" s="65">
        <f t="shared" si="18"/>
        <v>1.5424585480132192E-2</v>
      </c>
      <c r="V402" s="67">
        <f t="shared" si="19"/>
        <v>7.2817139530495121E-3</v>
      </c>
      <c r="X402" s="70">
        <f t="shared" si="20"/>
        <v>1.6492655775943978E-2</v>
      </c>
    </row>
    <row r="403" spans="19:24" x14ac:dyDescent="0.25">
      <c r="S403" s="68"/>
    </row>
    <row r="404" spans="19:24" x14ac:dyDescent="0.25">
      <c r="S404" s="68"/>
    </row>
    <row r="405" spans="19:24" x14ac:dyDescent="0.25">
      <c r="S405" s="68"/>
    </row>
    <row r="406" spans="19:24" x14ac:dyDescent="0.25">
      <c r="S406" s="68"/>
    </row>
    <row r="407" spans="19:24" x14ac:dyDescent="0.25">
      <c r="S407" s="68"/>
    </row>
    <row r="408" spans="19:24" x14ac:dyDescent="0.25">
      <c r="S408" s="68"/>
    </row>
    <row r="409" spans="19:24" x14ac:dyDescent="0.25">
      <c r="S409" s="68"/>
    </row>
    <row r="410" spans="19:24" x14ac:dyDescent="0.25">
      <c r="S410" s="68"/>
    </row>
    <row r="411" spans="19:24" x14ac:dyDescent="0.25">
      <c r="S411" s="68"/>
    </row>
    <row r="412" spans="19:24" x14ac:dyDescent="0.25">
      <c r="S412" s="68"/>
    </row>
    <row r="413" spans="19:24" x14ac:dyDescent="0.25">
      <c r="S413" s="68"/>
    </row>
    <row r="414" spans="19:24" x14ac:dyDescent="0.25">
      <c r="S414" s="68"/>
    </row>
    <row r="415" spans="19:24" x14ac:dyDescent="0.25">
      <c r="S415" s="68"/>
    </row>
    <row r="416" spans="19:24" x14ac:dyDescent="0.25">
      <c r="S416" s="68"/>
    </row>
    <row r="417" spans="19:19" x14ac:dyDescent="0.25">
      <c r="S417" s="68"/>
    </row>
    <row r="418" spans="19:19" x14ac:dyDescent="0.25">
      <c r="S418" s="68"/>
    </row>
    <row r="419" spans="19:19" x14ac:dyDescent="0.25">
      <c r="S419" s="68"/>
    </row>
    <row r="420" spans="19:19" x14ac:dyDescent="0.25">
      <c r="S420" s="68"/>
    </row>
    <row r="421" spans="19:19" x14ac:dyDescent="0.25">
      <c r="S421" s="68"/>
    </row>
    <row r="422" spans="19:19" x14ac:dyDescent="0.25">
      <c r="S422" s="68"/>
    </row>
    <row r="423" spans="19:19" x14ac:dyDescent="0.25">
      <c r="S423" s="68"/>
    </row>
    <row r="424" spans="19:19" x14ac:dyDescent="0.25">
      <c r="S424" s="68"/>
    </row>
    <row r="425" spans="19:19" x14ac:dyDescent="0.25">
      <c r="S425" s="68"/>
    </row>
    <row r="426" spans="19:19" x14ac:dyDescent="0.25">
      <c r="S426" s="68"/>
    </row>
    <row r="427" spans="19:19" x14ac:dyDescent="0.25">
      <c r="S427" s="68"/>
    </row>
    <row r="428" spans="19:19" x14ac:dyDescent="0.25">
      <c r="S428" s="68"/>
    </row>
    <row r="429" spans="19:19" x14ac:dyDescent="0.25">
      <c r="S429" s="68"/>
    </row>
    <row r="430" spans="19:19" x14ac:dyDescent="0.25">
      <c r="S430" s="68"/>
    </row>
    <row r="431" spans="19:19" x14ac:dyDescent="0.25">
      <c r="S431" s="68"/>
    </row>
    <row r="432" spans="19:19" x14ac:dyDescent="0.25">
      <c r="S432" s="68"/>
    </row>
    <row r="433" spans="19:19" x14ac:dyDescent="0.25">
      <c r="S433" s="68"/>
    </row>
    <row r="434" spans="19:19" x14ac:dyDescent="0.25">
      <c r="S434" s="68"/>
    </row>
    <row r="435" spans="19:19" x14ac:dyDescent="0.25">
      <c r="S435" s="68"/>
    </row>
    <row r="436" spans="19:19" x14ac:dyDescent="0.25">
      <c r="S436" s="68"/>
    </row>
    <row r="437" spans="19:19" x14ac:dyDescent="0.25">
      <c r="S437" s="68"/>
    </row>
    <row r="438" spans="19:19" x14ac:dyDescent="0.25">
      <c r="S438" s="68"/>
    </row>
    <row r="439" spans="19:19" x14ac:dyDescent="0.25">
      <c r="S439" s="68"/>
    </row>
    <row r="440" spans="19:19" x14ac:dyDescent="0.25">
      <c r="S440" s="68"/>
    </row>
    <row r="441" spans="19:19" x14ac:dyDescent="0.25">
      <c r="S441" s="68"/>
    </row>
    <row r="442" spans="19:19" x14ac:dyDescent="0.25">
      <c r="S442" s="68"/>
    </row>
    <row r="443" spans="19:19" x14ac:dyDescent="0.25">
      <c r="S443" s="68"/>
    </row>
    <row r="444" spans="19:19" x14ac:dyDescent="0.25">
      <c r="S444" s="68"/>
    </row>
    <row r="445" spans="19:19" x14ac:dyDescent="0.25">
      <c r="S445" s="68"/>
    </row>
    <row r="446" spans="19:19" x14ac:dyDescent="0.25">
      <c r="S446" s="68"/>
    </row>
    <row r="447" spans="19:19" x14ac:dyDescent="0.25">
      <c r="S447" s="68"/>
    </row>
    <row r="448" spans="19:19" x14ac:dyDescent="0.25">
      <c r="S448" s="68"/>
    </row>
    <row r="449" spans="19:19" x14ac:dyDescent="0.25">
      <c r="S449" s="68"/>
    </row>
    <row r="450" spans="19:19" x14ac:dyDescent="0.25">
      <c r="S450" s="68"/>
    </row>
    <row r="451" spans="19:19" x14ac:dyDescent="0.25">
      <c r="S451" s="68"/>
    </row>
    <row r="452" spans="19:19" x14ac:dyDescent="0.25">
      <c r="S452" s="68"/>
    </row>
    <row r="453" spans="19:19" x14ac:dyDescent="0.25">
      <c r="S453" s="68"/>
    </row>
    <row r="454" spans="19:19" x14ac:dyDescent="0.25">
      <c r="S454" s="68"/>
    </row>
    <row r="455" spans="19:19" x14ac:dyDescent="0.25">
      <c r="S455" s="68"/>
    </row>
    <row r="456" spans="19:19" x14ac:dyDescent="0.25">
      <c r="S456" s="68"/>
    </row>
    <row r="457" spans="19:19" x14ac:dyDescent="0.25">
      <c r="S457" s="68"/>
    </row>
    <row r="458" spans="19:19" x14ac:dyDescent="0.25">
      <c r="S458" s="68"/>
    </row>
    <row r="459" spans="19:19" x14ac:dyDescent="0.25">
      <c r="S459" s="68"/>
    </row>
    <row r="460" spans="19:19" x14ac:dyDescent="0.25">
      <c r="S460" s="68"/>
    </row>
    <row r="461" spans="19:19" x14ac:dyDescent="0.25">
      <c r="S461" s="68"/>
    </row>
    <row r="462" spans="19:19" x14ac:dyDescent="0.25">
      <c r="S462" s="68"/>
    </row>
    <row r="463" spans="19:19" x14ac:dyDescent="0.25">
      <c r="S463" s="68"/>
    </row>
    <row r="464" spans="19:19" x14ac:dyDescent="0.25">
      <c r="S464" s="68"/>
    </row>
    <row r="465" spans="19:19" x14ac:dyDescent="0.25">
      <c r="S465" s="68"/>
    </row>
    <row r="466" spans="19:19" x14ac:dyDescent="0.25">
      <c r="S466" s="68"/>
    </row>
    <row r="467" spans="19:19" x14ac:dyDescent="0.25">
      <c r="S467" s="68"/>
    </row>
    <row r="468" spans="19:19" x14ac:dyDescent="0.25">
      <c r="S468" s="68"/>
    </row>
    <row r="469" spans="19:19" x14ac:dyDescent="0.25">
      <c r="S469" s="68"/>
    </row>
    <row r="470" spans="19:19" x14ac:dyDescent="0.25">
      <c r="S470" s="68"/>
    </row>
    <row r="471" spans="19:19" x14ac:dyDescent="0.25">
      <c r="S471" s="68"/>
    </row>
    <row r="472" spans="19:19" x14ac:dyDescent="0.25">
      <c r="S472" s="68"/>
    </row>
    <row r="473" spans="19:19" x14ac:dyDescent="0.25">
      <c r="S473" s="68"/>
    </row>
    <row r="474" spans="19:19" x14ac:dyDescent="0.25">
      <c r="S474" s="68"/>
    </row>
    <row r="475" spans="19:19" x14ac:dyDescent="0.25">
      <c r="S475" s="68"/>
    </row>
    <row r="476" spans="19:19" x14ac:dyDescent="0.25">
      <c r="S476" s="68"/>
    </row>
    <row r="477" spans="19:19" x14ac:dyDescent="0.25">
      <c r="S477" s="68"/>
    </row>
    <row r="478" spans="19:19" x14ac:dyDescent="0.25">
      <c r="S478" s="68"/>
    </row>
    <row r="479" spans="19:19" x14ac:dyDescent="0.25">
      <c r="S479" s="68"/>
    </row>
    <row r="480" spans="19:19" x14ac:dyDescent="0.25">
      <c r="S480" s="68"/>
    </row>
    <row r="481" spans="19:19" x14ac:dyDescent="0.25">
      <c r="S481" s="68"/>
    </row>
    <row r="482" spans="19:19" x14ac:dyDescent="0.25">
      <c r="S482" s="68"/>
    </row>
    <row r="483" spans="19:19" x14ac:dyDescent="0.25">
      <c r="S483" s="68"/>
    </row>
    <row r="484" spans="19:19" x14ac:dyDescent="0.25">
      <c r="S484" s="68"/>
    </row>
    <row r="485" spans="19:19" x14ac:dyDescent="0.25">
      <c r="S485" s="68"/>
    </row>
    <row r="486" spans="19:19" x14ac:dyDescent="0.25">
      <c r="S486" s="68"/>
    </row>
    <row r="487" spans="19:19" x14ac:dyDescent="0.25">
      <c r="S487" s="68"/>
    </row>
    <row r="488" spans="19:19" x14ac:dyDescent="0.25">
      <c r="S488" s="68"/>
    </row>
    <row r="489" spans="19:19" x14ac:dyDescent="0.25">
      <c r="S489" s="68"/>
    </row>
    <row r="490" spans="19:19" x14ac:dyDescent="0.25">
      <c r="S490" s="68"/>
    </row>
    <row r="491" spans="19:19" x14ac:dyDescent="0.25">
      <c r="S491" s="68"/>
    </row>
    <row r="492" spans="19:19" x14ac:dyDescent="0.25">
      <c r="S492" s="68"/>
    </row>
    <row r="493" spans="19:19" x14ac:dyDescent="0.25">
      <c r="S493" s="68"/>
    </row>
    <row r="494" spans="19:19" x14ac:dyDescent="0.25">
      <c r="S494" s="68"/>
    </row>
    <row r="495" spans="19:19" x14ac:dyDescent="0.25">
      <c r="S495" s="68"/>
    </row>
    <row r="496" spans="19:19" x14ac:dyDescent="0.25">
      <c r="S496" s="68"/>
    </row>
    <row r="497" spans="19:19" x14ac:dyDescent="0.25">
      <c r="S497" s="68"/>
    </row>
    <row r="498" spans="19:19" x14ac:dyDescent="0.25">
      <c r="S498" s="68"/>
    </row>
    <row r="499" spans="19:19" x14ac:dyDescent="0.25">
      <c r="S499" s="68"/>
    </row>
    <row r="500" spans="19:19" x14ac:dyDescent="0.25">
      <c r="S500" s="68"/>
    </row>
    <row r="501" spans="19:19" x14ac:dyDescent="0.25">
      <c r="S501" s="68"/>
    </row>
    <row r="502" spans="19:19" x14ac:dyDescent="0.25">
      <c r="S502" s="68"/>
    </row>
    <row r="503" spans="19:19" x14ac:dyDescent="0.25">
      <c r="S503" s="68"/>
    </row>
    <row r="504" spans="19:19" x14ac:dyDescent="0.25">
      <c r="S504" s="68"/>
    </row>
    <row r="505" spans="19:19" x14ac:dyDescent="0.25">
      <c r="S505" s="68"/>
    </row>
    <row r="506" spans="19:19" x14ac:dyDescent="0.25">
      <c r="S506" s="68"/>
    </row>
    <row r="507" spans="19:19" x14ac:dyDescent="0.25">
      <c r="S507" s="68"/>
    </row>
    <row r="508" spans="19:19" x14ac:dyDescent="0.25">
      <c r="S508" s="68"/>
    </row>
    <row r="509" spans="19:19" x14ac:dyDescent="0.25">
      <c r="S509" s="68"/>
    </row>
    <row r="510" spans="19:19" x14ac:dyDescent="0.25">
      <c r="S510" s="68"/>
    </row>
    <row r="511" spans="19:19" x14ac:dyDescent="0.25">
      <c r="S511" s="68"/>
    </row>
    <row r="512" spans="19:19" x14ac:dyDescent="0.25">
      <c r="S512" s="68"/>
    </row>
    <row r="513" spans="19:19" x14ac:dyDescent="0.25">
      <c r="S513" s="68"/>
    </row>
    <row r="514" spans="19:19" x14ac:dyDescent="0.25">
      <c r="S514" s="68"/>
    </row>
    <row r="515" spans="19:19" x14ac:dyDescent="0.25">
      <c r="S515" s="68"/>
    </row>
    <row r="516" spans="19:19" x14ac:dyDescent="0.25">
      <c r="S516" s="68"/>
    </row>
    <row r="517" spans="19:19" x14ac:dyDescent="0.25">
      <c r="S517" s="68"/>
    </row>
    <row r="518" spans="19:19" x14ac:dyDescent="0.25">
      <c r="S518" s="68"/>
    </row>
    <row r="519" spans="19:19" x14ac:dyDescent="0.25">
      <c r="S519" s="68"/>
    </row>
    <row r="520" spans="19:19" x14ac:dyDescent="0.25">
      <c r="S520" s="68"/>
    </row>
    <row r="521" spans="19:19" x14ac:dyDescent="0.25">
      <c r="S521" s="68"/>
    </row>
    <row r="522" spans="19:19" x14ac:dyDescent="0.25">
      <c r="S522" s="68"/>
    </row>
    <row r="523" spans="19:19" x14ac:dyDescent="0.25">
      <c r="S523" s="68"/>
    </row>
    <row r="524" spans="19:19" x14ac:dyDescent="0.25">
      <c r="S524" s="68"/>
    </row>
    <row r="525" spans="19:19" x14ac:dyDescent="0.25">
      <c r="S525" s="68"/>
    </row>
    <row r="526" spans="19:19" x14ac:dyDescent="0.25">
      <c r="S526" s="68"/>
    </row>
    <row r="527" spans="19:19" x14ac:dyDescent="0.25">
      <c r="S527" s="68"/>
    </row>
    <row r="528" spans="19:19" x14ac:dyDescent="0.25">
      <c r="S528" s="68"/>
    </row>
    <row r="529" spans="19:19" x14ac:dyDescent="0.25">
      <c r="S529" s="68"/>
    </row>
    <row r="530" spans="19:19" x14ac:dyDescent="0.25">
      <c r="S530" s="68"/>
    </row>
    <row r="531" spans="19:19" x14ac:dyDescent="0.25">
      <c r="S531" s="68"/>
    </row>
    <row r="532" spans="19:19" x14ac:dyDescent="0.25">
      <c r="S532" s="68"/>
    </row>
    <row r="533" spans="19:19" x14ac:dyDescent="0.25">
      <c r="S533" s="68"/>
    </row>
    <row r="534" spans="19:19" x14ac:dyDescent="0.25">
      <c r="S534" s="68"/>
    </row>
    <row r="535" spans="19:19" x14ac:dyDescent="0.25">
      <c r="S535" s="68"/>
    </row>
    <row r="536" spans="19:19" x14ac:dyDescent="0.25">
      <c r="S536" s="68"/>
    </row>
    <row r="537" spans="19:19" x14ac:dyDescent="0.25">
      <c r="S537" s="68"/>
    </row>
    <row r="538" spans="19:19" x14ac:dyDescent="0.25">
      <c r="S538" s="68"/>
    </row>
    <row r="539" spans="19:19" x14ac:dyDescent="0.25">
      <c r="S539" s="68"/>
    </row>
    <row r="540" spans="19:19" x14ac:dyDescent="0.25">
      <c r="S540" s="68"/>
    </row>
    <row r="541" spans="19:19" x14ac:dyDescent="0.25">
      <c r="S541" s="68"/>
    </row>
    <row r="542" spans="19:19" x14ac:dyDescent="0.25">
      <c r="S542" s="68"/>
    </row>
    <row r="543" spans="19:19" x14ac:dyDescent="0.25">
      <c r="S543" s="68"/>
    </row>
    <row r="544" spans="19:19" x14ac:dyDescent="0.25">
      <c r="S544" s="68"/>
    </row>
    <row r="545" spans="19:19" x14ac:dyDescent="0.25">
      <c r="S545" s="68"/>
    </row>
    <row r="546" spans="19:19" x14ac:dyDescent="0.25">
      <c r="S546" s="68"/>
    </row>
    <row r="547" spans="19:19" x14ac:dyDescent="0.25">
      <c r="S547" s="68"/>
    </row>
    <row r="548" spans="19:19" x14ac:dyDescent="0.25">
      <c r="S548" s="68"/>
    </row>
    <row r="549" spans="19:19" x14ac:dyDescent="0.25">
      <c r="S549" s="68"/>
    </row>
    <row r="550" spans="19:19" x14ac:dyDescent="0.25">
      <c r="S550" s="68"/>
    </row>
    <row r="551" spans="19:19" x14ac:dyDescent="0.25">
      <c r="S551" s="68"/>
    </row>
    <row r="552" spans="19:19" x14ac:dyDescent="0.25">
      <c r="S552" s="68"/>
    </row>
    <row r="553" spans="19:19" x14ac:dyDescent="0.25">
      <c r="S553" s="68"/>
    </row>
    <row r="554" spans="19:19" x14ac:dyDescent="0.25">
      <c r="S554" s="68"/>
    </row>
    <row r="555" spans="19:19" x14ac:dyDescent="0.25">
      <c r="S555" s="68"/>
    </row>
    <row r="556" spans="19:19" x14ac:dyDescent="0.25">
      <c r="S556" s="68"/>
    </row>
    <row r="557" spans="19:19" x14ac:dyDescent="0.25">
      <c r="S557" s="68"/>
    </row>
    <row r="558" spans="19:19" x14ac:dyDescent="0.25">
      <c r="S558" s="68"/>
    </row>
    <row r="559" spans="19:19" x14ac:dyDescent="0.25">
      <c r="S559" s="68"/>
    </row>
    <row r="560" spans="19:19" x14ac:dyDescent="0.25">
      <c r="S560" s="68"/>
    </row>
    <row r="561" spans="19:19" x14ac:dyDescent="0.25">
      <c r="S561" s="68"/>
    </row>
    <row r="562" spans="19:19" x14ac:dyDescent="0.25">
      <c r="S562" s="68"/>
    </row>
    <row r="563" spans="19:19" x14ac:dyDescent="0.25">
      <c r="S563" s="68"/>
    </row>
    <row r="564" spans="19:19" x14ac:dyDescent="0.25">
      <c r="S564" s="68"/>
    </row>
    <row r="565" spans="19:19" x14ac:dyDescent="0.25">
      <c r="S565" s="68"/>
    </row>
    <row r="566" spans="19:19" x14ac:dyDescent="0.25">
      <c r="S566" s="68"/>
    </row>
    <row r="567" spans="19:19" x14ac:dyDescent="0.25">
      <c r="S567" s="68"/>
    </row>
    <row r="568" spans="19:19" x14ac:dyDescent="0.25">
      <c r="S568" s="68"/>
    </row>
    <row r="569" spans="19:19" x14ac:dyDescent="0.25">
      <c r="S569" s="68"/>
    </row>
    <row r="570" spans="19:19" x14ac:dyDescent="0.25">
      <c r="S570" s="68"/>
    </row>
    <row r="571" spans="19:19" x14ac:dyDescent="0.25">
      <c r="S571" s="68"/>
    </row>
    <row r="572" spans="19:19" x14ac:dyDescent="0.25">
      <c r="S572" s="68"/>
    </row>
    <row r="573" spans="19:19" x14ac:dyDescent="0.25">
      <c r="S573" s="68"/>
    </row>
    <row r="574" spans="19:19" x14ac:dyDescent="0.25">
      <c r="S574" s="68"/>
    </row>
    <row r="575" spans="19:19" x14ac:dyDescent="0.25">
      <c r="S575" s="68"/>
    </row>
    <row r="576" spans="19:19" x14ac:dyDescent="0.25">
      <c r="S576" s="68"/>
    </row>
    <row r="577" spans="19:19" x14ac:dyDescent="0.25">
      <c r="S577" s="68"/>
    </row>
    <row r="578" spans="19:19" x14ac:dyDescent="0.25">
      <c r="S578" s="68"/>
    </row>
    <row r="579" spans="19:19" x14ac:dyDescent="0.25">
      <c r="S579" s="68"/>
    </row>
    <row r="580" spans="19:19" x14ac:dyDescent="0.25">
      <c r="S580" s="68"/>
    </row>
    <row r="581" spans="19:19" x14ac:dyDescent="0.25">
      <c r="S581" s="68"/>
    </row>
    <row r="582" spans="19:19" x14ac:dyDescent="0.25">
      <c r="S582" s="68"/>
    </row>
    <row r="583" spans="19:19" x14ac:dyDescent="0.25">
      <c r="S583" s="68"/>
    </row>
    <row r="584" spans="19:19" x14ac:dyDescent="0.25">
      <c r="S584" s="68"/>
    </row>
    <row r="585" spans="19:19" x14ac:dyDescent="0.25">
      <c r="S585" s="68"/>
    </row>
    <row r="586" spans="19:19" x14ac:dyDescent="0.25">
      <c r="S586" s="68"/>
    </row>
    <row r="587" spans="19:19" x14ac:dyDescent="0.25">
      <c r="S587" s="68"/>
    </row>
    <row r="588" spans="19:19" x14ac:dyDescent="0.25">
      <c r="S588" s="68"/>
    </row>
    <row r="589" spans="19:19" x14ac:dyDescent="0.25">
      <c r="S589" s="68"/>
    </row>
    <row r="590" spans="19:19" x14ac:dyDescent="0.25">
      <c r="S590" s="68"/>
    </row>
    <row r="591" spans="19:19" x14ac:dyDescent="0.25">
      <c r="S591" s="68"/>
    </row>
    <row r="592" spans="19:19" x14ac:dyDescent="0.25">
      <c r="S592" s="68"/>
    </row>
    <row r="593" spans="19:19" x14ac:dyDescent="0.25">
      <c r="S593" s="68"/>
    </row>
    <row r="594" spans="19:19" x14ac:dyDescent="0.25">
      <c r="S594" s="68"/>
    </row>
    <row r="595" spans="19:19" x14ac:dyDescent="0.25">
      <c r="S595" s="68"/>
    </row>
    <row r="596" spans="19:19" x14ac:dyDescent="0.25">
      <c r="S596" s="68"/>
    </row>
    <row r="597" spans="19:19" x14ac:dyDescent="0.25">
      <c r="S597" s="68"/>
    </row>
    <row r="598" spans="19:19" x14ac:dyDescent="0.25">
      <c r="S598" s="68"/>
    </row>
    <row r="599" spans="19:19" x14ac:dyDescent="0.25">
      <c r="S599" s="68"/>
    </row>
    <row r="600" spans="19:19" x14ac:dyDescent="0.25">
      <c r="S600" s="68"/>
    </row>
    <row r="601" spans="19:19" x14ac:dyDescent="0.25">
      <c r="S601" s="68"/>
    </row>
    <row r="602" spans="19:19" x14ac:dyDescent="0.25">
      <c r="S602" s="68"/>
    </row>
  </sheetData>
  <mergeCells count="6">
    <mergeCell ref="S2:S402"/>
    <mergeCell ref="B3:E3"/>
    <mergeCell ref="B10:E10"/>
    <mergeCell ref="B15:E15"/>
    <mergeCell ref="B16:C16"/>
    <mergeCell ref="D16:E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GAME_OUTCOME_SIMULATION</vt:lpstr>
      <vt:lpstr>DIRECT_COMPUTATION</vt:lpstr>
      <vt:lpstr>VIEWING DISTRIBUTIONS</vt:lpstr>
      <vt:lpstr>game_spread</vt:lpstr>
      <vt:lpstr>homefield_adv_simulation</vt:lpstr>
      <vt:lpstr>homefield_adv_viewing</vt:lpstr>
      <vt:lpstr>homefield_advantage_directcomputation</vt:lpstr>
      <vt:lpstr>mean_away</vt:lpstr>
      <vt:lpstr>mean_AwayTeam_Sim</vt:lpstr>
      <vt:lpstr>mean_home</vt:lpstr>
      <vt:lpstr>mean_HomeTeam_Sim</vt:lpstr>
      <vt:lpstr>outcome_mean</vt:lpstr>
      <vt:lpstr>outcome_sd</vt:lpstr>
      <vt:lpstr>sd_away</vt:lpstr>
      <vt:lpstr>sd_AwayTeam_Sim</vt:lpstr>
      <vt:lpstr>sd_home</vt:lpstr>
      <vt:lpstr>sd_HomeTeam_Sim</vt:lpstr>
      <vt:lpstr>view_AwayTeam_Name</vt:lpstr>
      <vt:lpstr>view_HomeTeam_Name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Rubin</dc:creator>
  <cp:lastModifiedBy>Tim Rubin</cp:lastModifiedBy>
  <cp:lastPrinted>2011-12-24T02:36:36Z</cp:lastPrinted>
  <dcterms:created xsi:type="dcterms:W3CDTF">2011-12-23T23:56:41Z</dcterms:created>
  <dcterms:modified xsi:type="dcterms:W3CDTF">2011-12-27T01:39:35Z</dcterms:modified>
</cp:coreProperties>
</file>