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45" windowHeight="6825" tabRatio="664" activeTab="0"/>
  </bookViews>
  <sheets>
    <sheet name="бар2" sheetId="1" r:id="rId1"/>
    <sheet name="VP table" sheetId="2" state="hidden" r:id="rId2"/>
    <sheet name="tour1" sheetId="3" r:id="rId3"/>
    <sheet name="tour2" sheetId="4" state="hidden" r:id="rId4"/>
    <sheet name="tour3" sheetId="5" state="hidden" r:id="rId5"/>
    <sheet name="tour4" sheetId="6" state="hidden" r:id="rId6"/>
    <sheet name="tour5" sheetId="7" state="hidden" r:id="rId7"/>
  </sheets>
  <definedNames>
    <definedName name="brd_index">'бар2'!$M$3</definedName>
    <definedName name="page_name">'бар2'!$M$2</definedName>
    <definedName name="Plr2">'бар2'!$B$7:$D$18</definedName>
    <definedName name="ScBase">'бар2'!$E$5</definedName>
  </definedNames>
  <calcPr fullCalcOnLoad="1"/>
</workbook>
</file>

<file path=xl/sharedStrings.xml><?xml version="1.0" encoding="utf-8"?>
<sst xmlns="http://schemas.openxmlformats.org/spreadsheetml/2006/main" count="645" uniqueCount="221">
  <si>
    <t>сумма</t>
  </si>
  <si>
    <t>total</t>
  </si>
  <si>
    <t>IMP</t>
  </si>
  <si>
    <t>delta</t>
  </si>
  <si>
    <t>NS</t>
  </si>
  <si>
    <t>EW</t>
  </si>
  <si>
    <t>Victory</t>
  </si>
  <si>
    <t>Points</t>
  </si>
  <si>
    <t>8</t>
  </si>
  <si>
    <t>10 </t>
  </si>
  <si>
    <t>12</t>
  </si>
  <si>
    <t>14</t>
  </si>
  <si>
    <t>16</t>
  </si>
  <si>
    <t>20</t>
  </si>
  <si>
    <t>24</t>
  </si>
  <si>
    <t>28</t>
  </si>
  <si>
    <t>32</t>
  </si>
  <si>
    <t>15-15</t>
  </si>
  <si>
    <t>0-1 </t>
  </si>
  <si>
    <t>0-2 </t>
  </si>
  <si>
    <t>0-3 </t>
  </si>
  <si>
    <t>0-4</t>
  </si>
  <si>
    <t>16-14</t>
  </si>
  <si>
    <t>2-5 </t>
  </si>
  <si>
    <t>2-6 </t>
  </si>
  <si>
    <t>3-7 </t>
  </si>
  <si>
    <t>3-8 </t>
  </si>
  <si>
    <t>4-9 </t>
  </si>
  <si>
    <t>4-10 </t>
  </si>
  <si>
    <t>4-11 </t>
  </si>
  <si>
    <t>5-12</t>
  </si>
  <si>
    <t>17-13</t>
  </si>
  <si>
    <t>6-8 </t>
  </si>
  <si>
    <t>7-9 </t>
  </si>
  <si>
    <t>8-10 </t>
  </si>
  <si>
    <t>8-11 </t>
  </si>
  <si>
    <t>9-12 </t>
  </si>
  <si>
    <t>10-14</t>
  </si>
  <si>
    <t>11-15</t>
  </si>
  <si>
    <t>11-16</t>
  </si>
  <si>
    <t>12-17</t>
  </si>
  <si>
    <t>12-18</t>
  </si>
  <si>
    <t>13-20</t>
  </si>
  <si>
    <t>18-12</t>
  </si>
  <si>
    <t>9-11 </t>
  </si>
  <si>
    <t>10-12</t>
  </si>
  <si>
    <t>11-14</t>
  </si>
  <si>
    <t>12-15</t>
  </si>
  <si>
    <t>13-16</t>
  </si>
  <si>
    <t>15-19</t>
  </si>
  <si>
    <t>16-20</t>
  </si>
  <si>
    <t>17-22</t>
  </si>
  <si>
    <t>18-23</t>
  </si>
  <si>
    <t>19-25</t>
  </si>
  <si>
    <t>21-28</t>
  </si>
  <si>
    <t>19-11</t>
  </si>
  <si>
    <t>12-14</t>
  </si>
  <si>
    <t>13-15</t>
  </si>
  <si>
    <t>15-18</t>
  </si>
  <si>
    <t>16-19</t>
  </si>
  <si>
    <t>17-21</t>
  </si>
  <si>
    <t>20-24</t>
  </si>
  <si>
    <t>21-25</t>
  </si>
  <si>
    <t>23-28</t>
  </si>
  <si>
    <t>24-29</t>
  </si>
  <si>
    <t>26-32</t>
  </si>
  <si>
    <t>29-36</t>
  </si>
  <si>
    <t>20-10</t>
  </si>
  <si>
    <t>15-17</t>
  </si>
  <si>
    <t>16-18</t>
  </si>
  <si>
    <t>17-20</t>
  </si>
  <si>
    <t>19-22</t>
  </si>
  <si>
    <t>20-23</t>
  </si>
  <si>
    <t>22-16</t>
  </si>
  <si>
    <t>25-29</t>
  </si>
  <si>
    <t>26-31</t>
  </si>
  <si>
    <t>29-34</t>
  </si>
  <si>
    <t>30-36</t>
  </si>
  <si>
    <t>33-39</t>
  </si>
  <si>
    <t>37-44</t>
  </si>
  <si>
    <t>21-9 </t>
  </si>
  <si>
    <t>18-20</t>
  </si>
  <si>
    <t>19-21</t>
  </si>
  <si>
    <t>21-24</t>
  </si>
  <si>
    <t>23-26</t>
  </si>
  <si>
    <t>24-27</t>
  </si>
  <si>
    <t>27-31</t>
  </si>
  <si>
    <t>30-34</t>
  </si>
  <si>
    <t>32-37</t>
  </si>
  <si>
    <t>25-40</t>
  </si>
  <si>
    <t>37-43</t>
  </si>
  <si>
    <t>40-46</t>
  </si>
  <si>
    <t>45-52</t>
  </si>
  <si>
    <t>22-8 </t>
  </si>
  <si>
    <t>21-23</t>
  </si>
  <si>
    <t>22-25</t>
  </si>
  <si>
    <t>25-28</t>
  </si>
  <si>
    <t>27-30</t>
  </si>
  <si>
    <t>28-31</t>
  </si>
  <si>
    <t>32-36</t>
  </si>
  <si>
    <t>35-39</t>
  </si>
  <si>
    <t>28-43</t>
  </si>
  <si>
    <t>41-46</t>
  </si>
  <si>
    <t>44-50</t>
  </si>
  <si>
    <t>47-53</t>
  </si>
  <si>
    <t>53-60</t>
  </si>
  <si>
    <t>23-7 </t>
  </si>
  <si>
    <t>24-26</t>
  </si>
  <si>
    <t>26-29</t>
  </si>
  <si>
    <t>29-32</t>
  </si>
  <si>
    <t>31-34</t>
  </si>
  <si>
    <t>67-41</t>
  </si>
  <si>
    <t>40-45</t>
  </si>
  <si>
    <t>44-49</t>
  </si>
  <si>
    <t>47-52</t>
  </si>
  <si>
    <t>51-57</t>
  </si>
  <si>
    <t>54-60</t>
  </si>
  <si>
    <t>61-68</t>
  </si>
  <si>
    <t>24-6 </t>
  </si>
  <si>
    <t>27-29</t>
  </si>
  <si>
    <t>30-33</t>
  </si>
  <si>
    <t>33-36</t>
  </si>
  <si>
    <t>35-38</t>
  </si>
  <si>
    <t>37-41</t>
  </si>
  <si>
    <t>42-47</t>
  </si>
  <si>
    <t>46-51</t>
  </si>
  <si>
    <t>50-55</t>
  </si>
  <si>
    <t>53-58</t>
  </si>
  <si>
    <t>58-64</t>
  </si>
  <si>
    <t>69-76</t>
  </si>
  <si>
    <t>25-5 </t>
  </si>
  <si>
    <t>34-37</t>
  </si>
  <si>
    <t>37-40</t>
  </si>
  <si>
    <t>39-43</t>
  </si>
  <si>
    <t>42-46</t>
  </si>
  <si>
    <t>48-53</t>
  </si>
  <si>
    <t>52-57</t>
  </si>
  <si>
    <t>56-61</t>
  </si>
  <si>
    <t>59-65</t>
  </si>
  <si>
    <t>65-71</t>
  </si>
  <si>
    <t>77-84</t>
  </si>
  <si>
    <t>25-4 </t>
  </si>
  <si>
    <t>38-41</t>
  </si>
  <si>
    <t>41-45</t>
  </si>
  <si>
    <t>44-48</t>
  </si>
  <si>
    <t>54-59</t>
  </si>
  <si>
    <t>62-68</t>
  </si>
  <si>
    <t>66-73</t>
  </si>
  <si>
    <t>72-79</t>
  </si>
  <si>
    <t>85-93</t>
  </si>
  <si>
    <t>25-3 </t>
  </si>
  <si>
    <t>42-45</t>
  </si>
  <si>
    <t>46-50</t>
  </si>
  <si>
    <t>49-54</t>
  </si>
  <si>
    <t>60-65</t>
  </si>
  <si>
    <t>69-73</t>
  </si>
  <si>
    <t>74-82</t>
  </si>
  <si>
    <t>80-88</t>
  </si>
  <si>
    <t>94-102</t>
  </si>
  <si>
    <t>25-2 </t>
  </si>
  <si>
    <t>51-55</t>
  </si>
  <si>
    <t>55-60</t>
  </si>
  <si>
    <t>59-64</t>
  </si>
  <si>
    <t>66-72</t>
  </si>
  <si>
    <t>77-85</t>
  </si>
  <si>
    <t>83-91</t>
  </si>
  <si>
    <t>89-97</t>
  </si>
  <si>
    <t>94-10</t>
  </si>
  <si>
    <t>103-112</t>
  </si>
  <si>
    <t>25-1 </t>
  </si>
  <si>
    <t>61-66</t>
  </si>
  <si>
    <t>73-79</t>
  </si>
  <si>
    <t>80-87</t>
  </si>
  <si>
    <t>86-94</t>
  </si>
  <si>
    <t>92-10</t>
  </si>
  <si>
    <t>98-10</t>
  </si>
  <si>
    <t>103-1</t>
  </si>
  <si>
    <t>113-123</t>
  </si>
  <si>
    <t>25-0</t>
  </si>
  <si>
    <t>51+</t>
  </si>
  <si>
    <t>56+ </t>
  </si>
  <si>
    <t>62+ </t>
  </si>
  <si>
    <t>67+ </t>
  </si>
  <si>
    <t>72+ </t>
  </si>
  <si>
    <t>80+ </t>
  </si>
  <si>
    <t>88+ </t>
  </si>
  <si>
    <t>95+ </t>
  </si>
  <si>
    <t>101+ </t>
  </si>
  <si>
    <t>107+ </t>
  </si>
  <si>
    <t>113+ </t>
  </si>
  <si>
    <t>124+</t>
  </si>
  <si>
    <t>adj</t>
  </si>
  <si>
    <t>table</t>
  </si>
  <si>
    <t>просто ИМПы</t>
  </si>
  <si>
    <t>score</t>
  </si>
  <si>
    <t>Delta (for NS)</t>
  </si>
  <si>
    <t>IMP(NS)</t>
  </si>
  <si>
    <t>три стола</t>
  </si>
  <si>
    <t>четыре стола</t>
  </si>
  <si>
    <t>other</t>
  </si>
  <si>
    <t>tour</t>
  </si>
  <si>
    <t>индекс</t>
  </si>
  <si>
    <t>страница</t>
  </si>
  <si>
    <t>пять столов</t>
  </si>
  <si>
    <t>суд.рез.</t>
  </si>
  <si>
    <t>штрафы</t>
  </si>
  <si>
    <t>Парный турнир на ИМПы</t>
  </si>
  <si>
    <t>средн.</t>
  </si>
  <si>
    <t>перебор</t>
  </si>
  <si>
    <t>БАРОМЕТР</t>
  </si>
  <si>
    <t>С.Иванова - А.Порай-Кошиц</t>
  </si>
  <si>
    <t>А.Рыбников - Б.Черница</t>
  </si>
  <si>
    <t>26 декабря 2021 года</t>
  </si>
  <si>
    <t>Е.Бабенко - Е.Байдин</t>
  </si>
  <si>
    <t>Ж.Петрова - В.Плешков</t>
  </si>
  <si>
    <t>Т.Орлова - С.Максимов</t>
  </si>
  <si>
    <t>А.Миронова - С.Миронов</t>
  </si>
  <si>
    <t>М.Зайкова - А.Глазов</t>
  </si>
  <si>
    <t>А.Алексеев - В.Семенихин</t>
  </si>
  <si>
    <t>А.Петров - К.Руденко</t>
  </si>
  <si>
    <t>П.Королев - Ю.Лукке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</si>
</sst>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80" fontId="0" fillId="0" borderId="28" xfId="0" applyNumberForma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80" fontId="0" fillId="0" borderId="33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55" xfId="0" applyBorder="1" applyAlignment="1">
      <alignment/>
    </xf>
    <xf numFmtId="9" fontId="0" fillId="0" borderId="0" xfId="0" applyNumberFormat="1" applyBorder="1" applyAlignment="1" quotePrefix="1">
      <alignment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58" xfId="0" applyBorder="1" applyAlignment="1">
      <alignment horizontal="right"/>
    </xf>
    <xf numFmtId="0" fontId="0" fillId="0" borderId="59" xfId="0" applyBorder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80" fontId="0" fillId="0" borderId="66" xfId="0" applyNumberFormat="1" applyBorder="1" applyAlignment="1">
      <alignment horizontal="center" vertical="center"/>
    </xf>
    <xf numFmtId="0" fontId="0" fillId="0" borderId="67" xfId="0" applyFill="1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4" xfId="0" applyFont="1" applyFill="1" applyBorder="1" applyAlignment="1">
      <alignment/>
    </xf>
    <xf numFmtId="180" fontId="0" fillId="0" borderId="34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 quotePrefix="1">
      <alignment/>
    </xf>
    <xf numFmtId="0" fontId="0" fillId="0" borderId="70" xfId="0" applyBorder="1" applyAlignment="1" quotePrefix="1">
      <alignment/>
    </xf>
    <xf numFmtId="0" fontId="0" fillId="0" borderId="35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0" fillId="0" borderId="7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4" xfId="0" applyBorder="1" applyAlignment="1">
      <alignment horizontal="center"/>
    </xf>
    <xf numFmtId="180" fontId="1" fillId="0" borderId="71" xfId="0" applyNumberFormat="1" applyFont="1" applyBorder="1" applyAlignment="1">
      <alignment horizontal="center" vertical="center"/>
    </xf>
    <xf numFmtId="180" fontId="1" fillId="0" borderId="61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" fontId="1" fillId="0" borderId="71" xfId="0" applyNumberFormat="1" applyFont="1" applyBorder="1" applyAlignment="1">
      <alignment horizontal="center" vertical="center"/>
    </xf>
    <xf numFmtId="1" fontId="1" fillId="0" borderId="61" xfId="0" applyNumberFormat="1" applyFont="1" applyBorder="1" applyAlignment="1">
      <alignment horizontal="center" vertical="center"/>
    </xf>
    <xf numFmtId="1" fontId="1" fillId="0" borderId="72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8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5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35" xfId="0" applyFill="1" applyBorder="1" applyAlignment="1">
      <alignment/>
    </xf>
    <xf numFmtId="0" fontId="0" fillId="32" borderId="53" xfId="0" applyFont="1" applyFill="1" applyBorder="1" applyAlignment="1">
      <alignment/>
    </xf>
    <xf numFmtId="0" fontId="0" fillId="32" borderId="34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color indexed="1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P57"/>
  <sheetViews>
    <sheetView tabSelected="1" zoomScalePageLayoutView="0" workbookViewId="0" topLeftCell="C1">
      <selection activeCell="AJ20" sqref="AJ20"/>
    </sheetView>
  </sheetViews>
  <sheetFormatPr defaultColWidth="9.140625" defaultRowHeight="12.75"/>
  <cols>
    <col min="1" max="1" width="3.8515625" style="0" customWidth="1"/>
    <col min="2" max="2" width="3.8515625" style="0" hidden="1" customWidth="1"/>
    <col min="3" max="3" width="3.57421875" style="0" customWidth="1"/>
    <col min="4" max="4" width="25.57421875" style="0" customWidth="1"/>
    <col min="5" max="5" width="6.8515625" style="0" customWidth="1"/>
    <col min="6" max="36" width="5.8515625" style="0" customWidth="1"/>
    <col min="37" max="37" width="8.8515625" style="0" customWidth="1"/>
    <col min="38" max="38" width="5.8515625" style="0" customWidth="1"/>
    <col min="39" max="39" width="7.28125" style="0" customWidth="1"/>
    <col min="41" max="41" width="6.00390625" style="0" customWidth="1"/>
  </cols>
  <sheetData>
    <row r="1" ht="7.5" customHeight="1"/>
    <row r="2" spans="4:14" ht="12.75">
      <c r="D2" t="s">
        <v>206</v>
      </c>
      <c r="K2" s="139" t="s">
        <v>202</v>
      </c>
      <c r="L2" s="140"/>
      <c r="M2" s="88" t="s">
        <v>200</v>
      </c>
      <c r="N2" s="89">
        <v>1</v>
      </c>
    </row>
    <row r="3" spans="4:14" ht="12.75">
      <c r="D3" t="s">
        <v>212</v>
      </c>
      <c r="K3" s="139" t="s">
        <v>201</v>
      </c>
      <c r="L3" s="139"/>
      <c r="M3" s="141">
        <v>28</v>
      </c>
      <c r="N3" s="141"/>
    </row>
    <row r="4" ht="13.5" thickBot="1"/>
    <row r="5" spans="5:37" ht="13.5" thickBot="1">
      <c r="E5" s="33" t="s">
        <v>0</v>
      </c>
      <c r="F5" s="32">
        <v>1</v>
      </c>
      <c r="G5" s="32">
        <f aca="true" t="shared" si="0" ref="G5:O5">F5+1</f>
        <v>2</v>
      </c>
      <c r="H5" s="32">
        <f t="shared" si="0"/>
        <v>3</v>
      </c>
      <c r="I5" s="32">
        <f t="shared" si="0"/>
        <v>4</v>
      </c>
      <c r="J5" s="32">
        <f t="shared" si="0"/>
        <v>5</v>
      </c>
      <c r="K5" s="32">
        <f t="shared" si="0"/>
        <v>6</v>
      </c>
      <c r="L5" s="32">
        <f t="shared" si="0"/>
        <v>7</v>
      </c>
      <c r="M5" s="32">
        <f t="shared" si="0"/>
        <v>8</v>
      </c>
      <c r="N5" s="32">
        <f t="shared" si="0"/>
        <v>9</v>
      </c>
      <c r="O5" s="32">
        <f t="shared" si="0"/>
        <v>10</v>
      </c>
      <c r="P5" s="32">
        <f aca="true" t="shared" si="1" ref="P5:Y5">O5+1</f>
        <v>11</v>
      </c>
      <c r="Q5" s="32">
        <f t="shared" si="1"/>
        <v>12</v>
      </c>
      <c r="R5" s="32">
        <f t="shared" si="1"/>
        <v>13</v>
      </c>
      <c r="S5" s="32">
        <f t="shared" si="1"/>
        <v>14</v>
      </c>
      <c r="T5" s="32">
        <f t="shared" si="1"/>
        <v>15</v>
      </c>
      <c r="U5" s="32">
        <f>T5+1</f>
        <v>16</v>
      </c>
      <c r="V5" s="32">
        <f>U5+1</f>
        <v>17</v>
      </c>
      <c r="W5" s="32">
        <f t="shared" si="1"/>
        <v>18</v>
      </c>
      <c r="X5" s="32">
        <f t="shared" si="1"/>
        <v>19</v>
      </c>
      <c r="Y5" s="32">
        <f t="shared" si="1"/>
        <v>20</v>
      </c>
      <c r="Z5" s="32">
        <f aca="true" t="shared" si="2" ref="Z5:AH5">Y5+1</f>
        <v>21</v>
      </c>
      <c r="AA5" s="32">
        <f t="shared" si="2"/>
        <v>22</v>
      </c>
      <c r="AB5" s="32">
        <f t="shared" si="2"/>
        <v>23</v>
      </c>
      <c r="AC5" s="32">
        <f t="shared" si="2"/>
        <v>24</v>
      </c>
      <c r="AD5" s="32">
        <f t="shared" si="2"/>
        <v>25</v>
      </c>
      <c r="AE5" s="32">
        <f t="shared" si="2"/>
        <v>26</v>
      </c>
      <c r="AF5" s="32">
        <f t="shared" si="2"/>
        <v>27</v>
      </c>
      <c r="AG5" s="32">
        <f t="shared" si="2"/>
        <v>28</v>
      </c>
      <c r="AH5" s="32">
        <f t="shared" si="2"/>
        <v>29</v>
      </c>
      <c r="AI5" s="32" t="s">
        <v>208</v>
      </c>
      <c r="AJ5" s="32" t="s">
        <v>205</v>
      </c>
      <c r="AK5" s="39" t="s">
        <v>191</v>
      </c>
    </row>
    <row r="6" spans="5:37" ht="13.5" thickBot="1">
      <c r="E6" s="34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40"/>
    </row>
    <row r="7" spans="2:37" ht="12.75">
      <c r="B7">
        <f aca="true" t="shared" si="3" ref="B7:B16">RANK(E7,E$7:E$16)</f>
        <v>7</v>
      </c>
      <c r="C7">
        <v>1</v>
      </c>
      <c r="D7" s="121" t="s">
        <v>213</v>
      </c>
      <c r="E7" s="117">
        <f aca="true" t="shared" si="4" ref="E7:E17">SUM(F7:AJ7)-AK7</f>
        <v>-13</v>
      </c>
      <c r="F7" s="73">
        <v>-7</v>
      </c>
      <c r="G7" s="74">
        <v>-2</v>
      </c>
      <c r="H7" s="74">
        <v>1</v>
      </c>
      <c r="I7" s="74">
        <v>-1</v>
      </c>
      <c r="J7" s="74">
        <v>0</v>
      </c>
      <c r="K7" s="75">
        <v>-5</v>
      </c>
      <c r="L7" s="73">
        <v>-2</v>
      </c>
      <c r="M7" s="74">
        <v>9</v>
      </c>
      <c r="N7" s="74">
        <v>0</v>
      </c>
      <c r="O7" s="74">
        <v>-10</v>
      </c>
      <c r="P7" s="74">
        <v>-2</v>
      </c>
      <c r="Q7" s="74">
        <v>-2</v>
      </c>
      <c r="R7" s="73">
        <v>-5</v>
      </c>
      <c r="S7" s="74">
        <v>0</v>
      </c>
      <c r="T7" s="74">
        <v>3</v>
      </c>
      <c r="U7" s="74">
        <v>-11</v>
      </c>
      <c r="V7" s="74">
        <v>-2</v>
      </c>
      <c r="W7" s="75">
        <v>4</v>
      </c>
      <c r="X7" s="74">
        <v>1</v>
      </c>
      <c r="Y7" s="74">
        <v>-5</v>
      </c>
      <c r="Z7" s="74">
        <v>-5</v>
      </c>
      <c r="AA7" s="74">
        <v>5</v>
      </c>
      <c r="AB7" s="74">
        <v>3</v>
      </c>
      <c r="AC7" s="74">
        <v>3</v>
      </c>
      <c r="AD7" s="203">
        <v>1</v>
      </c>
      <c r="AE7" s="204">
        <v>6</v>
      </c>
      <c r="AF7" s="204">
        <v>14</v>
      </c>
      <c r="AG7" s="74"/>
      <c r="AH7" s="74"/>
      <c r="AI7" s="116">
        <v>-4</v>
      </c>
      <c r="AJ7" s="116"/>
      <c r="AK7" s="41"/>
    </row>
    <row r="8" spans="2:37" ht="12.75">
      <c r="B8">
        <f t="shared" si="3"/>
        <v>5</v>
      </c>
      <c r="C8">
        <v>2</v>
      </c>
      <c r="D8" s="120" t="s">
        <v>210</v>
      </c>
      <c r="E8" s="118">
        <f t="shared" si="4"/>
        <v>-2.0002</v>
      </c>
      <c r="F8" s="76">
        <v>7</v>
      </c>
      <c r="G8" s="47">
        <v>2</v>
      </c>
      <c r="H8" s="47">
        <v>-1</v>
      </c>
      <c r="I8" s="47">
        <v>-9</v>
      </c>
      <c r="J8" s="47">
        <v>-10</v>
      </c>
      <c r="K8" s="77">
        <v>0</v>
      </c>
      <c r="L8" s="84">
        <v>4</v>
      </c>
      <c r="M8" s="85">
        <v>3</v>
      </c>
      <c r="N8" s="85">
        <v>0</v>
      </c>
      <c r="O8" s="201">
        <v>9</v>
      </c>
      <c r="P8" s="201">
        <v>3</v>
      </c>
      <c r="Q8" s="201">
        <v>12</v>
      </c>
      <c r="R8" s="76">
        <v>-6</v>
      </c>
      <c r="S8" s="47">
        <v>-6</v>
      </c>
      <c r="T8" s="47">
        <v>-11</v>
      </c>
      <c r="U8" s="47">
        <v>6</v>
      </c>
      <c r="V8" s="47">
        <v>-1</v>
      </c>
      <c r="W8" s="86">
        <v>0</v>
      </c>
      <c r="X8" s="47">
        <v>0</v>
      </c>
      <c r="Y8" s="47">
        <v>5</v>
      </c>
      <c r="Z8" s="47">
        <v>7</v>
      </c>
      <c r="AA8" s="47">
        <v>0</v>
      </c>
      <c r="AB8" s="47">
        <v>-5</v>
      </c>
      <c r="AC8" s="85">
        <v>-7</v>
      </c>
      <c r="AD8" s="76">
        <v>-1</v>
      </c>
      <c r="AE8" s="47">
        <v>-1</v>
      </c>
      <c r="AF8" s="47">
        <v>5</v>
      </c>
      <c r="AG8" s="85"/>
      <c r="AH8" s="85"/>
      <c r="AI8" s="86">
        <v>-7</v>
      </c>
      <c r="AJ8" s="86"/>
      <c r="AK8" s="41">
        <f aca="true" t="shared" si="5" ref="AK8:AK16">AK7+C8*0.0001+AL8</f>
        <v>0.0002</v>
      </c>
    </row>
    <row r="9" spans="2:37" ht="12.75">
      <c r="B9">
        <f t="shared" si="3"/>
        <v>8</v>
      </c>
      <c r="C9">
        <v>3</v>
      </c>
      <c r="D9" s="120" t="s">
        <v>214</v>
      </c>
      <c r="E9" s="118">
        <f t="shared" si="4"/>
        <v>-59.0005</v>
      </c>
      <c r="F9" s="84">
        <v>2</v>
      </c>
      <c r="G9" s="47">
        <v>-5</v>
      </c>
      <c r="H9" s="47">
        <v>0</v>
      </c>
      <c r="I9" s="47">
        <v>-1</v>
      </c>
      <c r="J9" s="47">
        <v>0</v>
      </c>
      <c r="K9" s="77">
        <v>0</v>
      </c>
      <c r="L9" s="84">
        <v>-1</v>
      </c>
      <c r="M9" s="85">
        <v>-6</v>
      </c>
      <c r="N9" s="85">
        <v>1</v>
      </c>
      <c r="O9" s="85">
        <v>-10</v>
      </c>
      <c r="P9" s="85">
        <v>-3</v>
      </c>
      <c r="Q9" s="85">
        <v>4</v>
      </c>
      <c r="R9" s="76">
        <v>-3</v>
      </c>
      <c r="S9" s="47">
        <v>0</v>
      </c>
      <c r="T9" s="47">
        <v>-8</v>
      </c>
      <c r="U9" s="47">
        <v>6</v>
      </c>
      <c r="V9" s="47">
        <v>0</v>
      </c>
      <c r="W9" s="86">
        <v>-11</v>
      </c>
      <c r="X9" s="47">
        <v>0</v>
      </c>
      <c r="Y9" s="47">
        <v>-5</v>
      </c>
      <c r="Z9" s="47">
        <v>-7</v>
      </c>
      <c r="AA9" s="47">
        <v>-5</v>
      </c>
      <c r="AB9" s="47">
        <v>-3</v>
      </c>
      <c r="AC9" s="85">
        <v>-3</v>
      </c>
      <c r="AD9" s="76">
        <v>0</v>
      </c>
      <c r="AE9" s="47">
        <v>2</v>
      </c>
      <c r="AF9" s="47">
        <v>-3</v>
      </c>
      <c r="AG9" s="85"/>
      <c r="AH9" s="85"/>
      <c r="AI9" s="86"/>
      <c r="AJ9" s="86"/>
      <c r="AK9" s="41">
        <f t="shared" si="5"/>
        <v>0.0005</v>
      </c>
    </row>
    <row r="10" spans="2:37" ht="12.75">
      <c r="B10">
        <f t="shared" si="3"/>
        <v>10</v>
      </c>
      <c r="C10">
        <v>4</v>
      </c>
      <c r="D10" s="120" t="s">
        <v>215</v>
      </c>
      <c r="E10" s="118">
        <f t="shared" si="4"/>
        <v>-85.0009</v>
      </c>
      <c r="F10" s="76">
        <v>2</v>
      </c>
      <c r="G10" s="47">
        <v>-10</v>
      </c>
      <c r="H10" s="47">
        <v>-2</v>
      </c>
      <c r="I10" s="47">
        <v>1</v>
      </c>
      <c r="J10" s="47">
        <v>0</v>
      </c>
      <c r="K10" s="77">
        <v>0</v>
      </c>
      <c r="L10" s="84">
        <v>-4</v>
      </c>
      <c r="M10" s="85">
        <v>-3</v>
      </c>
      <c r="N10" s="85">
        <v>0</v>
      </c>
      <c r="O10" s="85">
        <v>-15</v>
      </c>
      <c r="P10" s="85">
        <v>-4</v>
      </c>
      <c r="Q10" s="85">
        <v>2</v>
      </c>
      <c r="R10" s="84">
        <v>-3</v>
      </c>
      <c r="S10" s="85">
        <v>-4</v>
      </c>
      <c r="T10" s="85">
        <v>-6</v>
      </c>
      <c r="U10" s="85">
        <v>-11</v>
      </c>
      <c r="V10" s="85">
        <v>0</v>
      </c>
      <c r="W10" s="86">
        <v>-3</v>
      </c>
      <c r="X10" s="85">
        <v>-1</v>
      </c>
      <c r="Y10" s="85">
        <v>12</v>
      </c>
      <c r="Z10" s="85">
        <v>2</v>
      </c>
      <c r="AA10" s="85">
        <v>-5</v>
      </c>
      <c r="AB10" s="85">
        <v>-5</v>
      </c>
      <c r="AC10" s="85">
        <v>-7</v>
      </c>
      <c r="AD10" s="84">
        <v>-1</v>
      </c>
      <c r="AE10" s="85">
        <v>-6</v>
      </c>
      <c r="AF10" s="85">
        <v>-14</v>
      </c>
      <c r="AG10" s="85"/>
      <c r="AH10" s="85"/>
      <c r="AI10" s="86"/>
      <c r="AJ10" s="86"/>
      <c r="AK10" s="41">
        <f t="shared" si="5"/>
        <v>0.0009</v>
      </c>
    </row>
    <row r="11" spans="2:37" ht="12.75">
      <c r="B11">
        <f t="shared" si="3"/>
        <v>1</v>
      </c>
      <c r="C11">
        <v>5</v>
      </c>
      <c r="D11" s="120" t="s">
        <v>216</v>
      </c>
      <c r="E11" s="118">
        <f t="shared" si="4"/>
        <v>78.9986</v>
      </c>
      <c r="F11" s="76">
        <v>-7</v>
      </c>
      <c r="G11" s="47">
        <v>3</v>
      </c>
      <c r="H11" s="47">
        <v>12</v>
      </c>
      <c r="I11" s="199">
        <v>9</v>
      </c>
      <c r="J11" s="199">
        <v>10</v>
      </c>
      <c r="K11" s="200">
        <v>0</v>
      </c>
      <c r="L11" s="84">
        <v>0</v>
      </c>
      <c r="M11" s="85">
        <v>-3</v>
      </c>
      <c r="N11" s="85">
        <v>0</v>
      </c>
      <c r="O11" s="85">
        <v>15</v>
      </c>
      <c r="P11" s="85">
        <v>4</v>
      </c>
      <c r="Q11" s="85">
        <v>-2</v>
      </c>
      <c r="R11" s="76">
        <v>3</v>
      </c>
      <c r="S11" s="47">
        <v>0</v>
      </c>
      <c r="T11" s="47">
        <v>8</v>
      </c>
      <c r="U11" s="47">
        <v>11</v>
      </c>
      <c r="V11" s="47">
        <v>2</v>
      </c>
      <c r="W11" s="86">
        <v>-4</v>
      </c>
      <c r="X11" s="47">
        <v>0</v>
      </c>
      <c r="Y11" s="47">
        <v>5</v>
      </c>
      <c r="Z11" s="47">
        <v>4</v>
      </c>
      <c r="AA11" s="47">
        <v>5</v>
      </c>
      <c r="AB11" s="47">
        <v>-3</v>
      </c>
      <c r="AC11" s="85">
        <v>5</v>
      </c>
      <c r="AD11" s="76">
        <v>0</v>
      </c>
      <c r="AE11" s="47">
        <v>1</v>
      </c>
      <c r="AF11" s="47">
        <v>3</v>
      </c>
      <c r="AG11" s="85"/>
      <c r="AH11" s="85"/>
      <c r="AI11" s="86">
        <v>-2</v>
      </c>
      <c r="AJ11" s="86"/>
      <c r="AK11" s="41">
        <f t="shared" si="5"/>
        <v>0.0014</v>
      </c>
    </row>
    <row r="12" spans="2:37" ht="12.75">
      <c r="B12">
        <f>RANK(E12,E$7:E$16)</f>
        <v>3</v>
      </c>
      <c r="C12">
        <v>6</v>
      </c>
      <c r="D12" s="120" t="s">
        <v>217</v>
      </c>
      <c r="E12" s="118">
        <f t="shared" si="4"/>
        <v>52.998</v>
      </c>
      <c r="F12" s="76">
        <v>5</v>
      </c>
      <c r="G12" s="47">
        <v>-2</v>
      </c>
      <c r="H12" s="47">
        <v>0</v>
      </c>
      <c r="I12" s="47">
        <v>-1</v>
      </c>
      <c r="J12" s="47">
        <v>-1</v>
      </c>
      <c r="K12" s="77">
        <v>0</v>
      </c>
      <c r="L12" s="84">
        <v>0</v>
      </c>
      <c r="M12" s="85">
        <v>3</v>
      </c>
      <c r="N12" s="85">
        <v>0</v>
      </c>
      <c r="O12" s="85">
        <v>10</v>
      </c>
      <c r="P12" s="85">
        <v>2</v>
      </c>
      <c r="Q12" s="85">
        <v>2</v>
      </c>
      <c r="R12" s="76">
        <v>3</v>
      </c>
      <c r="S12" s="47">
        <v>4</v>
      </c>
      <c r="T12" s="47">
        <v>6</v>
      </c>
      <c r="U12" s="47">
        <v>-6</v>
      </c>
      <c r="V12" s="47">
        <v>-1</v>
      </c>
      <c r="W12" s="86">
        <v>13</v>
      </c>
      <c r="X12" s="47">
        <v>0</v>
      </c>
      <c r="Y12" s="47">
        <v>0</v>
      </c>
      <c r="Z12" s="47">
        <v>3</v>
      </c>
      <c r="AA12" s="47">
        <v>0</v>
      </c>
      <c r="AB12" s="47">
        <v>5</v>
      </c>
      <c r="AC12" s="85">
        <v>7</v>
      </c>
      <c r="AD12" s="76">
        <v>0</v>
      </c>
      <c r="AE12" s="47">
        <v>-2</v>
      </c>
      <c r="AF12" s="47">
        <v>3</v>
      </c>
      <c r="AG12" s="85"/>
      <c r="AH12" s="85"/>
      <c r="AI12" s="86"/>
      <c r="AJ12" s="86"/>
      <c r="AK12" s="41">
        <f t="shared" si="5"/>
        <v>0.002</v>
      </c>
    </row>
    <row r="13" spans="2:37" ht="12.75">
      <c r="B13">
        <f>RANK(E13,E$7:E$16)</f>
        <v>9</v>
      </c>
      <c r="C13">
        <v>7</v>
      </c>
      <c r="D13" s="120" t="s">
        <v>218</v>
      </c>
      <c r="E13" s="118">
        <f t="shared" si="4"/>
        <v>-63.0027</v>
      </c>
      <c r="F13" s="76">
        <v>7</v>
      </c>
      <c r="G13" s="47">
        <v>-3</v>
      </c>
      <c r="H13" s="47">
        <v>-12</v>
      </c>
      <c r="I13" s="47">
        <v>-2</v>
      </c>
      <c r="J13" s="47">
        <v>0</v>
      </c>
      <c r="K13" s="77">
        <v>-3</v>
      </c>
      <c r="L13" s="84">
        <v>2</v>
      </c>
      <c r="M13" s="85">
        <v>-9</v>
      </c>
      <c r="N13" s="85">
        <v>0</v>
      </c>
      <c r="O13" s="85">
        <v>10</v>
      </c>
      <c r="P13" s="85">
        <v>3</v>
      </c>
      <c r="Q13" s="85">
        <v>-4</v>
      </c>
      <c r="R13" s="76">
        <v>-6</v>
      </c>
      <c r="S13" s="47">
        <v>0</v>
      </c>
      <c r="T13" s="47">
        <v>-3</v>
      </c>
      <c r="U13" s="47">
        <v>6</v>
      </c>
      <c r="V13" s="47">
        <v>1</v>
      </c>
      <c r="W13" s="86">
        <v>-13</v>
      </c>
      <c r="X13" s="47">
        <v>1</v>
      </c>
      <c r="Y13" s="47">
        <v>-12</v>
      </c>
      <c r="Z13" s="47">
        <v>-2</v>
      </c>
      <c r="AA13" s="47">
        <v>-11</v>
      </c>
      <c r="AB13" s="47">
        <v>-12</v>
      </c>
      <c r="AC13" s="85">
        <v>2</v>
      </c>
      <c r="AD13" s="76">
        <v>1</v>
      </c>
      <c r="AE13" s="47">
        <v>1</v>
      </c>
      <c r="AF13" s="47">
        <v>-5</v>
      </c>
      <c r="AG13" s="85"/>
      <c r="AH13" s="85"/>
      <c r="AI13" s="86"/>
      <c r="AJ13" s="86"/>
      <c r="AK13" s="41">
        <f t="shared" si="5"/>
        <v>0.0027</v>
      </c>
    </row>
    <row r="14" spans="2:37" ht="12.75">
      <c r="B14">
        <f t="shared" si="3"/>
        <v>2</v>
      </c>
      <c r="C14">
        <v>8</v>
      </c>
      <c r="D14" s="120" t="s">
        <v>211</v>
      </c>
      <c r="E14" s="118">
        <f t="shared" si="4"/>
        <v>57.9965</v>
      </c>
      <c r="F14" s="78">
        <v>-2</v>
      </c>
      <c r="G14" s="47">
        <v>5</v>
      </c>
      <c r="H14" s="47">
        <v>0</v>
      </c>
      <c r="I14" s="47">
        <v>1</v>
      </c>
      <c r="J14" s="47">
        <v>1</v>
      </c>
      <c r="K14" s="36">
        <v>0</v>
      </c>
      <c r="L14" s="78">
        <v>6</v>
      </c>
      <c r="M14" s="85">
        <v>-3</v>
      </c>
      <c r="N14" s="85">
        <v>-1</v>
      </c>
      <c r="O14" s="85">
        <v>2</v>
      </c>
      <c r="P14" s="85">
        <v>-2</v>
      </c>
      <c r="Q14" s="85">
        <v>-2</v>
      </c>
      <c r="R14" s="202">
        <v>6</v>
      </c>
      <c r="S14" s="201">
        <v>6</v>
      </c>
      <c r="T14" s="201">
        <v>11</v>
      </c>
      <c r="U14" s="85">
        <v>11</v>
      </c>
      <c r="V14" s="85">
        <v>0</v>
      </c>
      <c r="W14" s="86">
        <v>3</v>
      </c>
      <c r="X14" s="4">
        <v>-1</v>
      </c>
      <c r="Y14" s="85">
        <v>5</v>
      </c>
      <c r="Z14" s="85">
        <v>5</v>
      </c>
      <c r="AA14" s="201">
        <v>11</v>
      </c>
      <c r="AB14" s="201">
        <v>12</v>
      </c>
      <c r="AC14" s="201">
        <v>-2</v>
      </c>
      <c r="AD14" s="78">
        <v>0</v>
      </c>
      <c r="AE14" s="85">
        <v>-1</v>
      </c>
      <c r="AF14" s="85">
        <v>-3</v>
      </c>
      <c r="AG14" s="85"/>
      <c r="AH14" s="85"/>
      <c r="AI14" s="86">
        <v>-10</v>
      </c>
      <c r="AJ14" s="86"/>
      <c r="AK14" s="41">
        <f t="shared" si="5"/>
        <v>0.0035</v>
      </c>
    </row>
    <row r="15" spans="2:37" ht="12.75">
      <c r="B15">
        <f t="shared" si="3"/>
        <v>6</v>
      </c>
      <c r="C15">
        <v>9</v>
      </c>
      <c r="D15" s="120" t="s">
        <v>219</v>
      </c>
      <c r="E15" s="118">
        <f t="shared" si="4"/>
        <v>-8.0044</v>
      </c>
      <c r="F15" s="78">
        <v>-5</v>
      </c>
      <c r="G15" s="47">
        <v>2</v>
      </c>
      <c r="H15" s="47">
        <v>0</v>
      </c>
      <c r="I15" s="47">
        <v>1</v>
      </c>
      <c r="J15" s="47">
        <v>0</v>
      </c>
      <c r="K15" s="36">
        <v>5</v>
      </c>
      <c r="L15" s="78">
        <v>-6</v>
      </c>
      <c r="M15" s="85">
        <v>3</v>
      </c>
      <c r="N15" s="85">
        <v>1</v>
      </c>
      <c r="O15" s="85">
        <v>-9</v>
      </c>
      <c r="P15" s="85">
        <v>-3</v>
      </c>
      <c r="Q15" s="4">
        <v>-12</v>
      </c>
      <c r="R15" s="78">
        <v>6</v>
      </c>
      <c r="S15" s="85">
        <v>0</v>
      </c>
      <c r="T15" s="85">
        <v>3</v>
      </c>
      <c r="U15" s="85">
        <v>-6</v>
      </c>
      <c r="V15" s="85">
        <v>0</v>
      </c>
      <c r="W15" s="36">
        <v>11</v>
      </c>
      <c r="X15" s="4">
        <v>0</v>
      </c>
      <c r="Y15" s="85">
        <v>-5</v>
      </c>
      <c r="Z15" s="85">
        <v>-4</v>
      </c>
      <c r="AA15" s="85">
        <v>5</v>
      </c>
      <c r="AB15" s="85">
        <v>5</v>
      </c>
      <c r="AC15" s="4">
        <v>7</v>
      </c>
      <c r="AD15" s="78">
        <v>0</v>
      </c>
      <c r="AE15" s="85">
        <v>-2</v>
      </c>
      <c r="AF15" s="85">
        <v>-5</v>
      </c>
      <c r="AG15" s="4"/>
      <c r="AH15" s="4"/>
      <c r="AI15" s="86"/>
      <c r="AJ15" s="86"/>
      <c r="AK15" s="41">
        <f t="shared" si="5"/>
        <v>0.0044</v>
      </c>
    </row>
    <row r="16" spans="2:37" ht="12.75">
      <c r="B16">
        <f t="shared" si="3"/>
        <v>4</v>
      </c>
      <c r="C16">
        <v>10</v>
      </c>
      <c r="D16" s="120" t="s">
        <v>220</v>
      </c>
      <c r="E16" s="118">
        <f t="shared" si="4"/>
        <v>16.9946</v>
      </c>
      <c r="F16" s="78">
        <v>-2</v>
      </c>
      <c r="G16" s="47">
        <v>10</v>
      </c>
      <c r="H16" s="47">
        <v>2</v>
      </c>
      <c r="I16" s="47">
        <v>2</v>
      </c>
      <c r="J16" s="47">
        <v>0</v>
      </c>
      <c r="K16" s="36">
        <v>3</v>
      </c>
      <c r="L16" s="78">
        <v>1</v>
      </c>
      <c r="M16" s="85">
        <v>6</v>
      </c>
      <c r="N16" s="85">
        <v>-1</v>
      </c>
      <c r="O16" s="85">
        <v>-2</v>
      </c>
      <c r="P16" s="85">
        <v>2</v>
      </c>
      <c r="Q16" s="4">
        <v>2</v>
      </c>
      <c r="R16" s="78">
        <v>5</v>
      </c>
      <c r="S16" s="85">
        <v>0</v>
      </c>
      <c r="T16" s="85">
        <v>-3</v>
      </c>
      <c r="U16" s="85">
        <v>-6</v>
      </c>
      <c r="V16" s="85">
        <v>1</v>
      </c>
      <c r="W16" s="36">
        <v>0</v>
      </c>
      <c r="X16" s="4">
        <v>0</v>
      </c>
      <c r="Y16" s="85">
        <v>0</v>
      </c>
      <c r="Z16" s="85">
        <v>-3</v>
      </c>
      <c r="AA16" s="85">
        <v>-5</v>
      </c>
      <c r="AB16" s="85">
        <v>3</v>
      </c>
      <c r="AC16" s="4">
        <v>-5</v>
      </c>
      <c r="AD16" s="78">
        <v>0</v>
      </c>
      <c r="AE16" s="85">
        <v>2</v>
      </c>
      <c r="AF16" s="85">
        <v>5</v>
      </c>
      <c r="AG16" s="4"/>
      <c r="AH16" s="4"/>
      <c r="AI16" s="86"/>
      <c r="AJ16" s="86"/>
      <c r="AK16" s="41">
        <f t="shared" si="5"/>
        <v>0.0054</v>
      </c>
    </row>
    <row r="17" spans="3:37" ht="12.75">
      <c r="C17">
        <v>11</v>
      </c>
      <c r="D17" s="41"/>
      <c r="E17" s="118">
        <f t="shared" si="4"/>
        <v>-200</v>
      </c>
      <c r="F17" s="78"/>
      <c r="G17" s="47"/>
      <c r="H17" s="47"/>
      <c r="I17" s="47"/>
      <c r="J17" s="47"/>
      <c r="K17" s="36"/>
      <c r="L17" s="78"/>
      <c r="M17" s="85"/>
      <c r="N17" s="85"/>
      <c r="O17" s="85"/>
      <c r="P17" s="85"/>
      <c r="Q17" s="4"/>
      <c r="R17" s="78"/>
      <c r="S17" s="85"/>
      <c r="T17" s="85"/>
      <c r="U17" s="85"/>
      <c r="V17" s="85"/>
      <c r="W17" s="36"/>
      <c r="X17" s="4"/>
      <c r="Y17" s="85"/>
      <c r="Z17" s="85"/>
      <c r="AA17" s="85"/>
      <c r="AB17" s="85"/>
      <c r="AC17" s="4"/>
      <c r="AD17" s="78"/>
      <c r="AE17" s="85"/>
      <c r="AF17" s="85"/>
      <c r="AG17" s="4"/>
      <c r="AH17" s="4"/>
      <c r="AI17" s="36"/>
      <c r="AJ17" s="36"/>
      <c r="AK17" s="41">
        <v>200</v>
      </c>
    </row>
    <row r="18" spans="3:37" ht="12.75" customHeight="1" thickBot="1">
      <c r="C18">
        <v>12</v>
      </c>
      <c r="D18" s="108"/>
      <c r="E18" s="70"/>
      <c r="F18" s="79"/>
      <c r="G18" s="42"/>
      <c r="H18" s="42"/>
      <c r="I18" s="42"/>
      <c r="J18" s="42"/>
      <c r="K18" s="43"/>
      <c r="L18" s="79"/>
      <c r="M18" s="42"/>
      <c r="N18" s="42"/>
      <c r="O18" s="42"/>
      <c r="P18" s="42"/>
      <c r="Q18" s="42"/>
      <c r="R18" s="79"/>
      <c r="S18" s="42"/>
      <c r="T18" s="42"/>
      <c r="U18" s="42"/>
      <c r="V18" s="42"/>
      <c r="W18" s="43"/>
      <c r="X18" s="42"/>
      <c r="Y18" s="42"/>
      <c r="Z18" s="42"/>
      <c r="AA18" s="42"/>
      <c r="AB18" s="42"/>
      <c r="AC18" s="42"/>
      <c r="AD18" s="79"/>
      <c r="AE18" s="42"/>
      <c r="AF18" s="42"/>
      <c r="AG18" s="42"/>
      <c r="AH18" s="42"/>
      <c r="AI18" s="43"/>
      <c r="AJ18" s="43"/>
      <c r="AK18" s="40"/>
    </row>
    <row r="19" spans="4:37" ht="12.75" hidden="1">
      <c r="D19" t="s">
        <v>1</v>
      </c>
      <c r="E19" s="37">
        <f>SUM(E7:E18)</f>
        <v>-223.02100000000002</v>
      </c>
      <c r="AK19">
        <f>SUM(AK7:AK18)</f>
        <v>200.021</v>
      </c>
    </row>
    <row r="20" spans="5:36" ht="15.75" customHeight="1">
      <c r="E20" s="2">
        <f aca="true" t="shared" si="6" ref="E20:Y20">SUM(E7:E18)</f>
        <v>-223.02100000000002</v>
      </c>
      <c r="F20" s="2">
        <f t="shared" si="6"/>
        <v>0</v>
      </c>
      <c r="G20" s="2">
        <f t="shared" si="6"/>
        <v>0</v>
      </c>
      <c r="H20" s="2">
        <f t="shared" si="6"/>
        <v>0</v>
      </c>
      <c r="I20">
        <f t="shared" si="6"/>
        <v>0</v>
      </c>
      <c r="J20">
        <f t="shared" si="6"/>
        <v>0</v>
      </c>
      <c r="K20">
        <f t="shared" si="6"/>
        <v>0</v>
      </c>
      <c r="L20">
        <f t="shared" si="6"/>
        <v>0</v>
      </c>
      <c r="M20">
        <f t="shared" si="6"/>
        <v>0</v>
      </c>
      <c r="N20">
        <f t="shared" si="6"/>
        <v>0</v>
      </c>
      <c r="O20">
        <f t="shared" si="6"/>
        <v>0</v>
      </c>
      <c r="P20">
        <f t="shared" si="6"/>
        <v>0</v>
      </c>
      <c r="Q20">
        <f t="shared" si="6"/>
        <v>0</v>
      </c>
      <c r="R20">
        <f t="shared" si="6"/>
        <v>0</v>
      </c>
      <c r="S20">
        <f t="shared" si="6"/>
        <v>0</v>
      </c>
      <c r="T20">
        <f t="shared" si="6"/>
        <v>0</v>
      </c>
      <c r="U20">
        <f t="shared" si="6"/>
        <v>0</v>
      </c>
      <c r="V20">
        <f t="shared" si="6"/>
        <v>0</v>
      </c>
      <c r="W20">
        <f t="shared" si="6"/>
        <v>0</v>
      </c>
      <c r="X20">
        <f t="shared" si="6"/>
        <v>0</v>
      </c>
      <c r="Y20">
        <f t="shared" si="6"/>
        <v>0</v>
      </c>
      <c r="Z20">
        <f aca="true" t="shared" si="7" ref="Z20:AJ20">SUM(Z7:Z18)</f>
        <v>0</v>
      </c>
      <c r="AA20">
        <f t="shared" si="7"/>
        <v>0</v>
      </c>
      <c r="AB20">
        <f t="shared" si="7"/>
        <v>0</v>
      </c>
      <c r="AC20">
        <f t="shared" si="7"/>
        <v>0</v>
      </c>
      <c r="AD20">
        <f t="shared" si="7"/>
        <v>0</v>
      </c>
      <c r="AE20">
        <f t="shared" si="7"/>
        <v>0</v>
      </c>
      <c r="AF20">
        <f t="shared" si="7"/>
        <v>0</v>
      </c>
      <c r="AG20">
        <f t="shared" si="7"/>
        <v>0</v>
      </c>
      <c r="AH20">
        <f t="shared" si="7"/>
        <v>0</v>
      </c>
      <c r="AI20">
        <f t="shared" si="7"/>
        <v>-23</v>
      </c>
      <c r="AJ20">
        <f t="shared" si="7"/>
        <v>0</v>
      </c>
    </row>
    <row r="21" ht="21.75" customHeight="1" thickBot="1">
      <c r="H21" s="4"/>
    </row>
    <row r="22" spans="5:42" ht="19.5" customHeight="1" thickBot="1">
      <c r="E22" s="165" t="s">
        <v>209</v>
      </c>
      <c r="F22" s="166"/>
      <c r="G22" s="166"/>
      <c r="H22" s="166"/>
      <c r="I22" s="166"/>
      <c r="J22" s="166"/>
      <c r="K22" s="166"/>
      <c r="L22" s="166"/>
      <c r="M22" s="167"/>
      <c r="N22" s="171" t="s">
        <v>2</v>
      </c>
      <c r="O22" s="172"/>
      <c r="Q22" s="154" t="s">
        <v>197</v>
      </c>
      <c r="R22" s="155"/>
      <c r="S22" s="155"/>
      <c r="T22" s="156"/>
      <c r="U22" s="156"/>
      <c r="V22" s="156"/>
      <c r="W22" s="157"/>
      <c r="X22" s="51"/>
      <c r="Y22" s="51"/>
      <c r="AD22" s="51"/>
      <c r="AE22" s="51"/>
      <c r="AP22" s="2"/>
    </row>
    <row r="23" spans="5:42" ht="19.5" customHeight="1" thickBot="1">
      <c r="E23" s="168"/>
      <c r="F23" s="169"/>
      <c r="G23" s="169"/>
      <c r="H23" s="169"/>
      <c r="I23" s="169"/>
      <c r="J23" s="169"/>
      <c r="K23" s="169"/>
      <c r="L23" s="169"/>
      <c r="M23" s="170"/>
      <c r="N23" s="173"/>
      <c r="O23" s="174"/>
      <c r="Q23" s="52" t="s">
        <v>194</v>
      </c>
      <c r="R23" s="53" t="s">
        <v>4</v>
      </c>
      <c r="S23" s="50" t="s">
        <v>5</v>
      </c>
      <c r="T23" s="158" t="s">
        <v>195</v>
      </c>
      <c r="U23" s="159"/>
      <c r="V23" s="158" t="s">
        <v>196</v>
      </c>
      <c r="W23" s="160"/>
      <c r="X23" s="51"/>
      <c r="Y23" s="51"/>
      <c r="AD23" s="51"/>
      <c r="AE23" s="51"/>
      <c r="AP23" s="2"/>
    </row>
    <row r="24" spans="1:42" ht="20.25" customHeight="1">
      <c r="A24" s="2"/>
      <c r="B24" s="2"/>
      <c r="C24" s="2"/>
      <c r="D24" s="2"/>
      <c r="E24" s="123">
        <v>1</v>
      </c>
      <c r="F24" s="124"/>
      <c r="G24" s="127" t="str">
        <f>CONCATENATE("   ",E24,".      &lt;",VLOOKUP(E24,Plr2,2,0),"&gt; ",VLOOKUP(E24,Plr2,3,0))</f>
        <v>   1.      &lt;5&gt; А.Миронова - С.Миронов</v>
      </c>
      <c r="H24" s="128"/>
      <c r="I24" s="128"/>
      <c r="J24" s="128"/>
      <c r="K24" s="128"/>
      <c r="L24" s="128"/>
      <c r="M24" s="129"/>
      <c r="N24" s="142">
        <f>LARGE($E$7:$E$16,E24)</f>
        <v>78.9986</v>
      </c>
      <c r="O24" s="143"/>
      <c r="Q24" s="54">
        <v>-150</v>
      </c>
      <c r="R24" s="55">
        <f>(V24+W24)/2</f>
        <v>-2</v>
      </c>
      <c r="S24" s="56">
        <f>-R24</f>
        <v>2</v>
      </c>
      <c r="T24" s="7">
        <f>Q24-Q25</f>
        <v>-60</v>
      </c>
      <c r="U24" s="7">
        <f>Q24-Q26</f>
        <v>-60</v>
      </c>
      <c r="V24" s="57">
        <f aca="true" t="shared" si="8" ref="V24:W26">MY_IMPS(T24)</f>
        <v>-2</v>
      </c>
      <c r="W24" s="58">
        <f t="shared" si="8"/>
        <v>-2</v>
      </c>
      <c r="X24" s="51"/>
      <c r="Y24" s="51"/>
      <c r="AD24" s="51"/>
      <c r="AE24" s="51"/>
      <c r="AP24" s="2"/>
    </row>
    <row r="25" spans="1:42" ht="20.25" customHeight="1" thickBot="1">
      <c r="A25" s="2"/>
      <c r="B25" s="2" t="e">
        <f aca="true" t="shared" si="9" ref="B25:B32">RANK(E25,E$7:E$16)</f>
        <v>#N/A</v>
      </c>
      <c r="C25" s="2"/>
      <c r="D25" s="2"/>
      <c r="E25" s="123"/>
      <c r="F25" s="124"/>
      <c r="G25" s="136"/>
      <c r="H25" s="137"/>
      <c r="I25" s="137"/>
      <c r="J25" s="137"/>
      <c r="K25" s="137"/>
      <c r="L25" s="137"/>
      <c r="M25" s="138"/>
      <c r="N25" s="142"/>
      <c r="O25" s="143"/>
      <c r="Q25" s="59">
        <v>-90</v>
      </c>
      <c r="R25" s="57">
        <f>(V25+W25)/2</f>
        <v>1</v>
      </c>
      <c r="S25" s="58">
        <f>-R25</f>
        <v>-1</v>
      </c>
      <c r="T25" s="7">
        <f>Q25-Q24</f>
        <v>60</v>
      </c>
      <c r="U25" s="7">
        <f>Q25-Q26</f>
        <v>0</v>
      </c>
      <c r="V25" s="57">
        <f t="shared" si="8"/>
        <v>2</v>
      </c>
      <c r="W25" s="58">
        <f t="shared" si="8"/>
        <v>0</v>
      </c>
      <c r="X25" s="51"/>
      <c r="Y25" s="51"/>
      <c r="AD25" s="51"/>
      <c r="AE25" s="51"/>
      <c r="AP25" s="2"/>
    </row>
    <row r="26" spans="1:42" ht="20.25" customHeight="1" thickBot="1">
      <c r="A26" s="2"/>
      <c r="B26" s="2" t="e">
        <f t="shared" si="9"/>
        <v>#N/A</v>
      </c>
      <c r="C26" s="2"/>
      <c r="D26" s="2"/>
      <c r="E26" s="123">
        <v>2</v>
      </c>
      <c r="F26" s="124"/>
      <c r="G26" s="127" t="str">
        <f>CONCATENATE("   ",E26,".      &lt;",VLOOKUP(E26,Plr2,2,0),"&gt; ",VLOOKUP(E26,Plr2,3,0))</f>
        <v>   2.      &lt;8&gt; А.Рыбников - Б.Черница</v>
      </c>
      <c r="H26" s="128"/>
      <c r="I26" s="128"/>
      <c r="J26" s="128"/>
      <c r="K26" s="128"/>
      <c r="L26" s="128"/>
      <c r="M26" s="129"/>
      <c r="N26" s="142">
        <f>LARGE($E$7:$E$16,E26)</f>
        <v>57.9965</v>
      </c>
      <c r="O26" s="143"/>
      <c r="Q26" s="60">
        <v>-90</v>
      </c>
      <c r="R26" s="61">
        <f>(V26+W26)/2</f>
        <v>1</v>
      </c>
      <c r="S26" s="62">
        <f>-R26</f>
        <v>-1</v>
      </c>
      <c r="T26" s="63">
        <f>Q26-Q24</f>
        <v>60</v>
      </c>
      <c r="U26" s="63">
        <f>Q26-Q25</f>
        <v>0</v>
      </c>
      <c r="V26" s="61">
        <f t="shared" si="8"/>
        <v>2</v>
      </c>
      <c r="W26" s="62">
        <f t="shared" si="8"/>
        <v>0</v>
      </c>
      <c r="X26" s="51"/>
      <c r="Y26" s="51"/>
      <c r="AA26" s="90"/>
      <c r="AD26" s="51"/>
      <c r="AE26" s="51"/>
      <c r="AP26" s="2"/>
    </row>
    <row r="27" spans="1:42" ht="20.25" customHeight="1" thickBot="1">
      <c r="A27" s="2"/>
      <c r="B27" s="2" t="e">
        <f t="shared" si="9"/>
        <v>#N/A</v>
      </c>
      <c r="C27" s="2"/>
      <c r="D27" s="2"/>
      <c r="E27" s="123"/>
      <c r="F27" s="124"/>
      <c r="G27" s="136"/>
      <c r="H27" s="137"/>
      <c r="I27" s="137"/>
      <c r="J27" s="137"/>
      <c r="K27" s="137"/>
      <c r="L27" s="137"/>
      <c r="M27" s="138"/>
      <c r="N27" s="142"/>
      <c r="O27" s="143"/>
      <c r="Q27" s="51"/>
      <c r="R27" s="51"/>
      <c r="S27" s="51"/>
      <c r="T27" s="51"/>
      <c r="U27" s="51"/>
      <c r="V27" s="51"/>
      <c r="W27" s="51"/>
      <c r="X27" s="51"/>
      <c r="Y27" s="51"/>
      <c r="AD27" s="51"/>
      <c r="AE27" s="51"/>
      <c r="AP27" s="2"/>
    </row>
    <row r="28" spans="1:42" ht="20.25" customHeight="1" thickBot="1">
      <c r="A28" s="2"/>
      <c r="B28" s="2" t="e">
        <f t="shared" si="9"/>
        <v>#N/A</v>
      </c>
      <c r="C28" s="2"/>
      <c r="D28" s="4"/>
      <c r="E28" s="123">
        <v>3</v>
      </c>
      <c r="F28" s="124"/>
      <c r="G28" s="127" t="str">
        <f>CONCATENATE("   ",E28,".      &lt;",VLOOKUP(E28,Plr2,2,0),"&gt; ",VLOOKUP(E28,Plr2,3,0))</f>
        <v>   3.      &lt;6&gt; М.Зайкова - А.Глазов</v>
      </c>
      <c r="H28" s="128"/>
      <c r="I28" s="128"/>
      <c r="J28" s="128"/>
      <c r="K28" s="128"/>
      <c r="L28" s="128"/>
      <c r="M28" s="129"/>
      <c r="N28" s="142">
        <f>LARGE($E$7:$E$16,E28)</f>
        <v>52.998</v>
      </c>
      <c r="O28" s="143"/>
      <c r="Q28" s="154" t="s">
        <v>198</v>
      </c>
      <c r="R28" s="155"/>
      <c r="S28" s="155"/>
      <c r="T28" s="155"/>
      <c r="U28" s="155"/>
      <c r="V28" s="155"/>
      <c r="W28" s="155"/>
      <c r="X28" s="155"/>
      <c r="Y28" s="161"/>
      <c r="AP28" s="2"/>
    </row>
    <row r="29" spans="1:42" ht="20.25" customHeight="1" thickBot="1">
      <c r="A29" s="2"/>
      <c r="B29" s="2" t="e">
        <f t="shared" si="9"/>
        <v>#N/A</v>
      </c>
      <c r="C29" s="2"/>
      <c r="D29" s="2"/>
      <c r="E29" s="123"/>
      <c r="F29" s="124"/>
      <c r="G29" s="136"/>
      <c r="H29" s="137"/>
      <c r="I29" s="137"/>
      <c r="J29" s="137"/>
      <c r="K29" s="137"/>
      <c r="L29" s="137"/>
      <c r="M29" s="138"/>
      <c r="N29" s="142"/>
      <c r="O29" s="143"/>
      <c r="Q29" s="67" t="s">
        <v>194</v>
      </c>
      <c r="R29" s="48" t="s">
        <v>4</v>
      </c>
      <c r="S29" s="49" t="s">
        <v>5</v>
      </c>
      <c r="T29" s="162" t="s">
        <v>195</v>
      </c>
      <c r="U29" s="144"/>
      <c r="V29" s="144"/>
      <c r="W29" s="144" t="s">
        <v>196</v>
      </c>
      <c r="X29" s="144"/>
      <c r="Y29" s="145"/>
      <c r="AC29" s="2"/>
      <c r="AD29" s="2"/>
      <c r="AE29" s="2"/>
      <c r="AF29" s="2"/>
      <c r="AG29" s="2"/>
      <c r="AH29" s="2"/>
      <c r="AI29" s="2"/>
      <c r="AP29" s="2"/>
    </row>
    <row r="30" spans="1:42" ht="20.25" customHeight="1">
      <c r="A30" s="2"/>
      <c r="B30" s="2" t="e">
        <f t="shared" si="9"/>
        <v>#N/A</v>
      </c>
      <c r="C30" s="2"/>
      <c r="D30" s="2"/>
      <c r="E30" s="123">
        <v>4</v>
      </c>
      <c r="F30" s="124"/>
      <c r="G30" s="127" t="str">
        <f>CONCATENATE("   ",E30,".      &lt;",VLOOKUP(E30,Plr2,2,0),"&gt; ",VLOOKUP(E30,Plr2,3,0))</f>
        <v>   4.      &lt;10&gt; П.Королев - Ю.Лукке</v>
      </c>
      <c r="H30" s="128"/>
      <c r="I30" s="128"/>
      <c r="J30" s="128"/>
      <c r="K30" s="128"/>
      <c r="L30" s="128"/>
      <c r="M30" s="129"/>
      <c r="N30" s="142">
        <f>LARGE($E$7:$E$16,E30)</f>
        <v>16.9946</v>
      </c>
      <c r="O30" s="143"/>
      <c r="Q30" s="54">
        <v>1540</v>
      </c>
      <c r="R30" s="8">
        <f>(W30+X30+Y30)/3</f>
        <v>14.333333333333334</v>
      </c>
      <c r="S30" s="68">
        <f>-R30</f>
        <v>-14.333333333333334</v>
      </c>
      <c r="T30" s="64">
        <f>Q30-Q31</f>
        <v>1240</v>
      </c>
      <c r="U30" s="64">
        <f>Q30-Q32</f>
        <v>940</v>
      </c>
      <c r="V30" s="65">
        <f>Q30-Q33</f>
        <v>940</v>
      </c>
      <c r="W30" s="7">
        <f aca="true" t="shared" si="10" ref="W30:Y33">MY_IMPS(T30)</f>
        <v>15</v>
      </c>
      <c r="X30" s="7">
        <f t="shared" si="10"/>
        <v>14</v>
      </c>
      <c r="Y30" s="58">
        <f t="shared" si="10"/>
        <v>14</v>
      </c>
      <c r="AC30" s="2"/>
      <c r="AD30" s="7"/>
      <c r="AE30" s="7"/>
      <c r="AF30" s="2"/>
      <c r="AG30" s="2"/>
      <c r="AH30" s="2"/>
      <c r="AI30" s="2"/>
      <c r="AP30" s="2"/>
    </row>
    <row r="31" spans="1:42" ht="20.25" customHeight="1" thickBot="1">
      <c r="A31" s="2"/>
      <c r="B31" s="2" t="e">
        <f t="shared" si="9"/>
        <v>#N/A</v>
      </c>
      <c r="C31" s="2"/>
      <c r="D31" s="87"/>
      <c r="E31" s="123"/>
      <c r="F31" s="124"/>
      <c r="G31" s="136"/>
      <c r="H31" s="137"/>
      <c r="I31" s="137"/>
      <c r="J31" s="137"/>
      <c r="K31" s="137"/>
      <c r="L31" s="137"/>
      <c r="M31" s="138"/>
      <c r="N31" s="142"/>
      <c r="O31" s="143"/>
      <c r="Q31" s="59">
        <v>300</v>
      </c>
      <c r="R31" s="8">
        <f>(W31+X31+Y31)/3</f>
        <v>-9.666666666666666</v>
      </c>
      <c r="S31" s="68">
        <f>-R31</f>
        <v>9.666666666666666</v>
      </c>
      <c r="T31" s="7">
        <f>Q31-Q30</f>
        <v>-1240</v>
      </c>
      <c r="U31" s="7">
        <f>Q31-Q32</f>
        <v>-300</v>
      </c>
      <c r="V31" s="66">
        <f>Q31-Q33</f>
        <v>-300</v>
      </c>
      <c r="W31" s="7">
        <f t="shared" si="10"/>
        <v>-15</v>
      </c>
      <c r="X31" s="7">
        <f t="shared" si="10"/>
        <v>-7</v>
      </c>
      <c r="Y31" s="58">
        <f t="shared" si="10"/>
        <v>-7</v>
      </c>
      <c r="AC31" s="2"/>
      <c r="AD31" s="7"/>
      <c r="AE31" s="7"/>
      <c r="AF31" s="2"/>
      <c r="AG31" s="2"/>
      <c r="AH31" s="2"/>
      <c r="AI31" s="2"/>
      <c r="AP31" s="2"/>
    </row>
    <row r="32" spans="1:42" ht="20.25" customHeight="1">
      <c r="A32" s="2"/>
      <c r="B32" s="2" t="e">
        <f t="shared" si="9"/>
        <v>#N/A</v>
      </c>
      <c r="C32" s="2"/>
      <c r="D32" s="87"/>
      <c r="E32" s="123">
        <v>5</v>
      </c>
      <c r="F32" s="124"/>
      <c r="G32" s="127" t="str">
        <f>CONCATENATE("   ",E32,".      &lt;",VLOOKUP(E32,Plr2,2,0),"&gt; ",VLOOKUP(E32,Plr2,3,0))</f>
        <v>   5.      &lt;2&gt; С.Иванова - А.Порай-Кошиц</v>
      </c>
      <c r="H32" s="128"/>
      <c r="I32" s="128"/>
      <c r="J32" s="128"/>
      <c r="K32" s="128"/>
      <c r="L32" s="128"/>
      <c r="M32" s="129"/>
      <c r="N32" s="142">
        <f>LARGE($E$7:$E$16,E32)</f>
        <v>-2.0002</v>
      </c>
      <c r="O32" s="143"/>
      <c r="Q32" s="59">
        <v>600</v>
      </c>
      <c r="R32" s="8">
        <f>(W32+X32+Y32)/3</f>
        <v>-2.3333333333333335</v>
      </c>
      <c r="S32" s="68">
        <f>-R32</f>
        <v>2.3333333333333335</v>
      </c>
      <c r="T32" s="7">
        <f>Q32-Q30</f>
        <v>-940</v>
      </c>
      <c r="U32" s="7">
        <f>Q32-Q31</f>
        <v>300</v>
      </c>
      <c r="V32" s="66">
        <f>Q32-Q33</f>
        <v>0</v>
      </c>
      <c r="W32" s="7">
        <f t="shared" si="10"/>
        <v>-14</v>
      </c>
      <c r="X32" s="7">
        <f t="shared" si="10"/>
        <v>7</v>
      </c>
      <c r="Y32" s="58">
        <f t="shared" si="10"/>
        <v>0</v>
      </c>
      <c r="AC32" s="2"/>
      <c r="AD32" s="7"/>
      <c r="AE32" s="7"/>
      <c r="AF32" s="2"/>
      <c r="AG32" s="2"/>
      <c r="AH32" s="2"/>
      <c r="AI32" s="2"/>
      <c r="AP32" s="2"/>
    </row>
    <row r="33" spans="1:42" ht="20.25" customHeight="1" thickBot="1">
      <c r="A33" s="2"/>
      <c r="B33" s="2"/>
      <c r="C33" s="2"/>
      <c r="E33" s="123"/>
      <c r="F33" s="124"/>
      <c r="G33" s="136"/>
      <c r="H33" s="137"/>
      <c r="I33" s="137"/>
      <c r="J33" s="137"/>
      <c r="K33" s="137"/>
      <c r="L33" s="137"/>
      <c r="M33" s="138"/>
      <c r="N33" s="142"/>
      <c r="O33" s="143"/>
      <c r="Q33" s="69">
        <v>600</v>
      </c>
      <c r="R33" s="70">
        <f>(W33+X33+Y33)/3</f>
        <v>-2.3333333333333335</v>
      </c>
      <c r="S33" s="71">
        <f>-R33</f>
        <v>2.3333333333333335</v>
      </c>
      <c r="T33" s="63">
        <f>Q33-Q30</f>
        <v>-940</v>
      </c>
      <c r="U33" s="63">
        <f>Q33-Q31</f>
        <v>300</v>
      </c>
      <c r="V33" s="72">
        <f>Q33-Q32</f>
        <v>0</v>
      </c>
      <c r="W33" s="63">
        <f t="shared" si="10"/>
        <v>-14</v>
      </c>
      <c r="X33" s="63">
        <f t="shared" si="10"/>
        <v>7</v>
      </c>
      <c r="Y33" s="62">
        <f t="shared" si="10"/>
        <v>0</v>
      </c>
      <c r="AC33" s="2"/>
      <c r="AD33" s="7"/>
      <c r="AE33" s="7"/>
      <c r="AF33" s="2"/>
      <c r="AG33" s="2"/>
      <c r="AH33" s="2"/>
      <c r="AI33" s="2"/>
      <c r="AP33" s="2"/>
    </row>
    <row r="34" spans="1:42" ht="20.25" customHeight="1" thickBot="1">
      <c r="A34" s="4"/>
      <c r="B34" s="4"/>
      <c r="C34" s="4"/>
      <c r="E34" s="123">
        <v>6</v>
      </c>
      <c r="F34" s="124"/>
      <c r="G34" s="127" t="str">
        <f>CONCATENATE("   ",E34,".      &lt;",VLOOKUP(E34,Plr2,2,0),"&gt; ",VLOOKUP(E34,Plr2,3,0))</f>
        <v>   6.      &lt;9&gt; А.Петров - К.Руденко</v>
      </c>
      <c r="H34" s="128"/>
      <c r="I34" s="128"/>
      <c r="J34" s="128"/>
      <c r="K34" s="128"/>
      <c r="L34" s="128"/>
      <c r="M34" s="129"/>
      <c r="N34" s="142">
        <f>LARGE($E$7:$E$16,E34)</f>
        <v>-8.0044</v>
      </c>
      <c r="O34" s="143"/>
      <c r="Q34" s="44"/>
      <c r="S34" s="2"/>
      <c r="T34" s="80"/>
      <c r="U34" s="80"/>
      <c r="V34" s="2"/>
      <c r="W34" s="2"/>
      <c r="Z34" s="2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4"/>
      <c r="AP34" s="2"/>
    </row>
    <row r="35" spans="1:42" ht="20.25" customHeight="1" thickBot="1">
      <c r="A35" s="2"/>
      <c r="B35" s="2"/>
      <c r="C35" s="2"/>
      <c r="E35" s="123"/>
      <c r="F35" s="124"/>
      <c r="G35" s="136"/>
      <c r="H35" s="137"/>
      <c r="I35" s="137"/>
      <c r="J35" s="137"/>
      <c r="K35" s="137"/>
      <c r="L35" s="137"/>
      <c r="M35" s="138"/>
      <c r="N35" s="142"/>
      <c r="O35" s="143"/>
      <c r="Q35" s="175" t="s">
        <v>193</v>
      </c>
      <c r="R35" s="176"/>
      <c r="S35" s="176"/>
      <c r="T35" s="177"/>
      <c r="U35" s="45"/>
      <c r="V35" s="184" t="s">
        <v>192</v>
      </c>
      <c r="W35" s="185"/>
      <c r="X35" s="184" t="s">
        <v>199</v>
      </c>
      <c r="Y35" s="184"/>
      <c r="Z35" s="186"/>
      <c r="AA35" s="2"/>
      <c r="AB35" s="2"/>
      <c r="AC35" s="2"/>
      <c r="AD35" s="133"/>
      <c r="AE35" s="133"/>
      <c r="AF35" s="133"/>
      <c r="AG35" s="2"/>
      <c r="AH35" s="2"/>
      <c r="AI35" s="2"/>
      <c r="AJ35" s="2"/>
      <c r="AK35" s="4"/>
      <c r="AP35" s="2"/>
    </row>
    <row r="36" spans="1:42" ht="20.25" customHeight="1">
      <c r="A36" s="2"/>
      <c r="B36" s="2"/>
      <c r="C36" s="2"/>
      <c r="E36" s="123">
        <v>7</v>
      </c>
      <c r="F36" s="124"/>
      <c r="G36" s="127" t="str">
        <f>CONCATENATE("   ",E36,".      &lt;",VLOOKUP(E36,Plr2,2,0),"&gt; ",VLOOKUP(E36,Plr2,3,0))</f>
        <v>   7.      &lt;1&gt; Е.Бабенко - Е.Байдин</v>
      </c>
      <c r="H36" s="128"/>
      <c r="I36" s="128"/>
      <c r="J36" s="128"/>
      <c r="K36" s="128"/>
      <c r="L36" s="128"/>
      <c r="M36" s="129"/>
      <c r="N36" s="142">
        <f>LARGE($E$7:$E$16,E36)</f>
        <v>-13</v>
      </c>
      <c r="O36" s="143"/>
      <c r="Q36" s="178"/>
      <c r="R36" s="179"/>
      <c r="S36" s="179"/>
      <c r="T36" s="180"/>
      <c r="U36" s="2"/>
      <c r="V36" s="144">
        <v>440</v>
      </c>
      <c r="W36" s="144"/>
      <c r="X36" s="144">
        <v>110</v>
      </c>
      <c r="Y36" s="144"/>
      <c r="Z36" s="145"/>
      <c r="AB36" s="2"/>
      <c r="AC36" s="2"/>
      <c r="AD36" s="133"/>
      <c r="AE36" s="133"/>
      <c r="AF36" s="133"/>
      <c r="AG36" s="2"/>
      <c r="AH36" s="2"/>
      <c r="AI36" s="2"/>
      <c r="AP36" s="2"/>
    </row>
    <row r="37" spans="1:42" ht="20.25" customHeight="1" thickBot="1">
      <c r="A37" s="2"/>
      <c r="B37" s="2"/>
      <c r="C37" s="2"/>
      <c r="E37" s="123"/>
      <c r="F37" s="124"/>
      <c r="G37" s="136"/>
      <c r="H37" s="137"/>
      <c r="I37" s="137"/>
      <c r="J37" s="137"/>
      <c r="K37" s="137"/>
      <c r="L37" s="137"/>
      <c r="M37" s="138"/>
      <c r="N37" s="142"/>
      <c r="O37" s="143"/>
      <c r="Q37" s="178"/>
      <c r="R37" s="179"/>
      <c r="S37" s="179"/>
      <c r="T37" s="180"/>
      <c r="U37" s="2"/>
      <c r="V37" s="144"/>
      <c r="W37" s="144"/>
      <c r="X37" s="144"/>
      <c r="Y37" s="144"/>
      <c r="Z37" s="145"/>
      <c r="AB37" s="2"/>
      <c r="AC37" s="2"/>
      <c r="AD37" s="133"/>
      <c r="AE37" s="133"/>
      <c r="AF37" s="133"/>
      <c r="AG37" s="2"/>
      <c r="AH37" s="2"/>
      <c r="AI37" s="2"/>
      <c r="AP37" s="2"/>
    </row>
    <row r="38" spans="5:42" ht="20.25" customHeight="1">
      <c r="E38" s="123">
        <v>8</v>
      </c>
      <c r="F38" s="124"/>
      <c r="G38" s="127" t="str">
        <f>CONCATENATE("   ",E38,".      &lt;",VLOOKUP(E38,Plr2,2,0),"&gt; ",VLOOKUP(E38,Plr2,3,0))</f>
        <v>   8.      &lt;3&gt; Ж.Петрова - В.Плешков</v>
      </c>
      <c r="H38" s="128"/>
      <c r="I38" s="128"/>
      <c r="J38" s="128"/>
      <c r="K38" s="128"/>
      <c r="L38" s="128"/>
      <c r="M38" s="129"/>
      <c r="N38" s="142">
        <f>LARGE($E$7:$E$16,E38)</f>
        <v>-59.0005</v>
      </c>
      <c r="O38" s="143"/>
      <c r="Q38" s="178"/>
      <c r="R38" s="179"/>
      <c r="S38" s="179"/>
      <c r="T38" s="180"/>
      <c r="U38" s="2"/>
      <c r="V38" s="2"/>
      <c r="W38" s="2"/>
      <c r="X38" s="2"/>
      <c r="Y38" s="2"/>
      <c r="Z38" s="35"/>
      <c r="AC38" s="2"/>
      <c r="AD38" s="2"/>
      <c r="AE38" s="2"/>
      <c r="AF38" s="2"/>
      <c r="AG38" s="2"/>
      <c r="AH38" s="2"/>
      <c r="AI38" s="2"/>
      <c r="AP38" s="2"/>
    </row>
    <row r="39" spans="1:42" ht="20.25" customHeight="1" thickBot="1">
      <c r="A39" s="2"/>
      <c r="B39" s="2"/>
      <c r="C39" s="2"/>
      <c r="E39" s="123"/>
      <c r="F39" s="124"/>
      <c r="G39" s="136"/>
      <c r="H39" s="137"/>
      <c r="I39" s="137"/>
      <c r="J39" s="137"/>
      <c r="K39" s="137"/>
      <c r="L39" s="137"/>
      <c r="M39" s="138"/>
      <c r="N39" s="142"/>
      <c r="O39" s="143"/>
      <c r="Q39" s="181"/>
      <c r="R39" s="182"/>
      <c r="S39" s="182"/>
      <c r="T39" s="183"/>
      <c r="U39" s="44"/>
      <c r="V39" s="6"/>
      <c r="W39" s="163" t="s">
        <v>2</v>
      </c>
      <c r="X39" s="163"/>
      <c r="Y39" s="163"/>
      <c r="Z39" s="164"/>
      <c r="AC39" s="2"/>
      <c r="AD39" s="2"/>
      <c r="AE39" s="2"/>
      <c r="AF39" s="2"/>
      <c r="AG39" s="2"/>
      <c r="AH39" s="2"/>
      <c r="AI39" s="2"/>
      <c r="AP39" s="2"/>
    </row>
    <row r="40" spans="1:42" ht="20.25" customHeight="1">
      <c r="A40" s="2"/>
      <c r="B40" s="2"/>
      <c r="C40" s="2"/>
      <c r="E40" s="123">
        <v>9</v>
      </c>
      <c r="F40" s="124"/>
      <c r="G40" s="127" t="str">
        <f>CONCATENATE("   ",E40,".      &lt;",VLOOKUP(E40,Plr2,2,0),"&gt; ",VLOOKUP(E40,Plr2,3,0))</f>
        <v>   9.      &lt;7&gt; А.Алексеев - В.Семенихин</v>
      </c>
      <c r="H40" s="128"/>
      <c r="I40" s="128"/>
      <c r="J40" s="128"/>
      <c r="K40" s="128"/>
      <c r="L40" s="128"/>
      <c r="M40" s="129"/>
      <c r="N40" s="146">
        <f>LARGE($E$7:$E$16,E40)</f>
        <v>-63.0027</v>
      </c>
      <c r="O40" s="147"/>
      <c r="Q40" s="46"/>
      <c r="R40" s="2"/>
      <c r="S40" s="6"/>
      <c r="T40" s="6"/>
      <c r="U40" s="124" t="s">
        <v>4</v>
      </c>
      <c r="V40" s="124"/>
      <c r="W40" s="144">
        <f>MY_IMPS(Q42)</f>
        <v>8</v>
      </c>
      <c r="X40" s="144"/>
      <c r="Y40" s="144">
        <f>-W40</f>
        <v>-8</v>
      </c>
      <c r="Z40" s="145"/>
      <c r="AC40" s="2"/>
      <c r="AD40" s="2"/>
      <c r="AE40" s="133"/>
      <c r="AF40" s="133"/>
      <c r="AG40" s="2"/>
      <c r="AH40" s="2"/>
      <c r="AI40" s="2"/>
      <c r="AP40" s="2"/>
    </row>
    <row r="41" spans="1:42" ht="20.25" customHeight="1" thickBot="1">
      <c r="A41" s="2"/>
      <c r="B41" s="2"/>
      <c r="C41" s="2"/>
      <c r="E41" s="123"/>
      <c r="F41" s="124"/>
      <c r="G41" s="136"/>
      <c r="H41" s="137"/>
      <c r="I41" s="137"/>
      <c r="J41" s="137"/>
      <c r="K41" s="137"/>
      <c r="L41" s="137"/>
      <c r="M41" s="138"/>
      <c r="N41" s="146"/>
      <c r="O41" s="147"/>
      <c r="Q41" s="134" t="s">
        <v>3</v>
      </c>
      <c r="R41" s="135"/>
      <c r="S41" s="6"/>
      <c r="T41" s="6"/>
      <c r="U41" s="124"/>
      <c r="V41" s="124"/>
      <c r="W41" s="144"/>
      <c r="X41" s="144"/>
      <c r="Y41" s="144"/>
      <c r="Z41" s="145"/>
      <c r="AC41" s="2"/>
      <c r="AD41" s="2"/>
      <c r="AE41" s="133"/>
      <c r="AF41" s="133"/>
      <c r="AG41" s="2"/>
      <c r="AH41" s="2"/>
      <c r="AI41" s="2"/>
      <c r="AP41" s="2"/>
    </row>
    <row r="42" spans="5:42" ht="20.25" customHeight="1">
      <c r="E42" s="123">
        <v>10</v>
      </c>
      <c r="F42" s="124"/>
      <c r="G42" s="127" t="str">
        <f>CONCATENATE("   ",E42,".      &lt;",VLOOKUP(E42,Plr2,2,0),"&gt; ",VLOOKUP(E42,Plr2,3,0))</f>
        <v>   10.      &lt;4&gt; Т.Орлова - С.Максимов</v>
      </c>
      <c r="H42" s="128"/>
      <c r="I42" s="128"/>
      <c r="J42" s="128"/>
      <c r="K42" s="128"/>
      <c r="L42" s="128"/>
      <c r="M42" s="129"/>
      <c r="N42" s="146">
        <f>LARGE($E$7:$E$16,E42)</f>
        <v>-85.0009</v>
      </c>
      <c r="O42" s="147"/>
      <c r="Q42" s="152">
        <f>V36-X36</f>
        <v>330</v>
      </c>
      <c r="R42" s="144"/>
      <c r="S42" s="2"/>
      <c r="T42" s="2"/>
      <c r="U42" s="124" t="s">
        <v>5</v>
      </c>
      <c r="V42" s="124"/>
      <c r="W42" s="144">
        <f>-W40</f>
        <v>-8</v>
      </c>
      <c r="X42" s="144"/>
      <c r="Y42" s="144">
        <f>-Y40</f>
        <v>8</v>
      </c>
      <c r="Z42" s="145"/>
      <c r="AC42" s="2"/>
      <c r="AD42" s="2"/>
      <c r="AE42" s="133"/>
      <c r="AF42" s="133"/>
      <c r="AG42" s="2"/>
      <c r="AH42" s="2"/>
      <c r="AI42" s="2"/>
      <c r="AP42" s="2"/>
    </row>
    <row r="43" spans="5:42" ht="20.25" customHeight="1" thickBot="1">
      <c r="E43" s="125"/>
      <c r="F43" s="126"/>
      <c r="G43" s="130"/>
      <c r="H43" s="131"/>
      <c r="I43" s="131"/>
      <c r="J43" s="131"/>
      <c r="K43" s="131"/>
      <c r="L43" s="131"/>
      <c r="M43" s="132"/>
      <c r="N43" s="148"/>
      <c r="O43" s="149"/>
      <c r="Q43" s="153"/>
      <c r="R43" s="150"/>
      <c r="S43" s="42"/>
      <c r="T43" s="42"/>
      <c r="U43" s="126"/>
      <c r="V43" s="126"/>
      <c r="W43" s="150"/>
      <c r="X43" s="150"/>
      <c r="Y43" s="150"/>
      <c r="Z43" s="151"/>
      <c r="AC43" s="2"/>
      <c r="AD43" s="2"/>
      <c r="AE43" s="133"/>
      <c r="AF43" s="133"/>
      <c r="AG43" s="2"/>
      <c r="AH43" s="2"/>
      <c r="AI43" s="2"/>
      <c r="AP43" s="2"/>
    </row>
    <row r="44" ht="12.75">
      <c r="AP44" s="2"/>
    </row>
    <row r="45" spans="14:42" ht="12.75">
      <c r="N45">
        <v>14</v>
      </c>
      <c r="AP45" s="2"/>
    </row>
    <row r="48" ht="12.75">
      <c r="O48" s="38"/>
    </row>
    <row r="56" spans="26:37" ht="12.75">
      <c r="Z56" s="2"/>
      <c r="AA56" s="2"/>
      <c r="AB56" s="2"/>
      <c r="AC56" s="2"/>
      <c r="AF56" s="2"/>
      <c r="AG56" s="2"/>
      <c r="AH56" s="2"/>
      <c r="AI56" s="2"/>
      <c r="AJ56" s="2"/>
      <c r="AK56" s="2"/>
    </row>
    <row r="57" spans="26:37" ht="12.75">
      <c r="Z57" s="2"/>
      <c r="AA57" s="2"/>
      <c r="AB57" s="2"/>
      <c r="AC57" s="2"/>
      <c r="AF57" s="2"/>
      <c r="AG57" s="2"/>
      <c r="AH57" s="2"/>
      <c r="AI57" s="2"/>
      <c r="AJ57" s="2"/>
      <c r="AK57" s="2"/>
    </row>
  </sheetData>
  <sheetProtection/>
  <mergeCells count="59">
    <mergeCell ref="E26:F27"/>
    <mergeCell ref="G26:M27"/>
    <mergeCell ref="N26:O27"/>
    <mergeCell ref="Y40:Z41"/>
    <mergeCell ref="X35:Z35"/>
    <mergeCell ref="V36:W37"/>
    <mergeCell ref="X36:Z37"/>
    <mergeCell ref="U40:V41"/>
    <mergeCell ref="G30:M31"/>
    <mergeCell ref="N30:O31"/>
    <mergeCell ref="E22:M23"/>
    <mergeCell ref="N22:O23"/>
    <mergeCell ref="Q35:T39"/>
    <mergeCell ref="V35:W35"/>
    <mergeCell ref="E24:F25"/>
    <mergeCell ref="G24:M25"/>
    <mergeCell ref="E32:F33"/>
    <mergeCell ref="G32:M33"/>
    <mergeCell ref="N32:O33"/>
    <mergeCell ref="E30:F31"/>
    <mergeCell ref="Q22:W22"/>
    <mergeCell ref="N40:O41"/>
    <mergeCell ref="N38:O39"/>
    <mergeCell ref="N36:O37"/>
    <mergeCell ref="N24:O25"/>
    <mergeCell ref="T23:U23"/>
    <mergeCell ref="V23:W23"/>
    <mergeCell ref="Q28:Y28"/>
    <mergeCell ref="T29:V29"/>
    <mergeCell ref="W39:Z39"/>
    <mergeCell ref="W29:Y29"/>
    <mergeCell ref="N42:O43"/>
    <mergeCell ref="G34:M35"/>
    <mergeCell ref="N34:O35"/>
    <mergeCell ref="U42:V43"/>
    <mergeCell ref="W42:X43"/>
    <mergeCell ref="Y42:Z43"/>
    <mergeCell ref="Q42:R43"/>
    <mergeCell ref="W40:X41"/>
    <mergeCell ref="G28:M29"/>
    <mergeCell ref="K2:L2"/>
    <mergeCell ref="K3:L3"/>
    <mergeCell ref="E40:F41"/>
    <mergeCell ref="G40:M41"/>
    <mergeCell ref="M3:N3"/>
    <mergeCell ref="E28:F29"/>
    <mergeCell ref="N28:O29"/>
    <mergeCell ref="E34:F35"/>
    <mergeCell ref="E38:F39"/>
    <mergeCell ref="G38:M39"/>
    <mergeCell ref="E42:F43"/>
    <mergeCell ref="G42:M43"/>
    <mergeCell ref="AD35:AF35"/>
    <mergeCell ref="AD36:AF37"/>
    <mergeCell ref="AE40:AF41"/>
    <mergeCell ref="AE42:AF43"/>
    <mergeCell ref="Q41:R41"/>
    <mergeCell ref="E36:F37"/>
    <mergeCell ref="G36:M37"/>
  </mergeCells>
  <conditionalFormatting sqref="H21 F7:AI18">
    <cfRule type="expression" priority="1" dxfId="1" stopIfTrue="1">
      <formula>F$20&lt;&gt;0</formula>
    </cfRule>
  </conditionalFormatting>
  <conditionalFormatting sqref="E20:AJ20">
    <cfRule type="cellIs" priority="18" dxfId="0" operator="notEqual" stopIfTrue="1">
      <formula>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N23"/>
  <sheetViews>
    <sheetView zoomScalePageLayoutView="0" workbookViewId="0" topLeftCell="A1">
      <selection activeCell="G20" sqref="G20"/>
    </sheetView>
  </sheetViews>
  <sheetFormatPr defaultColWidth="9.140625" defaultRowHeight="12.75"/>
  <cols>
    <col min="3" max="3" width="5.28125" style="0" customWidth="1"/>
  </cols>
  <sheetData>
    <row r="2" ht="12.75">
      <c r="B2" s="9"/>
    </row>
    <row r="4" spans="2:14" ht="12.75">
      <c r="B4" s="10" t="s">
        <v>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ht="12.75">
      <c r="B5" s="11" t="s">
        <v>7</v>
      </c>
      <c r="C5" s="12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4">
        <v>36</v>
      </c>
      <c r="M5" s="14">
        <v>40</v>
      </c>
      <c r="N5" s="15">
        <v>48</v>
      </c>
    </row>
    <row r="6" spans="2:14" ht="12.75">
      <c r="B6" s="16" t="s">
        <v>17</v>
      </c>
      <c r="C6" s="17" t="s">
        <v>18</v>
      </c>
      <c r="D6" s="18" t="s">
        <v>18</v>
      </c>
      <c r="E6" s="18" t="s">
        <v>18</v>
      </c>
      <c r="F6" s="18" t="s">
        <v>19</v>
      </c>
      <c r="G6" s="18" t="s">
        <v>19</v>
      </c>
      <c r="H6" s="18" t="s">
        <v>19</v>
      </c>
      <c r="I6" s="18" t="s">
        <v>20</v>
      </c>
      <c r="J6" s="18" t="s">
        <v>20</v>
      </c>
      <c r="K6" s="18" t="s">
        <v>20</v>
      </c>
      <c r="L6" s="19" t="s">
        <v>20</v>
      </c>
      <c r="M6" s="19" t="s">
        <v>20</v>
      </c>
      <c r="N6" s="20" t="s">
        <v>21</v>
      </c>
    </row>
    <row r="7" spans="2:14" ht="12.75">
      <c r="B7" s="21" t="s">
        <v>22</v>
      </c>
      <c r="C7" s="22" t="s">
        <v>23</v>
      </c>
      <c r="D7" s="23" t="s">
        <v>24</v>
      </c>
      <c r="E7" s="23" t="s">
        <v>24</v>
      </c>
      <c r="F7" s="23" t="s">
        <v>25</v>
      </c>
      <c r="G7" s="23" t="s">
        <v>25</v>
      </c>
      <c r="H7" s="23" t="s">
        <v>26</v>
      </c>
      <c r="I7" s="23" t="s">
        <v>27</v>
      </c>
      <c r="J7" s="23" t="s">
        <v>28</v>
      </c>
      <c r="K7" s="23" t="s">
        <v>28</v>
      </c>
      <c r="L7" s="23" t="s">
        <v>29</v>
      </c>
      <c r="M7" s="23" t="s">
        <v>29</v>
      </c>
      <c r="N7" s="24" t="s">
        <v>30</v>
      </c>
    </row>
    <row r="8" spans="2:14" ht="12.75">
      <c r="B8" s="21" t="s">
        <v>31</v>
      </c>
      <c r="C8" s="22" t="s">
        <v>32</v>
      </c>
      <c r="D8" s="23" t="s">
        <v>33</v>
      </c>
      <c r="E8" s="23" t="s">
        <v>33</v>
      </c>
      <c r="F8" s="23" t="s">
        <v>34</v>
      </c>
      <c r="G8" s="23" t="s">
        <v>35</v>
      </c>
      <c r="H8" s="23" t="s">
        <v>36</v>
      </c>
      <c r="I8" s="23" t="s">
        <v>37</v>
      </c>
      <c r="J8" s="23" t="s">
        <v>38</v>
      </c>
      <c r="K8" s="23" t="s">
        <v>39</v>
      </c>
      <c r="L8" s="23" t="s">
        <v>40</v>
      </c>
      <c r="M8" s="23" t="s">
        <v>41</v>
      </c>
      <c r="N8" s="24" t="s">
        <v>42</v>
      </c>
    </row>
    <row r="9" spans="2:14" ht="12.75">
      <c r="B9" s="21" t="s">
        <v>43</v>
      </c>
      <c r="C9" s="22" t="s">
        <v>44</v>
      </c>
      <c r="D9" s="23" t="s">
        <v>45</v>
      </c>
      <c r="E9" s="23" t="s">
        <v>45</v>
      </c>
      <c r="F9" s="23" t="s">
        <v>46</v>
      </c>
      <c r="G9" s="23" t="s">
        <v>47</v>
      </c>
      <c r="H9" s="23" t="s">
        <v>48</v>
      </c>
      <c r="I9" s="23" t="s">
        <v>49</v>
      </c>
      <c r="J9" s="23" t="s">
        <v>50</v>
      </c>
      <c r="K9" s="23" t="s">
        <v>51</v>
      </c>
      <c r="L9" s="1" t="s">
        <v>52</v>
      </c>
      <c r="M9" s="1" t="s">
        <v>53</v>
      </c>
      <c r="N9" s="25" t="s">
        <v>54</v>
      </c>
    </row>
    <row r="10" spans="2:14" ht="12.75">
      <c r="B10" s="21" t="s">
        <v>55</v>
      </c>
      <c r="C10" s="22" t="s">
        <v>56</v>
      </c>
      <c r="D10" s="23" t="s">
        <v>57</v>
      </c>
      <c r="E10" s="23" t="s">
        <v>48</v>
      </c>
      <c r="F10" s="23" t="s">
        <v>58</v>
      </c>
      <c r="G10" s="23" t="s">
        <v>59</v>
      </c>
      <c r="H10" s="23" t="s">
        <v>60</v>
      </c>
      <c r="I10" s="23" t="s">
        <v>61</v>
      </c>
      <c r="J10" s="23" t="s">
        <v>62</v>
      </c>
      <c r="K10" s="23" t="s">
        <v>63</v>
      </c>
      <c r="L10" s="1" t="s">
        <v>64</v>
      </c>
      <c r="M10" s="1" t="s">
        <v>65</v>
      </c>
      <c r="N10" s="25" t="s">
        <v>66</v>
      </c>
    </row>
    <row r="11" spans="2:14" ht="12.75">
      <c r="B11" s="21" t="s">
        <v>67</v>
      </c>
      <c r="C11" s="22" t="s">
        <v>68</v>
      </c>
      <c r="D11" s="23" t="s">
        <v>69</v>
      </c>
      <c r="E11" s="23" t="s">
        <v>70</v>
      </c>
      <c r="F11" s="23" t="s">
        <v>71</v>
      </c>
      <c r="G11" s="23" t="s">
        <v>72</v>
      </c>
      <c r="H11" s="23" t="s">
        <v>73</v>
      </c>
      <c r="I11" s="23" t="s">
        <v>74</v>
      </c>
      <c r="J11" s="23" t="s">
        <v>75</v>
      </c>
      <c r="K11" s="23" t="s">
        <v>76</v>
      </c>
      <c r="L11" s="1" t="s">
        <v>77</v>
      </c>
      <c r="M11" s="1" t="s">
        <v>78</v>
      </c>
      <c r="N11" s="25" t="s">
        <v>79</v>
      </c>
    </row>
    <row r="12" spans="2:14" ht="12.75">
      <c r="B12" s="21" t="s">
        <v>80</v>
      </c>
      <c r="C12" s="22" t="s">
        <v>81</v>
      </c>
      <c r="D12" s="23" t="s">
        <v>82</v>
      </c>
      <c r="E12" s="23" t="s">
        <v>83</v>
      </c>
      <c r="F12" s="23" t="s">
        <v>84</v>
      </c>
      <c r="G12" s="23" t="s">
        <v>85</v>
      </c>
      <c r="H12" s="23" t="s">
        <v>86</v>
      </c>
      <c r="I12" s="23" t="s">
        <v>87</v>
      </c>
      <c r="J12" s="23" t="s">
        <v>88</v>
      </c>
      <c r="K12" s="23" t="s">
        <v>89</v>
      </c>
      <c r="L12" s="1" t="s">
        <v>90</v>
      </c>
      <c r="M12" s="1" t="s">
        <v>91</v>
      </c>
      <c r="N12" s="25" t="s">
        <v>92</v>
      </c>
    </row>
    <row r="13" spans="2:14" ht="12.75">
      <c r="B13" s="21" t="s">
        <v>93</v>
      </c>
      <c r="C13" s="22" t="s">
        <v>94</v>
      </c>
      <c r="D13" s="23" t="s">
        <v>95</v>
      </c>
      <c r="E13" s="23" t="s">
        <v>96</v>
      </c>
      <c r="F13" s="23" t="s">
        <v>97</v>
      </c>
      <c r="G13" s="23" t="s">
        <v>98</v>
      </c>
      <c r="H13" s="23" t="s">
        <v>99</v>
      </c>
      <c r="I13" s="23" t="s">
        <v>100</v>
      </c>
      <c r="J13" s="23" t="s">
        <v>101</v>
      </c>
      <c r="K13" s="23" t="s">
        <v>102</v>
      </c>
      <c r="L13" s="1" t="s">
        <v>103</v>
      </c>
      <c r="M13" s="1" t="s">
        <v>104</v>
      </c>
      <c r="N13" s="25" t="s">
        <v>105</v>
      </c>
    </row>
    <row r="14" spans="2:14" ht="12.75">
      <c r="B14" s="21" t="s">
        <v>106</v>
      </c>
      <c r="C14" s="22" t="s">
        <v>107</v>
      </c>
      <c r="D14" s="23" t="s">
        <v>108</v>
      </c>
      <c r="E14" s="23" t="s">
        <v>109</v>
      </c>
      <c r="F14" s="23" t="s">
        <v>110</v>
      </c>
      <c r="G14" s="23" t="s">
        <v>99</v>
      </c>
      <c r="H14" s="23" t="s">
        <v>111</v>
      </c>
      <c r="I14" s="23" t="s">
        <v>112</v>
      </c>
      <c r="J14" s="23" t="s">
        <v>113</v>
      </c>
      <c r="K14" s="23" t="s">
        <v>114</v>
      </c>
      <c r="L14" s="1" t="s">
        <v>115</v>
      </c>
      <c r="M14" s="1" t="s">
        <v>116</v>
      </c>
      <c r="N14" s="25" t="s">
        <v>117</v>
      </c>
    </row>
    <row r="15" spans="2:14" ht="12.75">
      <c r="B15" s="21" t="s">
        <v>118</v>
      </c>
      <c r="C15" s="22" t="s">
        <v>119</v>
      </c>
      <c r="D15" s="23" t="s">
        <v>120</v>
      </c>
      <c r="E15" s="23" t="s">
        <v>121</v>
      </c>
      <c r="F15" s="23" t="s">
        <v>122</v>
      </c>
      <c r="G15" s="23" t="s">
        <v>123</v>
      </c>
      <c r="H15" s="23" t="s">
        <v>124</v>
      </c>
      <c r="I15" s="23" t="s">
        <v>125</v>
      </c>
      <c r="J15" s="23" t="s">
        <v>126</v>
      </c>
      <c r="K15" s="23" t="s">
        <v>127</v>
      </c>
      <c r="L15" s="1" t="s">
        <v>128</v>
      </c>
      <c r="M15" s="1" t="s">
        <v>117</v>
      </c>
      <c r="N15" s="25" t="s">
        <v>129</v>
      </c>
    </row>
    <row r="16" spans="2:14" ht="12.75">
      <c r="B16" s="21" t="s">
        <v>130</v>
      </c>
      <c r="C16" s="22" t="s">
        <v>120</v>
      </c>
      <c r="D16" s="23" t="s">
        <v>131</v>
      </c>
      <c r="E16" s="23" t="s">
        <v>132</v>
      </c>
      <c r="F16" s="23" t="s">
        <v>133</v>
      </c>
      <c r="G16" s="23" t="s">
        <v>134</v>
      </c>
      <c r="H16" s="23" t="s">
        <v>135</v>
      </c>
      <c r="I16" s="23" t="s">
        <v>136</v>
      </c>
      <c r="J16" s="23" t="s">
        <v>137</v>
      </c>
      <c r="K16" s="23" t="s">
        <v>138</v>
      </c>
      <c r="L16" s="1" t="s">
        <v>139</v>
      </c>
      <c r="M16" s="1" t="s">
        <v>129</v>
      </c>
      <c r="N16" s="25" t="s">
        <v>140</v>
      </c>
    </row>
    <row r="17" spans="2:14" ht="12.75">
      <c r="B17" s="21" t="s">
        <v>141</v>
      </c>
      <c r="C17" s="22" t="s">
        <v>131</v>
      </c>
      <c r="D17" s="23" t="s">
        <v>142</v>
      </c>
      <c r="E17" s="23" t="s">
        <v>143</v>
      </c>
      <c r="F17" s="23" t="s">
        <v>144</v>
      </c>
      <c r="G17" s="23" t="s">
        <v>114</v>
      </c>
      <c r="H17" s="23" t="s">
        <v>145</v>
      </c>
      <c r="I17" s="23" t="s">
        <v>128</v>
      </c>
      <c r="J17" s="23" t="s">
        <v>146</v>
      </c>
      <c r="K17" s="23" t="s">
        <v>147</v>
      </c>
      <c r="L17" s="1" t="s">
        <v>148</v>
      </c>
      <c r="M17" s="1" t="s">
        <v>140</v>
      </c>
      <c r="N17" s="25" t="s">
        <v>149</v>
      </c>
    </row>
    <row r="18" spans="2:14" ht="12.75">
      <c r="B18" s="21" t="s">
        <v>150</v>
      </c>
      <c r="C18" s="22" t="s">
        <v>142</v>
      </c>
      <c r="D18" s="23" t="s">
        <v>151</v>
      </c>
      <c r="E18" s="23" t="s">
        <v>152</v>
      </c>
      <c r="F18" s="23" t="s">
        <v>153</v>
      </c>
      <c r="G18" s="23" t="s">
        <v>127</v>
      </c>
      <c r="H18" s="23" t="s">
        <v>154</v>
      </c>
      <c r="I18" s="23" t="s">
        <v>139</v>
      </c>
      <c r="J18" s="23" t="s">
        <v>155</v>
      </c>
      <c r="K18" s="23" t="s">
        <v>156</v>
      </c>
      <c r="L18" s="1" t="s">
        <v>157</v>
      </c>
      <c r="M18" s="1" t="s">
        <v>149</v>
      </c>
      <c r="N18" s="25" t="s">
        <v>158</v>
      </c>
    </row>
    <row r="19" spans="2:14" ht="12.75">
      <c r="B19" s="21" t="s">
        <v>159</v>
      </c>
      <c r="C19" s="22" t="s">
        <v>151</v>
      </c>
      <c r="D19" s="23" t="s">
        <v>152</v>
      </c>
      <c r="E19" s="23" t="s">
        <v>160</v>
      </c>
      <c r="F19" s="23" t="s">
        <v>161</v>
      </c>
      <c r="G19" s="23" t="s">
        <v>162</v>
      </c>
      <c r="H19" s="23" t="s">
        <v>163</v>
      </c>
      <c r="I19" s="23" t="s">
        <v>148</v>
      </c>
      <c r="J19" s="23" t="s">
        <v>164</v>
      </c>
      <c r="K19" s="23" t="s">
        <v>165</v>
      </c>
      <c r="L19" s="1" t="s">
        <v>166</v>
      </c>
      <c r="M19" s="1" t="s">
        <v>167</v>
      </c>
      <c r="N19" s="25" t="s">
        <v>168</v>
      </c>
    </row>
    <row r="20" spans="2:14" ht="12.75">
      <c r="B20" s="21" t="s">
        <v>169</v>
      </c>
      <c r="C20" s="22" t="s">
        <v>152</v>
      </c>
      <c r="D20" s="23" t="s">
        <v>160</v>
      </c>
      <c r="E20" s="23" t="s">
        <v>137</v>
      </c>
      <c r="F20" s="23" t="s">
        <v>170</v>
      </c>
      <c r="G20" s="23" t="s">
        <v>139</v>
      </c>
      <c r="H20" s="23" t="s">
        <v>171</v>
      </c>
      <c r="I20" s="23" t="s">
        <v>172</v>
      </c>
      <c r="J20" s="23" t="s">
        <v>173</v>
      </c>
      <c r="K20" s="23" t="s">
        <v>174</v>
      </c>
      <c r="L20" s="1" t="s">
        <v>175</v>
      </c>
      <c r="M20" s="1" t="s">
        <v>176</v>
      </c>
      <c r="N20" s="25" t="s">
        <v>177</v>
      </c>
    </row>
    <row r="21" spans="2:14" ht="12.75">
      <c r="B21" s="26" t="s">
        <v>178</v>
      </c>
      <c r="C21" s="27" t="s">
        <v>179</v>
      </c>
      <c r="D21" s="28" t="s">
        <v>180</v>
      </c>
      <c r="E21" s="28" t="s">
        <v>181</v>
      </c>
      <c r="F21" s="28" t="s">
        <v>182</v>
      </c>
      <c r="G21" s="28" t="s">
        <v>183</v>
      </c>
      <c r="H21" s="28" t="s">
        <v>184</v>
      </c>
      <c r="I21" s="28" t="s">
        <v>185</v>
      </c>
      <c r="J21" s="28" t="s">
        <v>186</v>
      </c>
      <c r="K21" s="28" t="s">
        <v>187</v>
      </c>
      <c r="L21" s="29" t="s">
        <v>188</v>
      </c>
      <c r="M21" s="29" t="s">
        <v>189</v>
      </c>
      <c r="N21" s="30" t="s">
        <v>190</v>
      </c>
    </row>
    <row r="22" spans="2:11" ht="12.75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AD191"/>
  <sheetViews>
    <sheetView zoomScalePageLayoutView="0" workbookViewId="0" topLeftCell="A169">
      <selection activeCell="P189" sqref="P189"/>
    </sheetView>
  </sheetViews>
  <sheetFormatPr defaultColWidth="9.140625" defaultRowHeight="12.75"/>
  <cols>
    <col min="1" max="1" width="2.140625" style="0" customWidth="1"/>
  </cols>
  <sheetData>
    <row r="1" ht="13.5" thickBot="1"/>
    <row r="2" spans="2:29" ht="13.5" thickBot="1">
      <c r="B2" s="187">
        <v>1</v>
      </c>
      <c r="C2" s="188"/>
      <c r="D2" s="189" t="s">
        <v>203</v>
      </c>
      <c r="E2" s="190"/>
      <c r="F2" s="190"/>
      <c r="G2" s="190"/>
      <c r="H2" s="190"/>
      <c r="I2" s="190"/>
      <c r="J2" s="114"/>
      <c r="K2" s="2"/>
      <c r="L2" s="196"/>
      <c r="M2" s="196"/>
      <c r="N2" s="196"/>
      <c r="O2" s="5"/>
      <c r="P2" s="2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93"/>
    </row>
    <row r="3" spans="2:30" ht="13.5" thickBot="1">
      <c r="B3" s="67" t="s">
        <v>4</v>
      </c>
      <c r="C3" s="49" t="s">
        <v>5</v>
      </c>
      <c r="D3" s="67" t="s">
        <v>194</v>
      </c>
      <c r="E3" s="111" t="s">
        <v>4</v>
      </c>
      <c r="F3" s="49" t="s">
        <v>5</v>
      </c>
      <c r="G3" s="191" t="s">
        <v>195</v>
      </c>
      <c r="H3" s="192"/>
      <c r="I3" s="193"/>
      <c r="J3" s="110" t="s">
        <v>207</v>
      </c>
      <c r="K3" s="93"/>
      <c r="L3" s="93"/>
      <c r="M3" s="93"/>
      <c r="N3" s="93"/>
      <c r="O3" s="93"/>
      <c r="P3" s="102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0"/>
    </row>
    <row r="4" spans="2:29" ht="12.75">
      <c r="B4" s="99">
        <v>1</v>
      </c>
      <c r="C4" s="100">
        <v>2</v>
      </c>
      <c r="D4" s="109">
        <v>100</v>
      </c>
      <c r="E4" s="64">
        <f>MY_IMPS(G4)</f>
        <v>-7</v>
      </c>
      <c r="F4" s="68">
        <f>-E4</f>
        <v>7</v>
      </c>
      <c r="G4" s="95">
        <f>D4-J4</f>
        <v>-280</v>
      </c>
      <c r="H4" s="96">
        <f>(K5+K6+K7)/30+0.5</f>
        <v>38.833333333333336</v>
      </c>
      <c r="I4" s="96">
        <f>INT(H4)</f>
        <v>38</v>
      </c>
      <c r="J4" s="58">
        <f>10*(I4-ABS((EVEN(I4)-I4))*(1-SIGN(H4-I4)))</f>
        <v>380</v>
      </c>
      <c r="K4" s="109">
        <v>650</v>
      </c>
      <c r="L4" s="93"/>
      <c r="M4" s="93"/>
      <c r="N4" s="93"/>
      <c r="O4" s="93"/>
      <c r="P4" s="93"/>
      <c r="Q4" s="2"/>
      <c r="R4" s="2"/>
      <c r="S4" s="2"/>
      <c r="T4" s="2"/>
      <c r="U4" s="2"/>
      <c r="V4" s="2"/>
      <c r="W4" s="2"/>
      <c r="X4" s="2"/>
      <c r="Y4" s="91"/>
      <c r="Z4" s="91"/>
      <c r="AA4" s="91"/>
      <c r="AB4" s="91"/>
      <c r="AC4" s="93"/>
    </row>
    <row r="5" spans="2:29" ht="12.75">
      <c r="B5" s="97">
        <v>7</v>
      </c>
      <c r="C5" s="98">
        <v>5</v>
      </c>
      <c r="D5" s="109">
        <v>650</v>
      </c>
      <c r="E5" s="7">
        <f>MY_IMPS(G5)</f>
        <v>7</v>
      </c>
      <c r="F5" s="68">
        <f>-E5</f>
        <v>-7</v>
      </c>
      <c r="G5" s="109">
        <f>D5-J5</f>
        <v>270</v>
      </c>
      <c r="H5" s="7">
        <f>H4</f>
        <v>38.833333333333336</v>
      </c>
      <c r="I5" s="7">
        <f>I4</f>
        <v>38</v>
      </c>
      <c r="J5" s="58">
        <f>J4</f>
        <v>380</v>
      </c>
      <c r="K5" s="109">
        <v>550</v>
      </c>
      <c r="L5" s="93"/>
      <c r="M5" s="93"/>
      <c r="N5" s="93"/>
      <c r="O5" s="93"/>
      <c r="P5" s="93"/>
      <c r="Q5" s="2"/>
      <c r="R5" s="2"/>
      <c r="S5" s="2"/>
      <c r="T5" s="2"/>
      <c r="U5" s="2"/>
      <c r="V5" s="2"/>
      <c r="W5" s="2"/>
      <c r="X5" s="2"/>
      <c r="Y5" s="91"/>
      <c r="Z5" s="91"/>
      <c r="AA5" s="91"/>
      <c r="AB5" s="91"/>
      <c r="AC5" s="93"/>
    </row>
    <row r="6" spans="2:29" ht="12.75">
      <c r="B6" s="97">
        <v>10</v>
      </c>
      <c r="C6" s="98">
        <v>4</v>
      </c>
      <c r="D6" s="109">
        <v>300</v>
      </c>
      <c r="E6" s="7">
        <f>MY_IMPS(G6)</f>
        <v>-2</v>
      </c>
      <c r="F6" s="68">
        <f>-E6</f>
        <v>2</v>
      </c>
      <c r="G6" s="109">
        <f>D6-J6</f>
        <v>-80</v>
      </c>
      <c r="H6" s="7">
        <f>H4</f>
        <v>38.833333333333336</v>
      </c>
      <c r="I6" s="7">
        <f>I4</f>
        <v>38</v>
      </c>
      <c r="J6" s="58">
        <f>J4</f>
        <v>380</v>
      </c>
      <c r="K6" s="109">
        <v>300</v>
      </c>
      <c r="L6" s="93"/>
      <c r="M6" s="93"/>
      <c r="N6" s="93"/>
      <c r="O6" s="93"/>
      <c r="P6" s="93"/>
      <c r="Q6" s="2"/>
      <c r="R6" s="2"/>
      <c r="S6" s="2"/>
      <c r="T6" s="2"/>
      <c r="U6" s="2"/>
      <c r="V6" s="2"/>
      <c r="W6" s="2"/>
      <c r="X6" s="2"/>
      <c r="Y6" s="91"/>
      <c r="Z6" s="91"/>
      <c r="AA6" s="91"/>
      <c r="AB6" s="91"/>
      <c r="AC6" s="93"/>
    </row>
    <row r="7" spans="2:30" ht="12.75">
      <c r="B7" s="99">
        <v>6</v>
      </c>
      <c r="C7" s="100">
        <v>9</v>
      </c>
      <c r="D7" s="109">
        <v>550</v>
      </c>
      <c r="E7" s="7">
        <f>MY_IMPS(G7)</f>
        <v>5</v>
      </c>
      <c r="F7" s="68">
        <f>-E7</f>
        <v>-5</v>
      </c>
      <c r="G7" s="109">
        <f>D7-J7</f>
        <v>170</v>
      </c>
      <c r="H7" s="7">
        <f>H4</f>
        <v>38.833333333333336</v>
      </c>
      <c r="I7" s="7">
        <f>I4</f>
        <v>38</v>
      </c>
      <c r="J7" s="58">
        <f>J4</f>
        <v>380</v>
      </c>
      <c r="K7" s="122">
        <v>300</v>
      </c>
      <c r="L7" s="93"/>
      <c r="M7" s="93"/>
      <c r="N7" s="93"/>
      <c r="O7" s="93"/>
      <c r="P7" s="93"/>
      <c r="Q7" s="2"/>
      <c r="R7" s="2"/>
      <c r="S7" s="2"/>
      <c r="T7" s="2"/>
      <c r="U7" s="2"/>
      <c r="V7" s="2"/>
      <c r="W7" s="2"/>
      <c r="X7" s="2"/>
      <c r="Y7" s="91"/>
      <c r="Z7" s="91"/>
      <c r="AA7" s="91"/>
      <c r="AB7" s="91"/>
      <c r="AC7" s="93"/>
      <c r="AD7" s="92"/>
    </row>
    <row r="8" spans="2:29" ht="13.5" thickBot="1">
      <c r="B8" s="101">
        <v>8</v>
      </c>
      <c r="C8" s="81">
        <v>3</v>
      </c>
      <c r="D8" s="112">
        <v>300</v>
      </c>
      <c r="E8" s="63">
        <f>MY_IMPS(G8)</f>
        <v>-2</v>
      </c>
      <c r="F8" s="71">
        <f>-E8</f>
        <v>2</v>
      </c>
      <c r="G8" s="113">
        <f>D8-J8</f>
        <v>-80</v>
      </c>
      <c r="H8" s="63">
        <f>H4</f>
        <v>38.833333333333336</v>
      </c>
      <c r="I8" s="63">
        <f>I4</f>
        <v>38</v>
      </c>
      <c r="J8" s="62">
        <f>J4</f>
        <v>380</v>
      </c>
      <c r="K8" s="113">
        <v>100</v>
      </c>
      <c r="L8" s="93"/>
      <c r="M8" s="93"/>
      <c r="N8" s="93"/>
      <c r="O8" s="93"/>
      <c r="P8" s="93"/>
      <c r="Q8" s="2"/>
      <c r="R8" s="2"/>
      <c r="S8" s="2"/>
      <c r="T8" s="2"/>
      <c r="U8" s="2"/>
      <c r="V8" s="2"/>
      <c r="W8" s="2"/>
      <c r="X8" s="2"/>
      <c r="Y8" s="91"/>
      <c r="Z8" s="91"/>
      <c r="AA8" s="91"/>
      <c r="AB8" s="91"/>
      <c r="AC8" s="93"/>
    </row>
    <row r="9" spans="2:29" ht="13.5" thickBot="1">
      <c r="B9" s="187">
        <f>B2+1</f>
        <v>2</v>
      </c>
      <c r="C9" s="188"/>
      <c r="D9" s="189" t="s">
        <v>203</v>
      </c>
      <c r="E9" s="190"/>
      <c r="F9" s="190"/>
      <c r="G9" s="190"/>
      <c r="H9" s="190"/>
      <c r="I9" s="190"/>
      <c r="J9" s="114"/>
      <c r="K9" s="93"/>
      <c r="L9" s="2"/>
      <c r="M9" s="2"/>
      <c r="N9" s="2"/>
      <c r="O9" s="2"/>
      <c r="P9" s="10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93"/>
    </row>
    <row r="10" spans="2:29" ht="13.5" thickBot="1">
      <c r="B10" s="67" t="s">
        <v>4</v>
      </c>
      <c r="C10" s="49" t="s">
        <v>5</v>
      </c>
      <c r="D10" s="67" t="s">
        <v>194</v>
      </c>
      <c r="E10" s="111" t="s">
        <v>4</v>
      </c>
      <c r="F10" s="49" t="s">
        <v>5</v>
      </c>
      <c r="G10" s="191" t="s">
        <v>195</v>
      </c>
      <c r="H10" s="192"/>
      <c r="I10" s="193"/>
      <c r="J10" s="110" t="s">
        <v>207</v>
      </c>
      <c r="K10" s="9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29" ht="12.75">
      <c r="B11" s="99">
        <v>1</v>
      </c>
      <c r="C11" s="100">
        <v>2</v>
      </c>
      <c r="D11" s="109">
        <v>-420</v>
      </c>
      <c r="E11" s="64">
        <f>MY_IMPS(G11)</f>
        <v>-2</v>
      </c>
      <c r="F11" s="68">
        <f>-E11</f>
        <v>2</v>
      </c>
      <c r="G11" s="95">
        <f>D11-J11</f>
        <v>-80</v>
      </c>
      <c r="H11" s="96">
        <f>(K12+K13+K14)/30+0.5</f>
        <v>-33.166666666666664</v>
      </c>
      <c r="I11" s="96">
        <f>INT(H11)</f>
        <v>-34</v>
      </c>
      <c r="J11" s="58">
        <f>10*(I11-ABS((EVEN(I11)-I11))*(1-SIGN(H11-I11)))</f>
        <v>-340</v>
      </c>
      <c r="K11" s="109">
        <v>150</v>
      </c>
      <c r="L11" s="196"/>
      <c r="M11" s="196"/>
      <c r="N11" s="196"/>
      <c r="O11" s="5"/>
      <c r="P11" s="2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93"/>
    </row>
    <row r="12" spans="2:30" ht="12.75">
      <c r="B12" s="97">
        <v>7</v>
      </c>
      <c r="C12" s="98">
        <v>5</v>
      </c>
      <c r="D12" s="109">
        <v>-450</v>
      </c>
      <c r="E12" s="7">
        <f>MY_IMPS(G12)</f>
        <v>-3</v>
      </c>
      <c r="F12" s="68">
        <f>-E12</f>
        <v>3</v>
      </c>
      <c r="G12" s="109">
        <f>D12-J12</f>
        <v>-110</v>
      </c>
      <c r="H12" s="7">
        <f>H11</f>
        <v>-33.166666666666664</v>
      </c>
      <c r="I12" s="7">
        <f>I11</f>
        <v>-34</v>
      </c>
      <c r="J12" s="58">
        <f>J11</f>
        <v>-340</v>
      </c>
      <c r="K12" s="122">
        <v>-170</v>
      </c>
      <c r="L12" s="93"/>
      <c r="M12" s="93"/>
      <c r="N12" s="93"/>
      <c r="O12" s="93"/>
      <c r="P12" s="102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0"/>
    </row>
    <row r="13" spans="2:29" ht="12.75">
      <c r="B13" s="97">
        <v>10</v>
      </c>
      <c r="C13" s="98">
        <v>4</v>
      </c>
      <c r="D13" s="109">
        <v>150</v>
      </c>
      <c r="E13" s="7">
        <f>MY_IMPS(G13)</f>
        <v>10</v>
      </c>
      <c r="F13" s="68">
        <f>-E13</f>
        <v>-10</v>
      </c>
      <c r="G13" s="109">
        <f>D13-J13</f>
        <v>490</v>
      </c>
      <c r="H13" s="7">
        <f>H11</f>
        <v>-33.166666666666664</v>
      </c>
      <c r="I13" s="7">
        <f>I11</f>
        <v>-34</v>
      </c>
      <c r="J13" s="58">
        <f>J11</f>
        <v>-340</v>
      </c>
      <c r="K13" s="109">
        <v>-420</v>
      </c>
      <c r="L13" s="93"/>
      <c r="M13" s="93"/>
      <c r="N13" s="93"/>
      <c r="O13" s="93"/>
      <c r="P13" s="93"/>
      <c r="Q13" s="2"/>
      <c r="R13" s="2"/>
      <c r="S13" s="2"/>
      <c r="T13" s="2"/>
      <c r="U13" s="2"/>
      <c r="V13" s="2"/>
      <c r="W13" s="2"/>
      <c r="X13" s="2"/>
      <c r="Y13" s="91"/>
      <c r="Z13" s="91"/>
      <c r="AA13" s="91"/>
      <c r="AB13" s="91"/>
      <c r="AC13" s="93"/>
    </row>
    <row r="14" spans="2:29" ht="12.75">
      <c r="B14" s="99">
        <v>6</v>
      </c>
      <c r="C14" s="100">
        <v>9</v>
      </c>
      <c r="D14" s="109">
        <v>-420</v>
      </c>
      <c r="E14" s="7">
        <f>MY_IMPS(G14)</f>
        <v>-2</v>
      </c>
      <c r="F14" s="68">
        <f>-E14</f>
        <v>2</v>
      </c>
      <c r="G14" s="109">
        <f>D14-J14</f>
        <v>-80</v>
      </c>
      <c r="H14" s="7">
        <f>H11</f>
        <v>-33.166666666666664</v>
      </c>
      <c r="I14" s="7">
        <f>I11</f>
        <v>-34</v>
      </c>
      <c r="J14" s="58">
        <f>J11</f>
        <v>-340</v>
      </c>
      <c r="K14" s="109">
        <v>-420</v>
      </c>
      <c r="L14" s="93"/>
      <c r="M14" s="93"/>
      <c r="N14" s="93"/>
      <c r="O14" s="93"/>
      <c r="P14" s="93"/>
      <c r="Q14" s="2"/>
      <c r="R14" s="2"/>
      <c r="S14" s="2"/>
      <c r="T14" s="2"/>
      <c r="U14" s="2"/>
      <c r="V14" s="2"/>
      <c r="W14" s="2"/>
      <c r="X14" s="2"/>
      <c r="Y14" s="91"/>
      <c r="Z14" s="91"/>
      <c r="AA14" s="91"/>
      <c r="AB14" s="91"/>
      <c r="AC14" s="93"/>
    </row>
    <row r="15" spans="2:29" ht="13.5" thickBot="1">
      <c r="B15" s="101">
        <v>8</v>
      </c>
      <c r="C15" s="81">
        <v>3</v>
      </c>
      <c r="D15" s="112">
        <v>-170</v>
      </c>
      <c r="E15" s="63">
        <f>MY_IMPS(G15)</f>
        <v>5</v>
      </c>
      <c r="F15" s="71">
        <f>-E15</f>
        <v>-5</v>
      </c>
      <c r="G15" s="113">
        <f>D15-J15</f>
        <v>170</v>
      </c>
      <c r="H15" s="63">
        <f>H11</f>
        <v>-33.166666666666664</v>
      </c>
      <c r="I15" s="63">
        <f>I11</f>
        <v>-34</v>
      </c>
      <c r="J15" s="62">
        <f>J11</f>
        <v>-340</v>
      </c>
      <c r="K15" s="113">
        <v>-450</v>
      </c>
      <c r="L15" s="93"/>
      <c r="M15" s="93"/>
      <c r="N15" s="93"/>
      <c r="O15" s="93"/>
      <c r="P15" s="93"/>
      <c r="Q15" s="2"/>
      <c r="R15" s="2"/>
      <c r="S15" s="2"/>
      <c r="T15" s="2"/>
      <c r="U15" s="2"/>
      <c r="V15" s="2"/>
      <c r="W15" s="2"/>
      <c r="X15" s="2"/>
      <c r="Y15" s="91"/>
      <c r="Z15" s="91"/>
      <c r="AA15" s="91"/>
      <c r="AB15" s="91"/>
      <c r="AC15" s="93"/>
    </row>
    <row r="16" spans="2:30" ht="13.5" thickBot="1">
      <c r="B16" s="194">
        <f>B9+1</f>
        <v>3</v>
      </c>
      <c r="C16" s="195"/>
      <c r="D16" s="189" t="s">
        <v>203</v>
      </c>
      <c r="E16" s="190"/>
      <c r="F16" s="190"/>
      <c r="G16" s="190"/>
      <c r="H16" s="190"/>
      <c r="I16" s="190"/>
      <c r="J16" s="114"/>
      <c r="K16" s="93"/>
      <c r="L16" s="93"/>
      <c r="M16" s="93"/>
      <c r="N16" s="93"/>
      <c r="O16" s="93"/>
      <c r="P16" s="93"/>
      <c r="Q16" s="2"/>
      <c r="R16" s="2"/>
      <c r="S16" s="2"/>
      <c r="T16" s="2"/>
      <c r="U16" s="2"/>
      <c r="V16" s="2"/>
      <c r="W16" s="2"/>
      <c r="X16" s="2"/>
      <c r="Y16" s="91"/>
      <c r="Z16" s="91"/>
      <c r="AA16" s="91"/>
      <c r="AB16" s="91"/>
      <c r="AC16" s="93"/>
      <c r="AD16" s="92"/>
    </row>
    <row r="17" spans="2:29" ht="13.5" thickBot="1">
      <c r="B17" s="67" t="s">
        <v>4</v>
      </c>
      <c r="C17" s="49" t="s">
        <v>5</v>
      </c>
      <c r="D17" s="67" t="s">
        <v>194</v>
      </c>
      <c r="E17" s="111" t="s">
        <v>4</v>
      </c>
      <c r="F17" s="49" t="s">
        <v>5</v>
      </c>
      <c r="G17" s="191" t="s">
        <v>195</v>
      </c>
      <c r="H17" s="192"/>
      <c r="I17" s="193"/>
      <c r="J17" s="110" t="s">
        <v>207</v>
      </c>
      <c r="K17" s="93"/>
      <c r="L17" s="93"/>
      <c r="M17" s="93"/>
      <c r="N17" s="93"/>
      <c r="O17" s="93"/>
      <c r="P17" s="93"/>
      <c r="Q17" s="2"/>
      <c r="R17" s="2"/>
      <c r="S17" s="2"/>
      <c r="T17" s="2"/>
      <c r="U17" s="2"/>
      <c r="V17" s="2"/>
      <c r="W17" s="2"/>
      <c r="X17" s="2"/>
      <c r="Y17" s="91"/>
      <c r="Z17" s="91"/>
      <c r="AA17" s="91"/>
      <c r="AB17" s="91"/>
      <c r="AC17" s="93"/>
    </row>
    <row r="18" spans="2:29" ht="12.75">
      <c r="B18" s="99">
        <v>1</v>
      </c>
      <c r="C18" s="100">
        <v>2</v>
      </c>
      <c r="D18" s="109">
        <v>-680</v>
      </c>
      <c r="E18" s="64">
        <f>MY_IMPS(G18)</f>
        <v>1</v>
      </c>
      <c r="F18" s="68">
        <f>-E18</f>
        <v>-1</v>
      </c>
      <c r="G18" s="95">
        <f>D18-J18</f>
        <v>20</v>
      </c>
      <c r="H18" s="96">
        <f>(K19+K20+K21)/30+0.5</f>
        <v>-69.5</v>
      </c>
      <c r="I18" s="96">
        <f>INT(H18)</f>
        <v>-70</v>
      </c>
      <c r="J18" s="58">
        <f>10*(I18-ABS((EVEN(I18)-I18))*(1-SIGN(H18-I18)))</f>
        <v>-700</v>
      </c>
      <c r="K18" s="109">
        <v>-650</v>
      </c>
      <c r="L18" s="2"/>
      <c r="M18" s="2"/>
      <c r="N18" s="2"/>
      <c r="O18" s="2"/>
      <c r="P18" s="10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93"/>
    </row>
    <row r="19" spans="2:29" ht="12.75">
      <c r="B19" s="97">
        <v>7</v>
      </c>
      <c r="C19" s="98">
        <v>5</v>
      </c>
      <c r="D19" s="109">
        <v>-1430</v>
      </c>
      <c r="E19" s="7">
        <f>MY_IMPS(G19)</f>
        <v>-12</v>
      </c>
      <c r="F19" s="68">
        <f>-E19</f>
        <v>12</v>
      </c>
      <c r="G19" s="109">
        <f>D19-J19</f>
        <v>-730</v>
      </c>
      <c r="H19" s="7">
        <f>H18</f>
        <v>-69.5</v>
      </c>
      <c r="I19" s="7">
        <f>I18</f>
        <v>-70</v>
      </c>
      <c r="J19" s="58">
        <f>J18</f>
        <v>-700</v>
      </c>
      <c r="K19" s="109">
        <v>-680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:29" ht="12.75">
      <c r="B20" s="97">
        <v>10</v>
      </c>
      <c r="C20" s="98">
        <v>4</v>
      </c>
      <c r="D20" s="109">
        <v>-650</v>
      </c>
      <c r="E20" s="7">
        <f>MY_IMPS(G20)</f>
        <v>2</v>
      </c>
      <c r="F20" s="68">
        <f>-E20</f>
        <v>-2</v>
      </c>
      <c r="G20" s="109">
        <f>D20-J20</f>
        <v>50</v>
      </c>
      <c r="H20" s="7">
        <f>H18</f>
        <v>-69.5</v>
      </c>
      <c r="I20" s="7">
        <f>I18</f>
        <v>-70</v>
      </c>
      <c r="J20" s="58">
        <f>J18</f>
        <v>-700</v>
      </c>
      <c r="K20" s="109">
        <v>-710</v>
      </c>
      <c r="L20" s="196"/>
      <c r="M20" s="196"/>
      <c r="N20" s="196"/>
      <c r="O20" s="5"/>
      <c r="P20" s="2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93"/>
    </row>
    <row r="21" spans="2:30" ht="12.75">
      <c r="B21" s="99">
        <v>6</v>
      </c>
      <c r="C21" s="100">
        <v>9</v>
      </c>
      <c r="D21" s="109">
        <v>-710</v>
      </c>
      <c r="E21" s="7">
        <f>MY_IMPS(G21)</f>
        <v>0</v>
      </c>
      <c r="F21" s="68">
        <f>-E21</f>
        <v>0</v>
      </c>
      <c r="G21" s="109">
        <f>D21-J21</f>
        <v>-10</v>
      </c>
      <c r="H21" s="7">
        <f>H18</f>
        <v>-69.5</v>
      </c>
      <c r="I21" s="7">
        <f>I18</f>
        <v>-70</v>
      </c>
      <c r="J21" s="58">
        <f>J18</f>
        <v>-700</v>
      </c>
      <c r="K21" s="122">
        <v>-710</v>
      </c>
      <c r="L21" s="93"/>
      <c r="M21" s="93"/>
      <c r="N21" s="93"/>
      <c r="O21" s="93"/>
      <c r="P21" s="102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0"/>
    </row>
    <row r="22" spans="2:29" ht="13.5" thickBot="1">
      <c r="B22" s="101">
        <v>8</v>
      </c>
      <c r="C22" s="81">
        <v>3</v>
      </c>
      <c r="D22" s="112">
        <v>-710</v>
      </c>
      <c r="E22" s="63">
        <f>MY_IMPS(G22)</f>
        <v>0</v>
      </c>
      <c r="F22" s="71">
        <f>-E22</f>
        <v>0</v>
      </c>
      <c r="G22" s="113">
        <f>D22-J22</f>
        <v>-10</v>
      </c>
      <c r="H22" s="63">
        <f>H18</f>
        <v>-69.5</v>
      </c>
      <c r="I22" s="63">
        <f>I18</f>
        <v>-70</v>
      </c>
      <c r="J22" s="62">
        <f>J18</f>
        <v>-700</v>
      </c>
      <c r="K22" s="113">
        <v>-1430</v>
      </c>
      <c r="L22" s="93"/>
      <c r="M22" s="93"/>
      <c r="N22" s="93"/>
      <c r="O22" s="93"/>
      <c r="P22" s="93"/>
      <c r="Q22" s="2"/>
      <c r="R22" s="2"/>
      <c r="S22" s="2"/>
      <c r="T22" s="2"/>
      <c r="U22" s="2"/>
      <c r="V22" s="2"/>
      <c r="W22" s="2"/>
      <c r="X22" s="2"/>
      <c r="Y22" s="91"/>
      <c r="Z22" s="91"/>
      <c r="AA22" s="91"/>
      <c r="AB22" s="91"/>
      <c r="AC22" s="93"/>
    </row>
    <row r="23" spans="2:29" ht="13.5" thickBot="1">
      <c r="B23" s="187">
        <f>B16+1</f>
        <v>4</v>
      </c>
      <c r="C23" s="188"/>
      <c r="D23" s="189" t="s">
        <v>203</v>
      </c>
      <c r="E23" s="190"/>
      <c r="F23" s="190"/>
      <c r="G23" s="190"/>
      <c r="H23" s="190"/>
      <c r="I23" s="190"/>
      <c r="J23" s="114"/>
      <c r="K23" s="93"/>
      <c r="L23" s="93"/>
      <c r="M23" s="93"/>
      <c r="N23" s="93"/>
      <c r="O23" s="93"/>
      <c r="P23" s="93"/>
      <c r="Q23" s="2"/>
      <c r="R23" s="2"/>
      <c r="S23" s="2"/>
      <c r="T23" s="2"/>
      <c r="U23" s="2"/>
      <c r="V23" s="2"/>
      <c r="W23" s="2"/>
      <c r="X23" s="2"/>
      <c r="Y23" s="91"/>
      <c r="Z23" s="91"/>
      <c r="AA23" s="91"/>
      <c r="AB23" s="91"/>
      <c r="AC23" s="93"/>
    </row>
    <row r="24" spans="2:29" ht="13.5" thickBot="1">
      <c r="B24" s="67" t="s">
        <v>4</v>
      </c>
      <c r="C24" s="49" t="s">
        <v>5</v>
      </c>
      <c r="D24" s="67" t="s">
        <v>194</v>
      </c>
      <c r="E24" s="111" t="s">
        <v>4</v>
      </c>
      <c r="F24" s="49" t="s">
        <v>5</v>
      </c>
      <c r="G24" s="191" t="s">
        <v>195</v>
      </c>
      <c r="H24" s="192"/>
      <c r="I24" s="193"/>
      <c r="J24" s="110" t="s">
        <v>207</v>
      </c>
      <c r="K24" s="93"/>
      <c r="L24" s="93"/>
      <c r="M24" s="93"/>
      <c r="N24" s="93"/>
      <c r="O24" s="93"/>
      <c r="P24" s="93"/>
      <c r="Q24" s="2"/>
      <c r="R24" s="2"/>
      <c r="S24" s="2"/>
      <c r="T24" s="2"/>
      <c r="U24" s="2"/>
      <c r="V24" s="2"/>
      <c r="W24" s="2"/>
      <c r="X24" s="2"/>
      <c r="Y24" s="91"/>
      <c r="Z24" s="91"/>
      <c r="AA24" s="91"/>
      <c r="AB24" s="91"/>
      <c r="AC24" s="93"/>
    </row>
    <row r="25" spans="2:30" ht="12.75">
      <c r="B25" s="97">
        <v>3</v>
      </c>
      <c r="C25" s="98">
        <v>4</v>
      </c>
      <c r="D25" s="109">
        <v>100</v>
      </c>
      <c r="E25" s="64">
        <f>MY_IMPS(G25)</f>
        <v>-1</v>
      </c>
      <c r="F25" s="68">
        <f>-E25</f>
        <v>1</v>
      </c>
      <c r="G25" s="95">
        <f>D25-J25</f>
        <v>-30</v>
      </c>
      <c r="H25" s="96">
        <f>(K26+K27+K28)/30+0.5</f>
        <v>13.833333333333334</v>
      </c>
      <c r="I25" s="96">
        <f>INT(H25)</f>
        <v>13</v>
      </c>
      <c r="J25" s="58">
        <f>10*(I25-ABS((EVEN(I25)-I25))*(1-SIGN(H25-I25)))</f>
        <v>130</v>
      </c>
      <c r="K25" s="109">
        <v>500</v>
      </c>
      <c r="L25" s="93"/>
      <c r="M25" s="93"/>
      <c r="N25" s="93"/>
      <c r="O25" s="93"/>
      <c r="P25" s="93"/>
      <c r="Q25" s="2"/>
      <c r="R25" s="2"/>
      <c r="S25" s="2"/>
      <c r="T25" s="2"/>
      <c r="U25" s="2"/>
      <c r="V25" s="2"/>
      <c r="W25" s="2"/>
      <c r="X25" s="2"/>
      <c r="Y25" s="91"/>
      <c r="Z25" s="91"/>
      <c r="AA25" s="91"/>
      <c r="AB25" s="91"/>
      <c r="AC25" s="93"/>
      <c r="AD25" s="92"/>
    </row>
    <row r="26" spans="2:29" ht="12.75">
      <c r="B26" s="97">
        <v>1</v>
      </c>
      <c r="C26" s="98">
        <v>9</v>
      </c>
      <c r="D26" s="109">
        <v>100</v>
      </c>
      <c r="E26" s="7">
        <f>MY_IMPS(G26)</f>
        <v>-1</v>
      </c>
      <c r="F26" s="68">
        <f>-E26</f>
        <v>1</v>
      </c>
      <c r="G26" s="109">
        <f>D26-J26</f>
        <v>-30</v>
      </c>
      <c r="H26" s="7">
        <f>H25</f>
        <v>13.833333333333334</v>
      </c>
      <c r="I26" s="7">
        <f>I25</f>
        <v>13</v>
      </c>
      <c r="J26" s="58">
        <f>J25</f>
        <v>130</v>
      </c>
      <c r="K26" s="122">
        <v>200</v>
      </c>
      <c r="L26" s="93"/>
      <c r="M26" s="93"/>
      <c r="N26" s="93"/>
      <c r="O26" s="93"/>
      <c r="P26" s="93"/>
      <c r="Q26" s="2"/>
      <c r="R26" s="2"/>
      <c r="S26" s="2"/>
      <c r="T26" s="2"/>
      <c r="U26" s="2"/>
      <c r="V26" s="2"/>
      <c r="W26" s="2"/>
      <c r="X26" s="2"/>
      <c r="Y26" s="91"/>
      <c r="Z26" s="91"/>
      <c r="AA26" s="91"/>
      <c r="AB26" s="91"/>
      <c r="AC26" s="93"/>
    </row>
    <row r="27" spans="2:29" ht="12.75">
      <c r="B27" s="97">
        <v>6</v>
      </c>
      <c r="C27" s="98">
        <v>8</v>
      </c>
      <c r="D27" s="109">
        <v>100</v>
      </c>
      <c r="E27" s="7">
        <f>MY_IMPS(G27)</f>
        <v>-1</v>
      </c>
      <c r="F27" s="68">
        <f>-E27</f>
        <v>1</v>
      </c>
      <c r="G27" s="109">
        <f>D27-J27</f>
        <v>-30</v>
      </c>
      <c r="H27" s="7">
        <f>H25</f>
        <v>13.833333333333334</v>
      </c>
      <c r="I27" s="7">
        <f>I25</f>
        <v>13</v>
      </c>
      <c r="J27" s="58">
        <f>J25</f>
        <v>130</v>
      </c>
      <c r="K27" s="109">
        <v>100</v>
      </c>
      <c r="L27" s="2"/>
      <c r="M27" s="2"/>
      <c r="N27" s="2"/>
      <c r="O27" s="2"/>
      <c r="P27" s="10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93"/>
    </row>
    <row r="28" spans="2:29" ht="12.75">
      <c r="B28" s="99">
        <v>5</v>
      </c>
      <c r="C28" s="100">
        <v>2</v>
      </c>
      <c r="D28" s="109">
        <v>500</v>
      </c>
      <c r="E28" s="7">
        <f>MY_IMPS(G28)</f>
        <v>9</v>
      </c>
      <c r="F28" s="68">
        <f>-E28</f>
        <v>-9</v>
      </c>
      <c r="G28" s="109">
        <f>D28-J28</f>
        <v>370</v>
      </c>
      <c r="H28" s="7">
        <f>H25</f>
        <v>13.833333333333334</v>
      </c>
      <c r="I28" s="7">
        <f>I25</f>
        <v>13</v>
      </c>
      <c r="J28" s="58">
        <f>J25</f>
        <v>130</v>
      </c>
      <c r="K28" s="109">
        <v>100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2:29" ht="13.5" thickBot="1">
      <c r="B29" s="101">
        <v>10</v>
      </c>
      <c r="C29" s="81">
        <v>7</v>
      </c>
      <c r="D29" s="112">
        <v>200</v>
      </c>
      <c r="E29" s="63">
        <f>MY_IMPS(G29)</f>
        <v>2</v>
      </c>
      <c r="F29" s="71">
        <f>-E29</f>
        <v>-2</v>
      </c>
      <c r="G29" s="113">
        <f>D29-J29</f>
        <v>70</v>
      </c>
      <c r="H29" s="63">
        <f>H25</f>
        <v>13.833333333333334</v>
      </c>
      <c r="I29" s="63">
        <f>I25</f>
        <v>13</v>
      </c>
      <c r="J29" s="62">
        <f>J25</f>
        <v>130</v>
      </c>
      <c r="K29" s="113">
        <v>100</v>
      </c>
      <c r="L29" s="196"/>
      <c r="M29" s="196"/>
      <c r="N29" s="196"/>
      <c r="O29" s="5"/>
      <c r="P29" s="2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93"/>
    </row>
    <row r="30" spans="2:30" ht="13.5" thickBot="1">
      <c r="B30" s="187">
        <f>B23+1</f>
        <v>5</v>
      </c>
      <c r="C30" s="188"/>
      <c r="D30" s="189" t="s">
        <v>203</v>
      </c>
      <c r="E30" s="190"/>
      <c r="F30" s="190"/>
      <c r="G30" s="190"/>
      <c r="H30" s="190"/>
      <c r="I30" s="190"/>
      <c r="J30" s="114"/>
      <c r="K30" s="93"/>
      <c r="L30" s="93"/>
      <c r="M30" s="93"/>
      <c r="N30" s="93"/>
      <c r="O30" s="93"/>
      <c r="P30" s="102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0"/>
    </row>
    <row r="31" spans="2:29" ht="13.5" thickBot="1">
      <c r="B31" s="67" t="s">
        <v>4</v>
      </c>
      <c r="C31" s="49" t="s">
        <v>5</v>
      </c>
      <c r="D31" s="67" t="s">
        <v>194</v>
      </c>
      <c r="E31" s="111" t="s">
        <v>4</v>
      </c>
      <c r="F31" s="49" t="s">
        <v>5</v>
      </c>
      <c r="G31" s="191" t="s">
        <v>195</v>
      </c>
      <c r="H31" s="192"/>
      <c r="I31" s="193"/>
      <c r="J31" s="110" t="s">
        <v>207</v>
      </c>
      <c r="K31" s="93"/>
      <c r="L31" s="93"/>
      <c r="M31" s="93"/>
      <c r="N31" s="93"/>
      <c r="O31" s="93"/>
      <c r="P31" s="93"/>
      <c r="Q31" s="2"/>
      <c r="R31" s="2"/>
      <c r="S31" s="2"/>
      <c r="T31" s="2"/>
      <c r="U31" s="2"/>
      <c r="V31" s="2"/>
      <c r="W31" s="2"/>
      <c r="X31" s="2"/>
      <c r="Y31" s="91"/>
      <c r="Z31" s="91"/>
      <c r="AA31" s="91"/>
      <c r="AB31" s="91"/>
      <c r="AC31" s="93"/>
    </row>
    <row r="32" spans="2:29" ht="12.75">
      <c r="B32" s="97">
        <v>3</v>
      </c>
      <c r="C32" s="98">
        <v>4</v>
      </c>
      <c r="D32" s="109">
        <v>130</v>
      </c>
      <c r="E32" s="64">
        <f>MY_IMPS(G32)</f>
        <v>0</v>
      </c>
      <c r="F32" s="68">
        <f>-E32</f>
        <v>0</v>
      </c>
      <c r="G32" s="95">
        <f>D32-J32</f>
        <v>-10</v>
      </c>
      <c r="H32" s="96">
        <f>(K33+K34+K35)/30+0.5</f>
        <v>14.166666666666666</v>
      </c>
      <c r="I32" s="96">
        <f>INT(H32)</f>
        <v>14</v>
      </c>
      <c r="J32" s="119">
        <f>10*(I32-ABS((EVEN(I32)-I32))*(1-SIGN(H32-I32)))</f>
        <v>140</v>
      </c>
      <c r="K32" s="109">
        <v>630</v>
      </c>
      <c r="L32" s="93"/>
      <c r="M32" s="93"/>
      <c r="N32" s="93"/>
      <c r="O32" s="93"/>
      <c r="P32" s="93"/>
      <c r="Q32" s="2"/>
      <c r="R32" s="2"/>
      <c r="S32" s="2"/>
      <c r="T32" s="2"/>
      <c r="U32" s="2"/>
      <c r="V32" s="2"/>
      <c r="W32" s="2"/>
      <c r="X32" s="2"/>
      <c r="Y32" s="91"/>
      <c r="Z32" s="91"/>
      <c r="AA32" s="91"/>
      <c r="AB32" s="91"/>
      <c r="AC32" s="93"/>
    </row>
    <row r="33" spans="2:29" ht="12.75">
      <c r="B33" s="97">
        <v>1</v>
      </c>
      <c r="C33" s="98">
        <v>9</v>
      </c>
      <c r="D33" s="109">
        <v>130</v>
      </c>
      <c r="E33" s="7">
        <f>MY_IMPS(G33)</f>
        <v>0</v>
      </c>
      <c r="F33" s="68">
        <f>-E33</f>
        <v>0</v>
      </c>
      <c r="G33" s="109">
        <f>D33-J33</f>
        <v>-10</v>
      </c>
      <c r="H33" s="7">
        <f>H32</f>
        <v>14.166666666666666</v>
      </c>
      <c r="I33" s="7">
        <f>I32</f>
        <v>14</v>
      </c>
      <c r="J33" s="58">
        <f>J32</f>
        <v>140</v>
      </c>
      <c r="K33" s="122">
        <v>150</v>
      </c>
      <c r="L33" s="93"/>
      <c r="M33" s="93"/>
      <c r="N33" s="93"/>
      <c r="O33" s="93"/>
      <c r="P33" s="93"/>
      <c r="Q33" s="2"/>
      <c r="R33" s="2"/>
      <c r="S33" s="2"/>
      <c r="T33" s="2"/>
      <c r="U33" s="2"/>
      <c r="V33" s="2"/>
      <c r="W33" s="2"/>
      <c r="X33" s="2"/>
      <c r="Y33" s="91"/>
      <c r="Z33" s="91"/>
      <c r="AA33" s="91"/>
      <c r="AB33" s="91"/>
      <c r="AC33" s="93"/>
    </row>
    <row r="34" spans="2:30" ht="12.75">
      <c r="B34" s="97">
        <v>6</v>
      </c>
      <c r="C34" s="98">
        <v>8</v>
      </c>
      <c r="D34" s="109">
        <v>110</v>
      </c>
      <c r="E34" s="7">
        <f>MY_IMPS(G34)</f>
        <v>-1</v>
      </c>
      <c r="F34" s="68">
        <f>-E34</f>
        <v>1</v>
      </c>
      <c r="G34" s="109">
        <f>D34-J34</f>
        <v>-30</v>
      </c>
      <c r="H34" s="7">
        <f>H32</f>
        <v>14.166666666666666</v>
      </c>
      <c r="I34" s="7">
        <f>I32</f>
        <v>14</v>
      </c>
      <c r="J34" s="58">
        <f>J32</f>
        <v>140</v>
      </c>
      <c r="K34" s="109">
        <v>130</v>
      </c>
      <c r="L34" s="93"/>
      <c r="M34" s="93"/>
      <c r="N34" s="93"/>
      <c r="O34" s="93"/>
      <c r="P34" s="93"/>
      <c r="Q34" s="2"/>
      <c r="R34" s="2"/>
      <c r="S34" s="2"/>
      <c r="T34" s="2"/>
      <c r="U34" s="2"/>
      <c r="V34" s="2"/>
      <c r="W34" s="2"/>
      <c r="X34" s="2"/>
      <c r="Y34" s="91"/>
      <c r="Z34" s="91"/>
      <c r="AA34" s="91"/>
      <c r="AB34" s="91"/>
      <c r="AC34" s="93"/>
      <c r="AD34" s="92"/>
    </row>
    <row r="35" spans="2:29" ht="12.75">
      <c r="B35" s="99">
        <v>5</v>
      </c>
      <c r="C35" s="100">
        <v>2</v>
      </c>
      <c r="D35" s="109">
        <v>630</v>
      </c>
      <c r="E35" s="7">
        <f>MY_IMPS(G35)</f>
        <v>10</v>
      </c>
      <c r="F35" s="68">
        <f>-E35</f>
        <v>-10</v>
      </c>
      <c r="G35" s="109">
        <f>D35-J35</f>
        <v>490</v>
      </c>
      <c r="H35" s="7">
        <f>H32</f>
        <v>14.166666666666666</v>
      </c>
      <c r="I35" s="7">
        <f>I32</f>
        <v>14</v>
      </c>
      <c r="J35" s="58">
        <f>J32</f>
        <v>140</v>
      </c>
      <c r="K35" s="109">
        <v>130</v>
      </c>
      <c r="L35" s="93"/>
      <c r="M35" s="93"/>
      <c r="N35" s="93"/>
      <c r="O35" s="93"/>
      <c r="P35" s="93"/>
      <c r="Q35" s="2"/>
      <c r="R35" s="2"/>
      <c r="S35" s="2"/>
      <c r="T35" s="2"/>
      <c r="U35" s="2"/>
      <c r="V35" s="2"/>
      <c r="W35" s="2"/>
      <c r="X35" s="2"/>
      <c r="Y35" s="91"/>
      <c r="Z35" s="91"/>
      <c r="AA35" s="91"/>
      <c r="AB35" s="91"/>
      <c r="AC35" s="93"/>
    </row>
    <row r="36" spans="2:29" ht="13.5" thickBot="1">
      <c r="B36" s="101">
        <v>10</v>
      </c>
      <c r="C36" s="81">
        <v>7</v>
      </c>
      <c r="D36" s="112">
        <v>150</v>
      </c>
      <c r="E36" s="63">
        <f>MY_IMPS(G36)</f>
        <v>0</v>
      </c>
      <c r="F36" s="71">
        <f>-E36</f>
        <v>0</v>
      </c>
      <c r="G36" s="113">
        <f>D36-J36</f>
        <v>10</v>
      </c>
      <c r="H36" s="63">
        <f>H32</f>
        <v>14.166666666666666</v>
      </c>
      <c r="I36" s="63">
        <f>I32</f>
        <v>14</v>
      </c>
      <c r="J36" s="62">
        <f>J32</f>
        <v>140</v>
      </c>
      <c r="K36" s="113">
        <v>110</v>
      </c>
      <c r="L36" s="2"/>
      <c r="M36" s="2"/>
      <c r="N36" s="2"/>
      <c r="O36" s="2"/>
      <c r="P36" s="10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93"/>
    </row>
    <row r="37" spans="2:29" ht="13.5" thickBot="1">
      <c r="B37" s="187">
        <f>B30+1</f>
        <v>6</v>
      </c>
      <c r="C37" s="188"/>
      <c r="D37" s="189" t="s">
        <v>203</v>
      </c>
      <c r="E37" s="190"/>
      <c r="F37" s="190"/>
      <c r="G37" s="190"/>
      <c r="H37" s="190"/>
      <c r="I37" s="190"/>
      <c r="J37" s="114"/>
      <c r="K37" s="9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2:29" ht="13.5" thickBot="1">
      <c r="B38" s="67" t="s">
        <v>4</v>
      </c>
      <c r="C38" s="49" t="s">
        <v>5</v>
      </c>
      <c r="D38" s="67" t="s">
        <v>194</v>
      </c>
      <c r="E38" s="111" t="s">
        <v>4</v>
      </c>
      <c r="F38" s="49" t="s">
        <v>5</v>
      </c>
      <c r="G38" s="191" t="s">
        <v>195</v>
      </c>
      <c r="H38" s="192"/>
      <c r="I38" s="193"/>
      <c r="J38" s="110" t="s">
        <v>207</v>
      </c>
      <c r="K38" s="93"/>
      <c r="L38" s="196"/>
      <c r="M38" s="196"/>
      <c r="N38" s="196"/>
      <c r="O38" s="5"/>
      <c r="P38" s="2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93"/>
    </row>
    <row r="39" spans="2:30" ht="12.75">
      <c r="B39" s="97">
        <v>3</v>
      </c>
      <c r="C39" s="98">
        <v>4</v>
      </c>
      <c r="D39" s="109">
        <v>100</v>
      </c>
      <c r="E39" s="64">
        <f>MY_IMPS(G39)</f>
        <v>0</v>
      </c>
      <c r="F39" s="68">
        <f>-E39</f>
        <v>0</v>
      </c>
      <c r="G39" s="95">
        <f>D39-J39</f>
        <v>0</v>
      </c>
      <c r="H39" s="96">
        <f>(K40+K41+K42)/30+0.5</f>
        <v>10.5</v>
      </c>
      <c r="I39" s="96">
        <f>INT(H39)</f>
        <v>10</v>
      </c>
      <c r="J39" s="58">
        <f>10*(I39-ABS((EVEN(I39)-I39))*(1-SIGN(H39-I39)))</f>
        <v>100</v>
      </c>
      <c r="K39" s="122">
        <v>200</v>
      </c>
      <c r="L39" s="93"/>
      <c r="M39" s="93"/>
      <c r="N39" s="93"/>
      <c r="O39" s="93"/>
      <c r="P39" s="102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0"/>
    </row>
    <row r="40" spans="2:29" ht="12.75">
      <c r="B40" s="97">
        <v>1</v>
      </c>
      <c r="C40" s="98">
        <v>9</v>
      </c>
      <c r="D40" s="109">
        <v>-100</v>
      </c>
      <c r="E40" s="7">
        <f>MY_IMPS(G40)</f>
        <v>-5</v>
      </c>
      <c r="F40" s="68">
        <f>-E40</f>
        <v>5</v>
      </c>
      <c r="G40" s="109">
        <f>D40-J40</f>
        <v>-200</v>
      </c>
      <c r="H40" s="7">
        <f>H39</f>
        <v>10.5</v>
      </c>
      <c r="I40" s="7">
        <f>I39</f>
        <v>10</v>
      </c>
      <c r="J40" s="58">
        <f>J39</f>
        <v>100</v>
      </c>
      <c r="K40" s="109">
        <v>100</v>
      </c>
      <c r="L40" s="93"/>
      <c r="M40" s="93"/>
      <c r="N40" s="93"/>
      <c r="O40" s="93"/>
      <c r="P40" s="93"/>
      <c r="Q40" s="2"/>
      <c r="R40" s="2"/>
      <c r="S40" s="2"/>
      <c r="T40" s="2"/>
      <c r="U40" s="2"/>
      <c r="V40" s="2"/>
      <c r="W40" s="2"/>
      <c r="X40" s="2"/>
      <c r="Y40" s="91"/>
      <c r="Z40" s="91"/>
      <c r="AA40" s="91"/>
      <c r="AB40" s="91"/>
      <c r="AC40" s="93"/>
    </row>
    <row r="41" spans="2:29" ht="12.75">
      <c r="B41" s="97">
        <v>6</v>
      </c>
      <c r="C41" s="98">
        <v>8</v>
      </c>
      <c r="D41" s="109">
        <v>100</v>
      </c>
      <c r="E41" s="7">
        <f>MY_IMPS(G41)</f>
        <v>0</v>
      </c>
      <c r="F41" s="68">
        <f>-E41</f>
        <v>0</v>
      </c>
      <c r="G41" s="109">
        <f>D41-J41</f>
        <v>0</v>
      </c>
      <c r="H41" s="7">
        <f>H39</f>
        <v>10.5</v>
      </c>
      <c r="I41" s="7">
        <f>I39</f>
        <v>10</v>
      </c>
      <c r="J41" s="58">
        <f>J39</f>
        <v>100</v>
      </c>
      <c r="K41" s="109">
        <v>100</v>
      </c>
      <c r="L41" s="93"/>
      <c r="M41" s="93"/>
      <c r="N41" s="93"/>
      <c r="O41" s="93"/>
      <c r="P41" s="93"/>
      <c r="Q41" s="2"/>
      <c r="R41" s="2"/>
      <c r="S41" s="2"/>
      <c r="T41" s="2"/>
      <c r="U41" s="2"/>
      <c r="V41" s="2"/>
      <c r="W41" s="2"/>
      <c r="X41" s="2"/>
      <c r="Y41" s="91"/>
      <c r="Z41" s="91"/>
      <c r="AA41" s="91"/>
      <c r="AB41" s="91"/>
      <c r="AC41" s="93"/>
    </row>
    <row r="42" spans="2:29" ht="12.75">
      <c r="B42" s="99">
        <v>5</v>
      </c>
      <c r="C42" s="100">
        <v>2</v>
      </c>
      <c r="D42" s="109">
        <v>100</v>
      </c>
      <c r="E42" s="7">
        <f>MY_IMPS(G42)</f>
        <v>0</v>
      </c>
      <c r="F42" s="68">
        <f>-E42</f>
        <v>0</v>
      </c>
      <c r="G42" s="109">
        <f>D42-J42</f>
        <v>0</v>
      </c>
      <c r="H42" s="7">
        <f>H39</f>
        <v>10.5</v>
      </c>
      <c r="I42" s="7">
        <f>I39</f>
        <v>10</v>
      </c>
      <c r="J42" s="58">
        <f>J39</f>
        <v>100</v>
      </c>
      <c r="K42" s="109">
        <v>100</v>
      </c>
      <c r="L42" s="93"/>
      <c r="M42" s="93"/>
      <c r="N42" s="93"/>
      <c r="O42" s="93"/>
      <c r="P42" s="93"/>
      <c r="Q42" s="2"/>
      <c r="R42" s="2"/>
      <c r="S42" s="2"/>
      <c r="T42" s="2"/>
      <c r="U42" s="2"/>
      <c r="V42" s="2"/>
      <c r="W42" s="2"/>
      <c r="X42" s="2"/>
      <c r="Y42" s="91"/>
      <c r="Z42" s="91"/>
      <c r="AA42" s="91"/>
      <c r="AB42" s="91"/>
      <c r="AC42" s="93"/>
    </row>
    <row r="43" spans="2:30" ht="13.5" thickBot="1">
      <c r="B43" s="101">
        <v>10</v>
      </c>
      <c r="C43" s="81">
        <v>7</v>
      </c>
      <c r="D43" s="112">
        <v>200</v>
      </c>
      <c r="E43" s="63">
        <f>MY_IMPS(G43)</f>
        <v>3</v>
      </c>
      <c r="F43" s="71">
        <f>-E43</f>
        <v>-3</v>
      </c>
      <c r="G43" s="113">
        <f>D43-J43</f>
        <v>100</v>
      </c>
      <c r="H43" s="63">
        <f>H39</f>
        <v>10.5</v>
      </c>
      <c r="I43" s="63">
        <f>I39</f>
        <v>10</v>
      </c>
      <c r="J43" s="62">
        <f>J39</f>
        <v>100</v>
      </c>
      <c r="K43" s="113">
        <v>-100</v>
      </c>
      <c r="L43" s="93"/>
      <c r="M43" s="93"/>
      <c r="N43" s="93"/>
      <c r="O43" s="93"/>
      <c r="P43" s="93"/>
      <c r="Q43" s="2"/>
      <c r="R43" s="2"/>
      <c r="S43" s="2"/>
      <c r="T43" s="2"/>
      <c r="U43" s="2"/>
      <c r="V43" s="2"/>
      <c r="W43" s="2"/>
      <c r="X43" s="2"/>
      <c r="Y43" s="91"/>
      <c r="Z43" s="91"/>
      <c r="AA43" s="91"/>
      <c r="AB43" s="91"/>
      <c r="AC43" s="93"/>
      <c r="AD43" s="92"/>
    </row>
    <row r="44" spans="2:29" ht="13.5" thickBot="1">
      <c r="B44" s="187">
        <f>B37+1</f>
        <v>7</v>
      </c>
      <c r="C44" s="188"/>
      <c r="D44" s="189" t="s">
        <v>203</v>
      </c>
      <c r="E44" s="190"/>
      <c r="F44" s="190"/>
      <c r="G44" s="190"/>
      <c r="H44" s="190"/>
      <c r="I44" s="190"/>
      <c r="J44" s="114"/>
      <c r="K44" s="93"/>
      <c r="L44" s="93"/>
      <c r="M44" s="93"/>
      <c r="N44" s="93"/>
      <c r="O44" s="93"/>
      <c r="P44" s="93"/>
      <c r="Q44" s="2"/>
      <c r="R44" s="2"/>
      <c r="S44" s="2"/>
      <c r="T44" s="2"/>
      <c r="U44" s="2"/>
      <c r="V44" s="2"/>
      <c r="W44" s="2"/>
      <c r="X44" s="2"/>
      <c r="Y44" s="91"/>
      <c r="Z44" s="91"/>
      <c r="AA44" s="91"/>
      <c r="AB44" s="91"/>
      <c r="AC44" s="93"/>
    </row>
    <row r="45" spans="2:29" ht="13.5" thickBot="1">
      <c r="B45" s="67" t="s">
        <v>4</v>
      </c>
      <c r="C45" s="49" t="s">
        <v>5</v>
      </c>
      <c r="D45" s="67" t="s">
        <v>194</v>
      </c>
      <c r="E45" s="111" t="s">
        <v>4</v>
      </c>
      <c r="F45" s="49" t="s">
        <v>5</v>
      </c>
      <c r="G45" s="191" t="s">
        <v>195</v>
      </c>
      <c r="H45" s="192"/>
      <c r="I45" s="193"/>
      <c r="J45" s="110" t="s">
        <v>207</v>
      </c>
      <c r="K45" s="93"/>
      <c r="L45" s="2"/>
      <c r="M45" s="2"/>
      <c r="N45" s="2"/>
      <c r="O45" s="2"/>
      <c r="P45" s="10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93"/>
    </row>
    <row r="46" spans="2:29" ht="12.75">
      <c r="B46" s="99">
        <v>5</v>
      </c>
      <c r="C46" s="100">
        <v>6</v>
      </c>
      <c r="D46" s="109">
        <v>-140</v>
      </c>
      <c r="E46" s="64">
        <f>MY_IMPS(G46)</f>
        <v>0</v>
      </c>
      <c r="F46" s="68">
        <f>-E46</f>
        <v>0</v>
      </c>
      <c r="G46" s="95">
        <f>D46-J46</f>
        <v>10</v>
      </c>
      <c r="H46" s="96">
        <f>(K47+K48+K49)/30+0.5</f>
        <v>-14.5</v>
      </c>
      <c r="I46" s="96">
        <f>INT(H46)</f>
        <v>-15</v>
      </c>
      <c r="J46" s="58">
        <f>10*(I46-ABS((EVEN(I46)-I46))*(1-SIGN(H46-I46)))</f>
        <v>-150</v>
      </c>
      <c r="K46" s="122">
        <v>100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97">
        <v>4</v>
      </c>
      <c r="C47" s="98">
        <v>2</v>
      </c>
      <c r="D47" s="109">
        <v>-300</v>
      </c>
      <c r="E47" s="7">
        <f>MY_IMPS(G47)</f>
        <v>-4</v>
      </c>
      <c r="F47" s="68">
        <f>-E47</f>
        <v>4</v>
      </c>
      <c r="G47" s="109">
        <f>D47-J47</f>
        <v>-150</v>
      </c>
      <c r="H47" s="7">
        <f>H46</f>
        <v>-14.5</v>
      </c>
      <c r="I47" s="7">
        <f>I46</f>
        <v>-15</v>
      </c>
      <c r="J47" s="58">
        <f>J46</f>
        <v>-150</v>
      </c>
      <c r="K47" s="109">
        <v>-110</v>
      </c>
      <c r="L47" s="196"/>
      <c r="M47" s="196"/>
      <c r="N47" s="196"/>
      <c r="O47" s="5"/>
      <c r="P47" s="2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93"/>
    </row>
    <row r="48" spans="2:30" ht="12.75">
      <c r="B48" s="97">
        <v>1</v>
      </c>
      <c r="C48" s="98">
        <v>7</v>
      </c>
      <c r="D48" s="109">
        <v>-200</v>
      </c>
      <c r="E48" s="7">
        <f>MY_IMPS(G48)</f>
        <v>-2</v>
      </c>
      <c r="F48" s="68">
        <f>-E48</f>
        <v>2</v>
      </c>
      <c r="G48" s="109">
        <f>D48-J48</f>
        <v>-50</v>
      </c>
      <c r="H48" s="7">
        <f>H46</f>
        <v>-14.5</v>
      </c>
      <c r="I48" s="7">
        <f>I46</f>
        <v>-15</v>
      </c>
      <c r="J48" s="58">
        <f>J46</f>
        <v>-150</v>
      </c>
      <c r="K48" s="109">
        <v>-140</v>
      </c>
      <c r="L48" s="93"/>
      <c r="M48" s="93"/>
      <c r="N48" s="93"/>
      <c r="O48" s="93"/>
      <c r="P48" s="102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0"/>
    </row>
    <row r="49" spans="2:29" ht="12.75">
      <c r="B49" s="99">
        <v>10</v>
      </c>
      <c r="C49" s="100">
        <v>3</v>
      </c>
      <c r="D49" s="109">
        <v>-110</v>
      </c>
      <c r="E49" s="7">
        <f>MY_IMPS(G49)</f>
        <v>1</v>
      </c>
      <c r="F49" s="68">
        <f>-E49</f>
        <v>-1</v>
      </c>
      <c r="G49" s="109">
        <f>D49-J49</f>
        <v>40</v>
      </c>
      <c r="H49" s="7">
        <f>H46</f>
        <v>-14.5</v>
      </c>
      <c r="I49" s="7">
        <f>I46</f>
        <v>-15</v>
      </c>
      <c r="J49" s="58">
        <f>J46</f>
        <v>-150</v>
      </c>
      <c r="K49" s="109">
        <v>-200</v>
      </c>
      <c r="L49" s="93"/>
      <c r="M49" s="93"/>
      <c r="N49" s="93"/>
      <c r="O49" s="93"/>
      <c r="P49" s="93"/>
      <c r="Q49" s="2"/>
      <c r="R49" s="2"/>
      <c r="S49" s="2"/>
      <c r="T49" s="2"/>
      <c r="U49" s="2"/>
      <c r="V49" s="2"/>
      <c r="W49" s="2"/>
      <c r="X49" s="2"/>
      <c r="Y49" s="91"/>
      <c r="Z49" s="91"/>
      <c r="AA49" s="91"/>
      <c r="AB49" s="91"/>
      <c r="AC49" s="93"/>
    </row>
    <row r="50" spans="2:29" ht="13.5" thickBot="1">
      <c r="B50" s="101">
        <v>8</v>
      </c>
      <c r="C50" s="81">
        <v>9</v>
      </c>
      <c r="D50" s="112">
        <v>100</v>
      </c>
      <c r="E50" s="63">
        <f>MY_IMPS(G50)</f>
        <v>6</v>
      </c>
      <c r="F50" s="71">
        <f>-E50</f>
        <v>-6</v>
      </c>
      <c r="G50" s="113">
        <f>D50-J50</f>
        <v>250</v>
      </c>
      <c r="H50" s="63">
        <f>H46</f>
        <v>-14.5</v>
      </c>
      <c r="I50" s="63">
        <f>I46</f>
        <v>-15</v>
      </c>
      <c r="J50" s="62">
        <f>J46</f>
        <v>-150</v>
      </c>
      <c r="K50" s="113">
        <v>-300</v>
      </c>
      <c r="L50" s="93"/>
      <c r="M50" s="93"/>
      <c r="N50" s="93"/>
      <c r="O50" s="93"/>
      <c r="P50" s="93"/>
      <c r="Q50" s="2"/>
      <c r="R50" s="2"/>
      <c r="S50" s="2"/>
      <c r="T50" s="2"/>
      <c r="U50" s="2"/>
      <c r="V50" s="2"/>
      <c r="W50" s="2"/>
      <c r="X50" s="2"/>
      <c r="Y50" s="91"/>
      <c r="Z50" s="91"/>
      <c r="AA50" s="91"/>
      <c r="AB50" s="91"/>
      <c r="AC50" s="93"/>
    </row>
    <row r="51" spans="2:29" ht="13.5" thickBot="1">
      <c r="B51" s="187">
        <f>B44+1</f>
        <v>8</v>
      </c>
      <c r="C51" s="188"/>
      <c r="D51" s="189" t="s">
        <v>203</v>
      </c>
      <c r="E51" s="190"/>
      <c r="F51" s="190"/>
      <c r="G51" s="190"/>
      <c r="H51" s="190"/>
      <c r="I51" s="190"/>
      <c r="J51" s="114"/>
      <c r="K51" s="93"/>
      <c r="L51" s="93"/>
      <c r="M51" s="93"/>
      <c r="N51" s="93"/>
      <c r="O51" s="93"/>
      <c r="P51" s="93"/>
      <c r="Q51" s="2"/>
      <c r="R51" s="2"/>
      <c r="S51" s="2"/>
      <c r="T51" s="2"/>
      <c r="U51" s="2"/>
      <c r="V51" s="2"/>
      <c r="W51" s="2"/>
      <c r="X51" s="2"/>
      <c r="Y51" s="91"/>
      <c r="Z51" s="91"/>
      <c r="AA51" s="91"/>
      <c r="AB51" s="91"/>
      <c r="AC51" s="93"/>
    </row>
    <row r="52" spans="2:30" ht="13.5" thickBot="1">
      <c r="B52" s="67" t="s">
        <v>4</v>
      </c>
      <c r="C52" s="49" t="s">
        <v>5</v>
      </c>
      <c r="D52" s="67" t="s">
        <v>194</v>
      </c>
      <c r="E52" s="111" t="s">
        <v>4</v>
      </c>
      <c r="F52" s="49" t="s">
        <v>5</v>
      </c>
      <c r="G52" s="191" t="s">
        <v>195</v>
      </c>
      <c r="H52" s="192"/>
      <c r="I52" s="193"/>
      <c r="J52" s="110" t="s">
        <v>207</v>
      </c>
      <c r="K52" s="93"/>
      <c r="L52" s="93"/>
      <c r="M52" s="93"/>
      <c r="N52" s="93"/>
      <c r="O52" s="93"/>
      <c r="P52" s="93"/>
      <c r="Q52" s="2"/>
      <c r="R52" s="2"/>
      <c r="S52" s="2"/>
      <c r="T52" s="2"/>
      <c r="U52" s="2"/>
      <c r="V52" s="2"/>
      <c r="W52" s="2"/>
      <c r="X52" s="2"/>
      <c r="Y52" s="91"/>
      <c r="Z52" s="91"/>
      <c r="AA52" s="91"/>
      <c r="AB52" s="91"/>
      <c r="AC52" s="93"/>
      <c r="AD52" s="92"/>
    </row>
    <row r="53" spans="2:29" ht="12.75">
      <c r="B53" s="99">
        <v>5</v>
      </c>
      <c r="C53" s="100">
        <v>6</v>
      </c>
      <c r="D53" s="109">
        <v>-460</v>
      </c>
      <c r="E53" s="64">
        <f>MY_IMPS(G53)</f>
        <v>-3</v>
      </c>
      <c r="F53" s="68">
        <f>-E53</f>
        <v>3</v>
      </c>
      <c r="G53" s="95">
        <f>D53-J53</f>
        <v>-110</v>
      </c>
      <c r="H53" s="96">
        <f>(K54+K55+K56)/30+0.5</f>
        <v>-34.5</v>
      </c>
      <c r="I53" s="96">
        <f>INT(H53)</f>
        <v>-35</v>
      </c>
      <c r="J53" s="58">
        <f>10*(I53-ABS((EVEN(I53)-I53))*(1-SIGN(H53-I53)))</f>
        <v>-350</v>
      </c>
      <c r="K53" s="109">
        <v>50</v>
      </c>
      <c r="L53" s="93"/>
      <c r="M53" s="93"/>
      <c r="N53" s="93"/>
      <c r="O53" s="93"/>
      <c r="P53" s="93"/>
      <c r="Q53" s="2"/>
      <c r="R53" s="2"/>
      <c r="S53" s="2"/>
      <c r="T53" s="2"/>
      <c r="U53" s="2"/>
      <c r="V53" s="2"/>
      <c r="W53" s="2"/>
      <c r="X53" s="2"/>
      <c r="Y53" s="91"/>
      <c r="Z53" s="91"/>
      <c r="AA53" s="91"/>
      <c r="AB53" s="91"/>
      <c r="AC53" s="93"/>
    </row>
    <row r="54" spans="2:29" ht="12.75">
      <c r="B54" s="97">
        <v>4</v>
      </c>
      <c r="C54" s="98">
        <v>2</v>
      </c>
      <c r="D54" s="109">
        <v>-460</v>
      </c>
      <c r="E54" s="7">
        <f>MY_IMPS(G54)</f>
        <v>-3</v>
      </c>
      <c r="F54" s="68">
        <f>-E54</f>
        <v>3</v>
      </c>
      <c r="G54" s="109">
        <f>D54-J54</f>
        <v>-110</v>
      </c>
      <c r="H54" s="7">
        <f>H53</f>
        <v>-34.5</v>
      </c>
      <c r="I54" s="7">
        <f>I53</f>
        <v>-35</v>
      </c>
      <c r="J54" s="58">
        <f>J53</f>
        <v>-350</v>
      </c>
      <c r="K54" s="109">
        <v>-130</v>
      </c>
      <c r="L54" s="2"/>
      <c r="M54" s="2"/>
      <c r="N54" s="2"/>
      <c r="O54" s="2"/>
      <c r="P54" s="103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93"/>
    </row>
    <row r="55" spans="2:29" ht="12.75">
      <c r="B55" s="97">
        <v>1</v>
      </c>
      <c r="C55" s="98">
        <v>7</v>
      </c>
      <c r="D55" s="109">
        <v>50</v>
      </c>
      <c r="E55" s="7">
        <f>MY_IMPS(G55)</f>
        <v>9</v>
      </c>
      <c r="F55" s="68">
        <f>-E55</f>
        <v>-9</v>
      </c>
      <c r="G55" s="109">
        <f>D55-J55</f>
        <v>400</v>
      </c>
      <c r="H55" s="7">
        <f>H53</f>
        <v>-34.5</v>
      </c>
      <c r="I55" s="7">
        <f>I53</f>
        <v>-35</v>
      </c>
      <c r="J55" s="58">
        <f>J53</f>
        <v>-350</v>
      </c>
      <c r="K55" s="109">
        <v>-460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99">
        <v>10</v>
      </c>
      <c r="C56" s="100">
        <v>3</v>
      </c>
      <c r="D56" s="109">
        <v>-130</v>
      </c>
      <c r="E56" s="7">
        <f>MY_IMPS(G56)</f>
        <v>6</v>
      </c>
      <c r="F56" s="68">
        <f>-E56</f>
        <v>-6</v>
      </c>
      <c r="G56" s="109">
        <f>D56-J56</f>
        <v>220</v>
      </c>
      <c r="H56" s="7">
        <f>H53</f>
        <v>-34.5</v>
      </c>
      <c r="I56" s="7">
        <f>I53</f>
        <v>-35</v>
      </c>
      <c r="J56" s="58">
        <f>J53</f>
        <v>-350</v>
      </c>
      <c r="K56" s="109">
        <v>-460</v>
      </c>
      <c r="L56" s="196"/>
      <c r="M56" s="196"/>
      <c r="N56" s="196"/>
      <c r="O56" s="5"/>
      <c r="P56" s="2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93"/>
    </row>
    <row r="57" spans="2:30" ht="13.5" thickBot="1">
      <c r="B57" s="101">
        <v>8</v>
      </c>
      <c r="C57" s="81">
        <v>9</v>
      </c>
      <c r="D57" s="112">
        <v>-460</v>
      </c>
      <c r="E57" s="63">
        <f>MY_IMPS(G57)</f>
        <v>-3</v>
      </c>
      <c r="F57" s="71">
        <f>-E57</f>
        <v>3</v>
      </c>
      <c r="G57" s="113">
        <f>D57-J57</f>
        <v>-110</v>
      </c>
      <c r="H57" s="63">
        <f>H53</f>
        <v>-34.5</v>
      </c>
      <c r="I57" s="63">
        <f>I53</f>
        <v>-35</v>
      </c>
      <c r="J57" s="62">
        <f>J53</f>
        <v>-350</v>
      </c>
      <c r="K57" s="112">
        <v>-460</v>
      </c>
      <c r="L57" s="93"/>
      <c r="M57" s="93"/>
      <c r="N57" s="93"/>
      <c r="O57" s="93"/>
      <c r="P57" s="102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0"/>
    </row>
    <row r="58" spans="2:29" ht="13.5" thickBot="1">
      <c r="B58" s="187">
        <f>B51+1</f>
        <v>9</v>
      </c>
      <c r="C58" s="188"/>
      <c r="D58" s="189" t="s">
        <v>203</v>
      </c>
      <c r="E58" s="190"/>
      <c r="F58" s="190"/>
      <c r="G58" s="190"/>
      <c r="H58" s="190"/>
      <c r="I58" s="190"/>
      <c r="J58" s="114"/>
      <c r="K58" s="93"/>
      <c r="L58" s="93"/>
      <c r="M58" s="93"/>
      <c r="N58" s="93"/>
      <c r="O58" s="93"/>
      <c r="P58" s="93"/>
      <c r="Q58" s="2"/>
      <c r="R58" s="2"/>
      <c r="S58" s="2"/>
      <c r="T58" s="2"/>
      <c r="U58" s="2"/>
      <c r="V58" s="2"/>
      <c r="W58" s="2"/>
      <c r="X58" s="2"/>
      <c r="Y58" s="91"/>
      <c r="Z58" s="91"/>
      <c r="AA58" s="91"/>
      <c r="AB58" s="91"/>
      <c r="AC58" s="93"/>
    </row>
    <row r="59" spans="2:29" ht="13.5" thickBot="1">
      <c r="B59" s="67" t="s">
        <v>4</v>
      </c>
      <c r="C59" s="49" t="s">
        <v>5</v>
      </c>
      <c r="D59" s="67" t="s">
        <v>194</v>
      </c>
      <c r="E59" s="111" t="s">
        <v>4</v>
      </c>
      <c r="F59" s="49" t="s">
        <v>5</v>
      </c>
      <c r="G59" s="191" t="s">
        <v>195</v>
      </c>
      <c r="H59" s="192"/>
      <c r="I59" s="193"/>
      <c r="J59" s="110" t="s">
        <v>207</v>
      </c>
      <c r="K59" s="93"/>
      <c r="L59" s="93"/>
      <c r="M59" s="93"/>
      <c r="N59" s="93"/>
      <c r="O59" s="93"/>
      <c r="P59" s="93"/>
      <c r="Q59" s="2"/>
      <c r="R59" s="2"/>
      <c r="S59" s="2"/>
      <c r="T59" s="2"/>
      <c r="U59" s="2"/>
      <c r="V59" s="2"/>
      <c r="W59" s="2"/>
      <c r="X59" s="2"/>
      <c r="Y59" s="91"/>
      <c r="Z59" s="91"/>
      <c r="AA59" s="91"/>
      <c r="AB59" s="91"/>
      <c r="AC59" s="93"/>
    </row>
    <row r="60" spans="2:29" ht="12.75">
      <c r="B60" s="99">
        <v>5</v>
      </c>
      <c r="C60" s="100">
        <v>6</v>
      </c>
      <c r="D60" s="109">
        <v>-110</v>
      </c>
      <c r="E60" s="64">
        <f>MY_IMPS(G60)</f>
        <v>0</v>
      </c>
      <c r="F60" s="68">
        <f>-E60</f>
        <v>0</v>
      </c>
      <c r="G60" s="95">
        <f>D60-J60</f>
        <v>10</v>
      </c>
      <c r="H60" s="96">
        <f>(K61+K62+K63)/30+0.5</f>
        <v>-11.833333333333334</v>
      </c>
      <c r="I60" s="96">
        <f>INT(H60)</f>
        <v>-12</v>
      </c>
      <c r="J60" s="58">
        <f>10*(I60-ABS((EVEN(I60)-I60))*(1-SIGN(H60-I60)))</f>
        <v>-120</v>
      </c>
      <c r="K60" s="109">
        <v>-110</v>
      </c>
      <c r="L60" s="93"/>
      <c r="M60" s="93"/>
      <c r="N60" s="93"/>
      <c r="O60" s="93"/>
      <c r="P60" s="93"/>
      <c r="Q60" s="2"/>
      <c r="R60" s="2"/>
      <c r="S60" s="2"/>
      <c r="T60" s="2"/>
      <c r="U60" s="2"/>
      <c r="V60" s="2"/>
      <c r="W60" s="2"/>
      <c r="X60" s="2"/>
      <c r="Y60" s="91"/>
      <c r="Z60" s="91"/>
      <c r="AA60" s="91"/>
      <c r="AB60" s="91"/>
      <c r="AC60" s="93"/>
    </row>
    <row r="61" spans="2:30" ht="12.75">
      <c r="B61" s="97">
        <v>4</v>
      </c>
      <c r="C61" s="98">
        <v>2</v>
      </c>
      <c r="D61" s="109">
        <v>-110</v>
      </c>
      <c r="E61" s="7">
        <f>MY_IMPS(G61)</f>
        <v>0</v>
      </c>
      <c r="F61" s="68">
        <f>-E61</f>
        <v>0</v>
      </c>
      <c r="G61" s="109">
        <f>D61-J61</f>
        <v>10</v>
      </c>
      <c r="H61" s="7">
        <f>H60</f>
        <v>-11.833333333333334</v>
      </c>
      <c r="I61" s="7">
        <f>I60</f>
        <v>-12</v>
      </c>
      <c r="J61" s="58">
        <f>J60</f>
        <v>-120</v>
      </c>
      <c r="K61" s="109">
        <v>-110</v>
      </c>
      <c r="L61" s="93"/>
      <c r="M61" s="93"/>
      <c r="N61" s="93"/>
      <c r="O61" s="93"/>
      <c r="P61" s="93"/>
      <c r="Q61" s="2"/>
      <c r="R61" s="2"/>
      <c r="S61" s="2"/>
      <c r="T61" s="2"/>
      <c r="U61" s="2"/>
      <c r="V61" s="2"/>
      <c r="W61" s="2"/>
      <c r="X61" s="2"/>
      <c r="Y61" s="91"/>
      <c r="Z61" s="91"/>
      <c r="AA61" s="91"/>
      <c r="AB61" s="91"/>
      <c r="AC61" s="93"/>
      <c r="AD61" s="92"/>
    </row>
    <row r="62" spans="2:29" ht="12.75">
      <c r="B62" s="97">
        <v>1</v>
      </c>
      <c r="C62" s="98">
        <v>7</v>
      </c>
      <c r="D62" s="109">
        <v>-110</v>
      </c>
      <c r="E62" s="7">
        <f>MY_IMPS(G62)</f>
        <v>0</v>
      </c>
      <c r="F62" s="68">
        <f>-E62</f>
        <v>0</v>
      </c>
      <c r="G62" s="109">
        <f>D62-J62</f>
        <v>10</v>
      </c>
      <c r="H62" s="7">
        <f>H60</f>
        <v>-11.833333333333334</v>
      </c>
      <c r="I62" s="7">
        <f>I60</f>
        <v>-12</v>
      </c>
      <c r="J62" s="58">
        <f>J60</f>
        <v>-120</v>
      </c>
      <c r="K62" s="109">
        <v>-110</v>
      </c>
      <c r="L62" s="93"/>
      <c r="M62" s="93"/>
      <c r="N62" s="93"/>
      <c r="O62" s="93"/>
      <c r="P62" s="93"/>
      <c r="Q62" s="2"/>
      <c r="R62" s="2"/>
      <c r="S62" s="2"/>
      <c r="T62" s="2"/>
      <c r="U62" s="2"/>
      <c r="V62" s="2"/>
      <c r="W62" s="2"/>
      <c r="X62" s="2"/>
      <c r="Y62" s="91"/>
      <c r="Z62" s="91"/>
      <c r="AA62" s="91"/>
      <c r="AB62" s="91"/>
      <c r="AC62" s="93"/>
    </row>
    <row r="63" spans="2:29" ht="12.75">
      <c r="B63" s="99">
        <v>10</v>
      </c>
      <c r="C63" s="100">
        <v>3</v>
      </c>
      <c r="D63" s="109">
        <v>-150</v>
      </c>
      <c r="E63" s="7">
        <f>MY_IMPS(G63)</f>
        <v>-1</v>
      </c>
      <c r="F63" s="68">
        <f>-E63</f>
        <v>1</v>
      </c>
      <c r="G63" s="109">
        <f>D63-J63</f>
        <v>-30</v>
      </c>
      <c r="H63" s="7">
        <f>H60</f>
        <v>-11.833333333333334</v>
      </c>
      <c r="I63" s="7">
        <f>I60</f>
        <v>-12</v>
      </c>
      <c r="J63" s="58">
        <f>J60</f>
        <v>-120</v>
      </c>
      <c r="K63" s="109">
        <v>-150</v>
      </c>
      <c r="L63" s="2"/>
      <c r="M63" s="2"/>
      <c r="N63" s="2"/>
      <c r="O63" s="2"/>
      <c r="P63" s="103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93"/>
    </row>
    <row r="64" spans="2:29" ht="13.5" thickBot="1">
      <c r="B64" s="101">
        <v>8</v>
      </c>
      <c r="C64" s="81">
        <v>9</v>
      </c>
      <c r="D64" s="112">
        <v>-150</v>
      </c>
      <c r="E64" s="63">
        <f>MY_IMPS(G64)</f>
        <v>-1</v>
      </c>
      <c r="F64" s="71">
        <f>-E64</f>
        <v>1</v>
      </c>
      <c r="G64" s="113">
        <f>D64-J64</f>
        <v>-30</v>
      </c>
      <c r="H64" s="63">
        <f>H60</f>
        <v>-11.833333333333334</v>
      </c>
      <c r="I64" s="63">
        <f>I60</f>
        <v>-12</v>
      </c>
      <c r="J64" s="62">
        <f>J60</f>
        <v>-120</v>
      </c>
      <c r="K64" s="112">
        <v>-150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3.5" thickBot="1">
      <c r="B65" s="187">
        <f>B58+1</f>
        <v>10</v>
      </c>
      <c r="C65" s="188"/>
      <c r="D65" s="189" t="s">
        <v>203</v>
      </c>
      <c r="E65" s="190"/>
      <c r="F65" s="190"/>
      <c r="G65" s="190"/>
      <c r="H65" s="190"/>
      <c r="I65" s="190"/>
      <c r="J65" s="114"/>
      <c r="K65" s="93"/>
      <c r="L65" s="196"/>
      <c r="M65" s="196"/>
      <c r="N65" s="196"/>
      <c r="O65" s="5"/>
      <c r="P65" s="2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93"/>
    </row>
    <row r="66" spans="2:30" ht="13.5" thickBot="1">
      <c r="B66" s="67" t="s">
        <v>4</v>
      </c>
      <c r="C66" s="49" t="s">
        <v>5</v>
      </c>
      <c r="D66" s="67" t="s">
        <v>194</v>
      </c>
      <c r="E66" s="111" t="s">
        <v>4</v>
      </c>
      <c r="F66" s="49" t="s">
        <v>5</v>
      </c>
      <c r="G66" s="191" t="s">
        <v>195</v>
      </c>
      <c r="H66" s="192"/>
      <c r="I66" s="193"/>
      <c r="J66" s="110" t="s">
        <v>207</v>
      </c>
      <c r="K66" s="93"/>
      <c r="L66" s="93"/>
      <c r="M66" s="93"/>
      <c r="N66" s="93"/>
      <c r="O66" s="93"/>
      <c r="P66" s="102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0"/>
    </row>
    <row r="67" spans="2:29" ht="12.75">
      <c r="B67" s="97">
        <v>8</v>
      </c>
      <c r="C67" s="98">
        <v>10</v>
      </c>
      <c r="D67" s="109">
        <v>-100</v>
      </c>
      <c r="E67" s="64">
        <f>MY_IMPS(G67)</f>
        <v>2</v>
      </c>
      <c r="F67" s="68">
        <f>-E67</f>
        <v>-2</v>
      </c>
      <c r="G67" s="95">
        <f>D67-J67</f>
        <v>70</v>
      </c>
      <c r="H67" s="96">
        <f>(K68+K69+K70)/30+0.5</f>
        <v>-16.833333333333332</v>
      </c>
      <c r="I67" s="96">
        <f>INT(H67)</f>
        <v>-17</v>
      </c>
      <c r="J67" s="58">
        <f>10*(I67-ABS((EVEN(I67)-I67))*(1-SIGN(H67-I67)))</f>
        <v>-170</v>
      </c>
      <c r="K67" s="109">
        <v>1100</v>
      </c>
      <c r="L67" s="93"/>
      <c r="M67" s="93"/>
      <c r="N67" s="93"/>
      <c r="O67" s="93"/>
      <c r="P67" s="93"/>
      <c r="Q67" s="2"/>
      <c r="R67" s="2"/>
      <c r="S67" s="2"/>
      <c r="T67" s="2"/>
      <c r="U67" s="2"/>
      <c r="V67" s="2"/>
      <c r="W67" s="2"/>
      <c r="X67" s="2"/>
      <c r="Y67" s="91"/>
      <c r="Z67" s="91"/>
      <c r="AA67" s="91"/>
      <c r="AB67" s="91"/>
      <c r="AC67" s="93"/>
    </row>
    <row r="68" spans="2:29" ht="12.75">
      <c r="B68" s="97">
        <v>2</v>
      </c>
      <c r="C68" s="98">
        <v>9</v>
      </c>
      <c r="D68" s="109">
        <v>200</v>
      </c>
      <c r="E68" s="7">
        <f>MY_IMPS(G68)</f>
        <v>9</v>
      </c>
      <c r="F68" s="68">
        <f>-E68</f>
        <v>-9</v>
      </c>
      <c r="G68" s="109">
        <f>D68-J68</f>
        <v>370</v>
      </c>
      <c r="H68" s="7">
        <f>H67</f>
        <v>-16.833333333333332</v>
      </c>
      <c r="I68" s="7">
        <f>I67</f>
        <v>-17</v>
      </c>
      <c r="J68" s="58">
        <f>J67</f>
        <v>-170</v>
      </c>
      <c r="K68" s="109">
        <v>200</v>
      </c>
      <c r="L68" s="93"/>
      <c r="M68" s="93"/>
      <c r="N68" s="93"/>
      <c r="O68" s="93"/>
      <c r="P68" s="93"/>
      <c r="Q68" s="2"/>
      <c r="R68" s="2"/>
      <c r="S68" s="2"/>
      <c r="T68" s="2"/>
      <c r="U68" s="2"/>
      <c r="V68" s="2"/>
      <c r="W68" s="2"/>
      <c r="X68" s="2"/>
      <c r="Y68" s="91"/>
      <c r="Z68" s="91"/>
      <c r="AA68" s="91"/>
      <c r="AB68" s="91"/>
      <c r="AC68" s="93"/>
    </row>
    <row r="69" spans="2:29" ht="12.75">
      <c r="B69" s="97">
        <v>1</v>
      </c>
      <c r="C69" s="98">
        <v>6</v>
      </c>
      <c r="D69" s="109">
        <v>-620</v>
      </c>
      <c r="E69" s="7">
        <f>MY_IMPS(G69)</f>
        <v>-10</v>
      </c>
      <c r="F69" s="68">
        <f>-E69</f>
        <v>10</v>
      </c>
      <c r="G69" s="109">
        <f>D69-J69</f>
        <v>-450</v>
      </c>
      <c r="H69" s="7">
        <f>H67</f>
        <v>-16.833333333333332</v>
      </c>
      <c r="I69" s="7">
        <f>I67</f>
        <v>-17</v>
      </c>
      <c r="J69" s="58">
        <f>J67</f>
        <v>-170</v>
      </c>
      <c r="K69" s="109">
        <v>-100</v>
      </c>
      <c r="L69" s="93"/>
      <c r="M69" s="93"/>
      <c r="N69" s="93"/>
      <c r="O69" s="93"/>
      <c r="P69" s="93"/>
      <c r="Q69" s="2"/>
      <c r="R69" s="2"/>
      <c r="S69" s="2"/>
      <c r="T69" s="2"/>
      <c r="U69" s="2"/>
      <c r="V69" s="2"/>
      <c r="W69" s="2"/>
      <c r="X69" s="2"/>
      <c r="Y69" s="91"/>
      <c r="Z69" s="91"/>
      <c r="AA69" s="91"/>
      <c r="AB69" s="91"/>
      <c r="AC69" s="93"/>
    </row>
    <row r="70" spans="2:30" ht="12.75">
      <c r="B70" s="99">
        <v>5</v>
      </c>
      <c r="C70" s="100">
        <v>4</v>
      </c>
      <c r="D70" s="109">
        <v>1100</v>
      </c>
      <c r="E70" s="7">
        <f>MY_IMPS(G70)</f>
        <v>15</v>
      </c>
      <c r="F70" s="68">
        <f>-E70</f>
        <v>-15</v>
      </c>
      <c r="G70" s="109">
        <f>D70-J70</f>
        <v>1270</v>
      </c>
      <c r="H70" s="7">
        <f>H67</f>
        <v>-16.833333333333332</v>
      </c>
      <c r="I70" s="7">
        <f>I67</f>
        <v>-17</v>
      </c>
      <c r="J70" s="58">
        <f>J67</f>
        <v>-170</v>
      </c>
      <c r="K70" s="109">
        <v>-620</v>
      </c>
      <c r="L70" s="93"/>
      <c r="M70" s="93"/>
      <c r="N70" s="93"/>
      <c r="O70" s="93"/>
      <c r="P70" s="93"/>
      <c r="Q70" s="2"/>
      <c r="R70" s="2"/>
      <c r="S70" s="2"/>
      <c r="T70" s="2"/>
      <c r="U70" s="2"/>
      <c r="V70" s="2"/>
      <c r="W70" s="2"/>
      <c r="X70" s="2"/>
      <c r="Y70" s="91"/>
      <c r="Z70" s="91"/>
      <c r="AA70" s="91"/>
      <c r="AB70" s="91"/>
      <c r="AC70" s="93"/>
      <c r="AD70" s="92"/>
    </row>
    <row r="71" spans="2:29" ht="13.5" thickBot="1">
      <c r="B71" s="101">
        <v>3</v>
      </c>
      <c r="C71" s="81">
        <v>7</v>
      </c>
      <c r="D71" s="112">
        <v>-660</v>
      </c>
      <c r="E71" s="63">
        <f>MY_IMPS(G71)</f>
        <v>-10</v>
      </c>
      <c r="F71" s="71">
        <f>-E71</f>
        <v>10</v>
      </c>
      <c r="G71" s="113">
        <f>D71-J71</f>
        <v>-490</v>
      </c>
      <c r="H71" s="63">
        <f>H67</f>
        <v>-16.833333333333332</v>
      </c>
      <c r="I71" s="63">
        <f>I67</f>
        <v>-17</v>
      </c>
      <c r="J71" s="62">
        <f>J67</f>
        <v>-170</v>
      </c>
      <c r="K71" s="112">
        <v>-660</v>
      </c>
      <c r="L71" s="93"/>
      <c r="M71" s="93"/>
      <c r="N71" s="93"/>
      <c r="O71" s="93"/>
      <c r="P71" s="93"/>
      <c r="Q71" s="2"/>
      <c r="R71" s="2"/>
      <c r="S71" s="2"/>
      <c r="T71" s="2"/>
      <c r="U71" s="2"/>
      <c r="V71" s="2"/>
      <c r="W71" s="2"/>
      <c r="X71" s="2"/>
      <c r="Y71" s="91"/>
      <c r="Z71" s="91"/>
      <c r="AA71" s="91"/>
      <c r="AB71" s="91"/>
      <c r="AC71" s="93"/>
    </row>
    <row r="72" spans="2:29" ht="13.5" thickBot="1">
      <c r="B72" s="187">
        <f>B65+1</f>
        <v>11</v>
      </c>
      <c r="C72" s="188"/>
      <c r="D72" s="189" t="s">
        <v>203</v>
      </c>
      <c r="E72" s="190"/>
      <c r="F72" s="190"/>
      <c r="G72" s="190"/>
      <c r="H72" s="190"/>
      <c r="I72" s="190"/>
      <c r="J72" s="114"/>
      <c r="K72" s="93"/>
      <c r="L72" s="2"/>
      <c r="M72" s="2"/>
      <c r="N72" s="2"/>
      <c r="O72" s="2"/>
      <c r="P72" s="10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93"/>
    </row>
    <row r="73" spans="2:29" ht="13.5" thickBot="1">
      <c r="B73" s="67" t="s">
        <v>4</v>
      </c>
      <c r="C73" s="49" t="s">
        <v>5</v>
      </c>
      <c r="D73" s="67" t="s">
        <v>194</v>
      </c>
      <c r="E73" s="111" t="s">
        <v>4</v>
      </c>
      <c r="F73" s="49" t="s">
        <v>5</v>
      </c>
      <c r="G73" s="191" t="s">
        <v>195</v>
      </c>
      <c r="H73" s="192"/>
      <c r="I73" s="193"/>
      <c r="J73" s="110" t="s">
        <v>207</v>
      </c>
      <c r="K73" s="9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97">
        <v>8</v>
      </c>
      <c r="C74" s="98">
        <v>10</v>
      </c>
      <c r="D74" s="109">
        <v>-50</v>
      </c>
      <c r="E74" s="64">
        <f>MY_IMPS(G74)</f>
        <v>-2</v>
      </c>
      <c r="F74" s="68">
        <f>-E74</f>
        <v>2</v>
      </c>
      <c r="G74" s="95">
        <f>D74-J74</f>
        <v>-50</v>
      </c>
      <c r="H74" s="96">
        <f>(K75+K76+K77)/30+0.5</f>
        <v>0.8333333333333333</v>
      </c>
      <c r="I74" s="96">
        <f>INT(H74)</f>
        <v>0</v>
      </c>
      <c r="J74" s="58">
        <f>10*(I74-ABS((EVEN(I74)-I74))*(1-SIGN(H74-I74)))</f>
        <v>0</v>
      </c>
      <c r="K74" s="109">
        <v>150</v>
      </c>
      <c r="L74" s="196"/>
      <c r="M74" s="196"/>
      <c r="N74" s="196"/>
      <c r="O74" s="5"/>
      <c r="P74" s="2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93"/>
    </row>
    <row r="75" spans="2:30" ht="12.75">
      <c r="B75" s="97">
        <v>2</v>
      </c>
      <c r="C75" s="98">
        <v>9</v>
      </c>
      <c r="D75" s="109">
        <v>110</v>
      </c>
      <c r="E75" s="7">
        <f>MY_IMPS(G75)</f>
        <v>3</v>
      </c>
      <c r="F75" s="68">
        <f>-E75</f>
        <v>-3</v>
      </c>
      <c r="G75" s="109">
        <f>D75-J75</f>
        <v>110</v>
      </c>
      <c r="H75" s="7">
        <f>H74</f>
        <v>0.8333333333333333</v>
      </c>
      <c r="I75" s="7">
        <f>I74</f>
        <v>0</v>
      </c>
      <c r="J75" s="58">
        <f>J74</f>
        <v>0</v>
      </c>
      <c r="K75" s="109">
        <v>110</v>
      </c>
      <c r="L75" s="93"/>
      <c r="M75" s="93"/>
      <c r="N75" s="93"/>
      <c r="O75" s="93"/>
      <c r="P75" s="102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0"/>
    </row>
    <row r="76" spans="2:29" ht="12.75">
      <c r="B76" s="97">
        <v>1</v>
      </c>
      <c r="C76" s="98">
        <v>6</v>
      </c>
      <c r="D76" s="109">
        <v>-50</v>
      </c>
      <c r="E76" s="7">
        <f>MY_IMPS(G76)</f>
        <v>-2</v>
      </c>
      <c r="F76" s="68">
        <f>-E76</f>
        <v>2</v>
      </c>
      <c r="G76" s="109">
        <f>D76-J76</f>
        <v>-50</v>
      </c>
      <c r="H76" s="7">
        <f>H74</f>
        <v>0.8333333333333333</v>
      </c>
      <c r="I76" s="7">
        <f>I74</f>
        <v>0</v>
      </c>
      <c r="J76" s="58">
        <f>J74</f>
        <v>0</v>
      </c>
      <c r="K76" s="109">
        <v>-50</v>
      </c>
      <c r="L76" s="93"/>
      <c r="M76" s="93"/>
      <c r="N76" s="93"/>
      <c r="O76" s="93"/>
      <c r="P76" s="93"/>
      <c r="Q76" s="2"/>
      <c r="R76" s="2"/>
      <c r="S76" s="2"/>
      <c r="T76" s="2"/>
      <c r="U76" s="2"/>
      <c r="V76" s="2"/>
      <c r="W76" s="2"/>
      <c r="X76" s="2"/>
      <c r="Y76" s="91"/>
      <c r="Z76" s="91"/>
      <c r="AA76" s="91"/>
      <c r="AB76" s="91"/>
      <c r="AC76" s="93"/>
    </row>
    <row r="77" spans="2:29" ht="12.75">
      <c r="B77" s="99">
        <v>5</v>
      </c>
      <c r="C77" s="100">
        <v>4</v>
      </c>
      <c r="D77" s="109">
        <v>150</v>
      </c>
      <c r="E77" s="7">
        <f>MY_IMPS(G77)</f>
        <v>4</v>
      </c>
      <c r="F77" s="68">
        <f>-E77</f>
        <v>-4</v>
      </c>
      <c r="G77" s="109">
        <f>D77-J77</f>
        <v>150</v>
      </c>
      <c r="H77" s="7">
        <f>H74</f>
        <v>0.8333333333333333</v>
      </c>
      <c r="I77" s="7">
        <f>I74</f>
        <v>0</v>
      </c>
      <c r="J77" s="58">
        <f>J74</f>
        <v>0</v>
      </c>
      <c r="K77" s="109">
        <v>-50</v>
      </c>
      <c r="L77" s="93"/>
      <c r="M77" s="93"/>
      <c r="N77" s="93"/>
      <c r="O77" s="93"/>
      <c r="P77" s="93"/>
      <c r="Q77" s="2"/>
      <c r="R77" s="2"/>
      <c r="S77" s="2"/>
      <c r="T77" s="2"/>
      <c r="U77" s="2"/>
      <c r="V77" s="2"/>
      <c r="W77" s="2"/>
      <c r="X77" s="2"/>
      <c r="Y77" s="91"/>
      <c r="Z77" s="91"/>
      <c r="AA77" s="91"/>
      <c r="AB77" s="91"/>
      <c r="AC77" s="93"/>
    </row>
    <row r="78" spans="2:29" ht="13.5" thickBot="1">
      <c r="B78" s="101">
        <v>3</v>
      </c>
      <c r="C78" s="81">
        <v>7</v>
      </c>
      <c r="D78" s="112">
        <v>-90</v>
      </c>
      <c r="E78" s="63">
        <f>MY_IMPS(G78)</f>
        <v>-3</v>
      </c>
      <c r="F78" s="71">
        <f>-E78</f>
        <v>3</v>
      </c>
      <c r="G78" s="113">
        <f>D78-J78</f>
        <v>-90</v>
      </c>
      <c r="H78" s="63">
        <f>H74</f>
        <v>0.8333333333333333</v>
      </c>
      <c r="I78" s="63">
        <f>I74</f>
        <v>0</v>
      </c>
      <c r="J78" s="62">
        <f>J74</f>
        <v>0</v>
      </c>
      <c r="K78" s="112">
        <v>-90</v>
      </c>
      <c r="L78" s="93"/>
      <c r="M78" s="93"/>
      <c r="N78" s="93"/>
      <c r="O78" s="93"/>
      <c r="P78" s="93"/>
      <c r="Q78" s="2"/>
      <c r="R78" s="2"/>
      <c r="S78" s="2"/>
      <c r="T78" s="2"/>
      <c r="U78" s="2"/>
      <c r="V78" s="2"/>
      <c r="W78" s="2"/>
      <c r="X78" s="2"/>
      <c r="Y78" s="91"/>
      <c r="Z78" s="91"/>
      <c r="AA78" s="91"/>
      <c r="AB78" s="91"/>
      <c r="AC78" s="93"/>
    </row>
    <row r="79" spans="2:30" ht="13.5" thickBot="1">
      <c r="B79" s="187">
        <f>B72+1</f>
        <v>12</v>
      </c>
      <c r="C79" s="188"/>
      <c r="D79" s="189" t="s">
        <v>203</v>
      </c>
      <c r="E79" s="190"/>
      <c r="F79" s="190"/>
      <c r="G79" s="190"/>
      <c r="H79" s="190"/>
      <c r="I79" s="190"/>
      <c r="J79" s="114"/>
      <c r="K79" s="93"/>
      <c r="L79" s="93"/>
      <c r="M79" s="93"/>
      <c r="N79" s="93"/>
      <c r="O79" s="93"/>
      <c r="P79" s="93"/>
      <c r="Q79" s="2"/>
      <c r="R79" s="2"/>
      <c r="S79" s="2"/>
      <c r="T79" s="2"/>
      <c r="U79" s="2"/>
      <c r="V79" s="2"/>
      <c r="W79" s="2"/>
      <c r="X79" s="2"/>
      <c r="Y79" s="91"/>
      <c r="Z79" s="91"/>
      <c r="AA79" s="91"/>
      <c r="AB79" s="91"/>
      <c r="AC79" s="93"/>
      <c r="AD79" s="92"/>
    </row>
    <row r="80" spans="2:29" ht="13.5" thickBot="1">
      <c r="B80" s="67" t="s">
        <v>4</v>
      </c>
      <c r="C80" s="49" t="s">
        <v>5</v>
      </c>
      <c r="D80" s="67" t="s">
        <v>194</v>
      </c>
      <c r="E80" s="111" t="s">
        <v>4</v>
      </c>
      <c r="F80" s="49" t="s">
        <v>5</v>
      </c>
      <c r="G80" s="191" t="s">
        <v>195</v>
      </c>
      <c r="H80" s="192"/>
      <c r="I80" s="193"/>
      <c r="J80" s="110" t="s">
        <v>207</v>
      </c>
      <c r="K80" s="93"/>
      <c r="L80" s="93"/>
      <c r="M80" s="93"/>
      <c r="N80" s="93"/>
      <c r="O80" s="93"/>
      <c r="P80" s="93"/>
      <c r="Q80" s="2"/>
      <c r="R80" s="2"/>
      <c r="S80" s="2"/>
      <c r="T80" s="2"/>
      <c r="U80" s="2"/>
      <c r="V80" s="2"/>
      <c r="W80" s="2"/>
      <c r="X80" s="2"/>
      <c r="Y80" s="91"/>
      <c r="Z80" s="91"/>
      <c r="AA80" s="91"/>
      <c r="AB80" s="91"/>
      <c r="AC80" s="93"/>
    </row>
    <row r="81" spans="2:29" ht="12.75">
      <c r="B81" s="97">
        <v>8</v>
      </c>
      <c r="C81" s="98">
        <v>10</v>
      </c>
      <c r="D81" s="109">
        <v>-100</v>
      </c>
      <c r="E81" s="64">
        <f>MY_IMPS(G81)</f>
        <v>-2</v>
      </c>
      <c r="F81" s="68">
        <f>-E81</f>
        <v>2</v>
      </c>
      <c r="G81" s="95">
        <f>D81-J81</f>
        <v>-80</v>
      </c>
      <c r="H81" s="96">
        <f>(K82+K83+K84)/30+0.5</f>
        <v>-1.5</v>
      </c>
      <c r="I81" s="96">
        <f>INT(H81)</f>
        <v>-2</v>
      </c>
      <c r="J81" s="58">
        <f>10*(I81-ABS((EVEN(I81)-I81))*(1-SIGN(H81-I81)))</f>
        <v>-20</v>
      </c>
      <c r="K81" s="109">
        <v>660</v>
      </c>
      <c r="L81" s="2"/>
      <c r="M81" s="2"/>
      <c r="N81" s="2"/>
      <c r="O81" s="2"/>
      <c r="P81" s="103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93"/>
    </row>
    <row r="82" spans="2:29" ht="12.75">
      <c r="B82" s="97">
        <v>2</v>
      </c>
      <c r="C82" s="98">
        <v>9</v>
      </c>
      <c r="D82" s="109">
        <v>660</v>
      </c>
      <c r="E82" s="7">
        <f>MY_IMPS(G82)</f>
        <v>12</v>
      </c>
      <c r="F82" s="68">
        <f>-E82</f>
        <v>-12</v>
      </c>
      <c r="G82" s="109">
        <f>D82-J82</f>
        <v>680</v>
      </c>
      <c r="H82" s="7">
        <f>H81</f>
        <v>-1.5</v>
      </c>
      <c r="I82" s="7">
        <f>I81</f>
        <v>-2</v>
      </c>
      <c r="J82" s="58">
        <f>J81</f>
        <v>-20</v>
      </c>
      <c r="K82" s="122">
        <v>140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97">
        <v>1</v>
      </c>
      <c r="C83" s="98">
        <v>6</v>
      </c>
      <c r="D83" s="109">
        <v>-100</v>
      </c>
      <c r="E83" s="7">
        <f>MY_IMPS(G83)</f>
        <v>-2</v>
      </c>
      <c r="F83" s="68">
        <f>-E83</f>
        <v>2</v>
      </c>
      <c r="G83" s="109">
        <f>D83-J83</f>
        <v>-80</v>
      </c>
      <c r="H83" s="7">
        <f>H81</f>
        <v>-1.5</v>
      </c>
      <c r="I83" s="7">
        <f>I81</f>
        <v>-2</v>
      </c>
      <c r="J83" s="58">
        <f>J81</f>
        <v>-20</v>
      </c>
      <c r="K83" s="109">
        <v>-100</v>
      </c>
      <c r="L83" s="196"/>
      <c r="M83" s="196"/>
      <c r="N83" s="196"/>
      <c r="O83" s="5"/>
      <c r="P83" s="2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93"/>
    </row>
    <row r="84" spans="2:30" ht="12.75">
      <c r="B84" s="99">
        <v>5</v>
      </c>
      <c r="C84" s="100">
        <v>4</v>
      </c>
      <c r="D84" s="109">
        <v>-100</v>
      </c>
      <c r="E84" s="7">
        <f>MY_IMPS(G84)</f>
        <v>-2</v>
      </c>
      <c r="F84" s="68">
        <f>-E84</f>
        <v>2</v>
      </c>
      <c r="G84" s="109">
        <f>D84-J84</f>
        <v>-80</v>
      </c>
      <c r="H84" s="7">
        <f>H81</f>
        <v>-1.5</v>
      </c>
      <c r="I84" s="7">
        <f>I81</f>
        <v>-2</v>
      </c>
      <c r="J84" s="58">
        <f>J81</f>
        <v>-20</v>
      </c>
      <c r="K84" s="109">
        <v>-100</v>
      </c>
      <c r="L84" s="93"/>
      <c r="M84" s="93"/>
      <c r="N84" s="93"/>
      <c r="O84" s="93"/>
      <c r="P84" s="102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0"/>
    </row>
    <row r="85" spans="2:29" ht="13.5" thickBot="1">
      <c r="B85" s="101">
        <v>3</v>
      </c>
      <c r="C85" s="81">
        <v>7</v>
      </c>
      <c r="D85" s="112">
        <v>140</v>
      </c>
      <c r="E85" s="63">
        <f>MY_IMPS(G85)</f>
        <v>4</v>
      </c>
      <c r="F85" s="71">
        <f>-E85</f>
        <v>-4</v>
      </c>
      <c r="G85" s="113">
        <f>D85-J85</f>
        <v>160</v>
      </c>
      <c r="H85" s="63">
        <f>H81</f>
        <v>-1.5</v>
      </c>
      <c r="I85" s="63">
        <f>I81</f>
        <v>-2</v>
      </c>
      <c r="J85" s="62">
        <f>J81</f>
        <v>-20</v>
      </c>
      <c r="K85" s="113">
        <v>-100</v>
      </c>
      <c r="L85" s="93"/>
      <c r="M85" s="93"/>
      <c r="N85" s="93"/>
      <c r="O85" s="93"/>
      <c r="P85" s="93"/>
      <c r="Q85" s="2"/>
      <c r="R85" s="2"/>
      <c r="S85" s="2"/>
      <c r="T85" s="2"/>
      <c r="U85" s="2"/>
      <c r="V85" s="2"/>
      <c r="W85" s="2"/>
      <c r="X85" s="2"/>
      <c r="Y85" s="91"/>
      <c r="Z85" s="91"/>
      <c r="AA85" s="91"/>
      <c r="AB85" s="91"/>
      <c r="AC85" s="93"/>
    </row>
    <row r="86" spans="2:29" ht="13.5" thickBot="1">
      <c r="B86" s="187">
        <f>B79+1</f>
        <v>13</v>
      </c>
      <c r="C86" s="188"/>
      <c r="D86" s="189" t="s">
        <v>203</v>
      </c>
      <c r="E86" s="190"/>
      <c r="F86" s="190"/>
      <c r="G86" s="190"/>
      <c r="H86" s="190"/>
      <c r="I86" s="190"/>
      <c r="J86" s="114"/>
      <c r="K86" s="93"/>
      <c r="L86" s="93"/>
      <c r="M86" s="93"/>
      <c r="N86" s="93"/>
      <c r="O86" s="93"/>
      <c r="P86" s="93"/>
      <c r="Q86" s="2"/>
      <c r="R86" s="2"/>
      <c r="S86" s="2"/>
      <c r="T86" s="2"/>
      <c r="U86" s="2"/>
      <c r="V86" s="2"/>
      <c r="W86" s="2"/>
      <c r="X86" s="2"/>
      <c r="Y86" s="91"/>
      <c r="Z86" s="91"/>
      <c r="AA86" s="91"/>
      <c r="AB86" s="91"/>
      <c r="AC86" s="93"/>
    </row>
    <row r="87" spans="2:29" ht="13.5" thickBot="1">
      <c r="B87" s="67" t="s">
        <v>4</v>
      </c>
      <c r="C87" s="49" t="s">
        <v>5</v>
      </c>
      <c r="D87" s="67" t="s">
        <v>194</v>
      </c>
      <c r="E87" s="111" t="s">
        <v>4</v>
      </c>
      <c r="F87" s="49" t="s">
        <v>5</v>
      </c>
      <c r="G87" s="191" t="s">
        <v>195</v>
      </c>
      <c r="H87" s="192"/>
      <c r="I87" s="193"/>
      <c r="J87" s="110" t="s">
        <v>207</v>
      </c>
      <c r="K87" s="93"/>
      <c r="L87" s="93"/>
      <c r="M87" s="93"/>
      <c r="N87" s="93"/>
      <c r="O87" s="93"/>
      <c r="P87" s="93"/>
      <c r="Q87" s="2"/>
      <c r="R87" s="2"/>
      <c r="S87" s="2"/>
      <c r="T87" s="2"/>
      <c r="U87" s="2"/>
      <c r="V87" s="2"/>
      <c r="W87" s="2"/>
      <c r="X87" s="2"/>
      <c r="Y87" s="91"/>
      <c r="Z87" s="91"/>
      <c r="AA87" s="91"/>
      <c r="AB87" s="91"/>
      <c r="AC87" s="93"/>
    </row>
    <row r="88" spans="2:30" ht="12.75">
      <c r="B88" s="99">
        <v>3</v>
      </c>
      <c r="C88" s="100">
        <v>5</v>
      </c>
      <c r="D88" s="109">
        <v>-200</v>
      </c>
      <c r="E88" s="64">
        <f>MY_IMPS(G88)</f>
        <v>-3</v>
      </c>
      <c r="F88" s="68">
        <f>-E88</f>
        <v>3</v>
      </c>
      <c r="G88" s="95">
        <f>D88-J88</f>
        <v>-110</v>
      </c>
      <c r="H88" s="96">
        <f>(K89+K90+K91)/30+0.5</f>
        <v>-8.166666666666666</v>
      </c>
      <c r="I88" s="96">
        <f>INT(H88)</f>
        <v>-9</v>
      </c>
      <c r="J88" s="58">
        <f>10*(I88-ABS((EVEN(I88)-I88))*(1-SIGN(H88-I88)))</f>
        <v>-90</v>
      </c>
      <c r="K88" s="109">
        <v>140</v>
      </c>
      <c r="L88" s="93"/>
      <c r="M88" s="93"/>
      <c r="N88" s="93"/>
      <c r="O88" s="93"/>
      <c r="P88" s="93"/>
      <c r="Q88" s="2"/>
      <c r="R88" s="2"/>
      <c r="S88" s="2"/>
      <c r="T88" s="2"/>
      <c r="U88" s="2"/>
      <c r="V88" s="2"/>
      <c r="W88" s="2"/>
      <c r="X88" s="2"/>
      <c r="Y88" s="91"/>
      <c r="Z88" s="91"/>
      <c r="AA88" s="91"/>
      <c r="AB88" s="91"/>
      <c r="AC88" s="93"/>
      <c r="AD88" s="92"/>
    </row>
    <row r="89" spans="2:29" ht="12.75">
      <c r="B89" s="97">
        <v>9</v>
      </c>
      <c r="C89" s="98">
        <v>7</v>
      </c>
      <c r="D89" s="109">
        <v>140</v>
      </c>
      <c r="E89" s="7">
        <f>MY_IMPS(G89)</f>
        <v>6</v>
      </c>
      <c r="F89" s="68">
        <f>-E89</f>
        <v>-6</v>
      </c>
      <c r="G89" s="109">
        <f>D89-J89</f>
        <v>230</v>
      </c>
      <c r="H89" s="7">
        <f>H88</f>
        <v>-8.166666666666666</v>
      </c>
      <c r="I89" s="7">
        <f>I88</f>
        <v>-9</v>
      </c>
      <c r="J89" s="58">
        <f>J88</f>
        <v>-90</v>
      </c>
      <c r="K89" s="109">
        <v>140</v>
      </c>
      <c r="L89" s="93"/>
      <c r="M89" s="93"/>
      <c r="N89" s="93"/>
      <c r="O89" s="93"/>
      <c r="P89" s="93"/>
      <c r="Q89" s="2"/>
      <c r="R89" s="2"/>
      <c r="S89" s="2"/>
      <c r="T89" s="2"/>
      <c r="U89" s="2"/>
      <c r="V89" s="2"/>
      <c r="W89" s="2"/>
      <c r="X89" s="2"/>
      <c r="Y89" s="91"/>
      <c r="Z89" s="91"/>
      <c r="AA89" s="91"/>
      <c r="AB89" s="91"/>
      <c r="AC89" s="93"/>
    </row>
    <row r="90" spans="2:29" ht="12.75">
      <c r="B90" s="97">
        <v>1</v>
      </c>
      <c r="C90" s="98">
        <v>10</v>
      </c>
      <c r="D90" s="109">
        <v>-300</v>
      </c>
      <c r="E90" s="7">
        <f>MY_IMPS(G90)</f>
        <v>-5</v>
      </c>
      <c r="F90" s="68">
        <f>-E90</f>
        <v>5</v>
      </c>
      <c r="G90" s="109">
        <f>D90-J90</f>
        <v>-210</v>
      </c>
      <c r="H90" s="7">
        <f>H88</f>
        <v>-8.166666666666666</v>
      </c>
      <c r="I90" s="7">
        <f>I88</f>
        <v>-9</v>
      </c>
      <c r="J90" s="58">
        <f>J88</f>
        <v>-90</v>
      </c>
      <c r="K90" s="109">
        <v>-200</v>
      </c>
      <c r="L90" s="2"/>
      <c r="M90" s="2"/>
      <c r="N90" s="2"/>
      <c r="O90" s="2"/>
      <c r="P90" s="103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93"/>
    </row>
    <row r="91" spans="2:29" ht="12.75">
      <c r="B91" s="99">
        <v>8</v>
      </c>
      <c r="C91" s="100">
        <v>2</v>
      </c>
      <c r="D91" s="109">
        <v>140</v>
      </c>
      <c r="E91" s="7">
        <f>MY_IMPS(G91)</f>
        <v>6</v>
      </c>
      <c r="F91" s="68">
        <f>-E91</f>
        <v>-6</v>
      </c>
      <c r="G91" s="109">
        <f>D91-J91</f>
        <v>230</v>
      </c>
      <c r="H91" s="7">
        <f>H88</f>
        <v>-8.166666666666666</v>
      </c>
      <c r="I91" s="7">
        <f>I88</f>
        <v>-9</v>
      </c>
      <c r="J91" s="58">
        <f>J88</f>
        <v>-90</v>
      </c>
      <c r="K91" s="122">
        <v>-200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3.5" thickBot="1">
      <c r="B92" s="101">
        <v>4</v>
      </c>
      <c r="C92" s="81">
        <v>6</v>
      </c>
      <c r="D92" s="112">
        <v>-200</v>
      </c>
      <c r="E92" s="63">
        <f>MY_IMPS(G92)</f>
        <v>-3</v>
      </c>
      <c r="F92" s="71">
        <f>-E92</f>
        <v>3</v>
      </c>
      <c r="G92" s="113">
        <f>D92-J92</f>
        <v>-110</v>
      </c>
      <c r="H92" s="63">
        <f>H88</f>
        <v>-8.166666666666666</v>
      </c>
      <c r="I92" s="63">
        <f>I88</f>
        <v>-9</v>
      </c>
      <c r="J92" s="62">
        <f>J88</f>
        <v>-90</v>
      </c>
      <c r="K92" s="113">
        <v>-300</v>
      </c>
      <c r="L92" s="196"/>
      <c r="M92" s="196"/>
      <c r="N92" s="196"/>
      <c r="O92" s="5"/>
      <c r="P92" s="2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93"/>
    </row>
    <row r="93" spans="2:30" ht="13.5" thickBot="1">
      <c r="B93" s="194">
        <f>B86+1</f>
        <v>14</v>
      </c>
      <c r="C93" s="195"/>
      <c r="D93" s="189" t="s">
        <v>203</v>
      </c>
      <c r="E93" s="190"/>
      <c r="F93" s="190"/>
      <c r="G93" s="190"/>
      <c r="H93" s="190"/>
      <c r="I93" s="190"/>
      <c r="J93" s="114"/>
      <c r="K93" s="93"/>
      <c r="L93" s="93"/>
      <c r="M93" s="93"/>
      <c r="N93" s="93"/>
      <c r="O93" s="93"/>
      <c r="P93" s="102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0"/>
    </row>
    <row r="94" spans="2:29" ht="13.5" thickBot="1">
      <c r="B94" s="67" t="s">
        <v>4</v>
      </c>
      <c r="C94" s="49" t="s">
        <v>5</v>
      </c>
      <c r="D94" s="67" t="s">
        <v>194</v>
      </c>
      <c r="E94" s="111" t="s">
        <v>4</v>
      </c>
      <c r="F94" s="49" t="s">
        <v>5</v>
      </c>
      <c r="G94" s="191" t="s">
        <v>195</v>
      </c>
      <c r="H94" s="192"/>
      <c r="I94" s="193"/>
      <c r="J94" s="110" t="s">
        <v>207</v>
      </c>
      <c r="K94" s="93"/>
      <c r="L94" s="93"/>
      <c r="M94" s="93"/>
      <c r="N94" s="93"/>
      <c r="O94" s="93"/>
      <c r="P94" s="93"/>
      <c r="Q94" s="2"/>
      <c r="R94" s="2"/>
      <c r="S94" s="2"/>
      <c r="T94" s="2"/>
      <c r="U94" s="2"/>
      <c r="V94" s="2"/>
      <c r="W94" s="2"/>
      <c r="X94" s="2"/>
      <c r="Y94" s="91"/>
      <c r="Z94" s="91"/>
      <c r="AA94" s="91"/>
      <c r="AB94" s="91"/>
      <c r="AC94" s="93"/>
    </row>
    <row r="95" spans="2:29" ht="12.75">
      <c r="B95" s="99">
        <v>3</v>
      </c>
      <c r="C95" s="100">
        <v>5</v>
      </c>
      <c r="D95" s="109">
        <v>-140</v>
      </c>
      <c r="E95" s="64">
        <f>MY_IMPS(G95)</f>
        <v>0</v>
      </c>
      <c r="F95" s="68">
        <f>-E95</f>
        <v>0</v>
      </c>
      <c r="G95" s="95">
        <f>D95-J95</f>
        <v>0</v>
      </c>
      <c r="H95" s="96">
        <f>(K96+K97+K98)/30+0.5</f>
        <v>-13.5</v>
      </c>
      <c r="I95" s="96">
        <f>INT(H95)</f>
        <v>-14</v>
      </c>
      <c r="J95" s="58">
        <f>10*(I95-ABS((EVEN(I95)-I95))*(1-SIGN(H95-I95)))</f>
        <v>-140</v>
      </c>
      <c r="K95" s="109">
        <v>100</v>
      </c>
      <c r="L95" s="93"/>
      <c r="M95" s="93"/>
      <c r="N95" s="93"/>
      <c r="O95" s="93"/>
      <c r="P95" s="93"/>
      <c r="Q95" s="2"/>
      <c r="R95" s="2"/>
      <c r="S95" s="2"/>
      <c r="T95" s="2"/>
      <c r="U95" s="2"/>
      <c r="V95" s="2"/>
      <c r="W95" s="2"/>
      <c r="X95" s="2"/>
      <c r="Y95" s="91"/>
      <c r="Z95" s="91"/>
      <c r="AA95" s="91"/>
      <c r="AB95" s="91"/>
      <c r="AC95" s="93"/>
    </row>
    <row r="96" spans="2:29" ht="12.75">
      <c r="B96" s="97">
        <v>9</v>
      </c>
      <c r="C96" s="98">
        <v>7</v>
      </c>
      <c r="D96" s="109">
        <v>-140</v>
      </c>
      <c r="E96" s="7">
        <f>MY_IMPS(G96)</f>
        <v>0</v>
      </c>
      <c r="F96" s="68">
        <f>-E96</f>
        <v>0</v>
      </c>
      <c r="G96" s="109">
        <f>D96-J96</f>
        <v>0</v>
      </c>
      <c r="H96" s="7">
        <f>H95</f>
        <v>-13.5</v>
      </c>
      <c r="I96" s="7">
        <f>I95</f>
        <v>-14</v>
      </c>
      <c r="J96" s="58">
        <f>J95</f>
        <v>-140</v>
      </c>
      <c r="K96" s="109">
        <v>-140</v>
      </c>
      <c r="L96" s="93"/>
      <c r="M96" s="93"/>
      <c r="N96" s="93"/>
      <c r="O96" s="93"/>
      <c r="P96" s="93"/>
      <c r="Q96" s="2"/>
      <c r="R96" s="2"/>
      <c r="S96" s="2"/>
      <c r="T96" s="2"/>
      <c r="U96" s="2"/>
      <c r="V96" s="2"/>
      <c r="W96" s="2"/>
      <c r="X96" s="2"/>
      <c r="Y96" s="91"/>
      <c r="Z96" s="91"/>
      <c r="AA96" s="91"/>
      <c r="AB96" s="91"/>
      <c r="AC96" s="93"/>
    </row>
    <row r="97" spans="2:30" ht="12.75">
      <c r="B97" s="97">
        <v>1</v>
      </c>
      <c r="C97" s="98">
        <v>10</v>
      </c>
      <c r="D97" s="109">
        <v>-140</v>
      </c>
      <c r="E97" s="7">
        <f>MY_IMPS(G97)</f>
        <v>0</v>
      </c>
      <c r="F97" s="68">
        <f>-E97</f>
        <v>0</v>
      </c>
      <c r="G97" s="109">
        <f>D97-J97</f>
        <v>0</v>
      </c>
      <c r="H97" s="7">
        <f>H95</f>
        <v>-13.5</v>
      </c>
      <c r="I97" s="7">
        <f>I95</f>
        <v>-14</v>
      </c>
      <c r="J97" s="58">
        <f>J95</f>
        <v>-140</v>
      </c>
      <c r="K97" s="109">
        <v>-140</v>
      </c>
      <c r="L97" s="93"/>
      <c r="M97" s="93"/>
      <c r="N97" s="93"/>
      <c r="O97" s="93"/>
      <c r="P97" s="93"/>
      <c r="Q97" s="2"/>
      <c r="R97" s="2"/>
      <c r="S97" s="2"/>
      <c r="T97" s="2"/>
      <c r="U97" s="2"/>
      <c r="V97" s="2"/>
      <c r="W97" s="2"/>
      <c r="X97" s="2"/>
      <c r="Y97" s="91"/>
      <c r="Z97" s="91"/>
      <c r="AA97" s="91"/>
      <c r="AB97" s="91"/>
      <c r="AC97" s="93"/>
      <c r="AD97" s="92"/>
    </row>
    <row r="98" spans="2:29" ht="12.75">
      <c r="B98" s="99">
        <v>8</v>
      </c>
      <c r="C98" s="100">
        <v>2</v>
      </c>
      <c r="D98" s="109">
        <v>100</v>
      </c>
      <c r="E98" s="7">
        <f>MY_IMPS(G98)</f>
        <v>6</v>
      </c>
      <c r="F98" s="68">
        <f>-E98</f>
        <v>-6</v>
      </c>
      <c r="G98" s="109">
        <f>D98-J98</f>
        <v>240</v>
      </c>
      <c r="H98" s="7">
        <f>H95</f>
        <v>-13.5</v>
      </c>
      <c r="I98" s="7">
        <f>I95</f>
        <v>-14</v>
      </c>
      <c r="J98" s="58">
        <f>J95</f>
        <v>-140</v>
      </c>
      <c r="K98" s="109">
        <v>-140</v>
      </c>
      <c r="L98" s="93"/>
      <c r="M98" s="93"/>
      <c r="N98" s="93"/>
      <c r="O98" s="93"/>
      <c r="P98" s="93"/>
      <c r="Q98" s="2"/>
      <c r="R98" s="2"/>
      <c r="S98" s="2"/>
      <c r="T98" s="2"/>
      <c r="U98" s="2"/>
      <c r="V98" s="2"/>
      <c r="W98" s="2"/>
      <c r="X98" s="2"/>
      <c r="Y98" s="91"/>
      <c r="Z98" s="91"/>
      <c r="AA98" s="91"/>
      <c r="AB98" s="91"/>
      <c r="AC98" s="93"/>
    </row>
    <row r="99" spans="2:29" ht="13.5" thickBot="1">
      <c r="B99" s="101">
        <v>4</v>
      </c>
      <c r="C99" s="81">
        <v>6</v>
      </c>
      <c r="D99" s="112">
        <v>-300</v>
      </c>
      <c r="E99" s="63">
        <f>MY_IMPS(G99)</f>
        <v>-4</v>
      </c>
      <c r="F99" s="71">
        <f>-E99</f>
        <v>4</v>
      </c>
      <c r="G99" s="113">
        <f>D99-J99</f>
        <v>-160</v>
      </c>
      <c r="H99" s="63">
        <f>H95</f>
        <v>-13.5</v>
      </c>
      <c r="I99" s="63">
        <f>I95</f>
        <v>-14</v>
      </c>
      <c r="J99" s="62">
        <f>J95</f>
        <v>-140</v>
      </c>
      <c r="K99" s="112">
        <v>-300</v>
      </c>
      <c r="L99" s="2"/>
      <c r="M99" s="2"/>
      <c r="N99" s="2"/>
      <c r="O99" s="2"/>
      <c r="P99" s="10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93"/>
    </row>
    <row r="100" spans="2:29" ht="13.5" thickBot="1">
      <c r="B100" s="187">
        <f>B93+1</f>
        <v>15</v>
      </c>
      <c r="C100" s="188"/>
      <c r="D100" s="189" t="s">
        <v>203</v>
      </c>
      <c r="E100" s="190"/>
      <c r="F100" s="190"/>
      <c r="G100" s="190"/>
      <c r="H100" s="190"/>
      <c r="I100" s="190"/>
      <c r="J100" s="114"/>
      <c r="K100" s="9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3.5" thickBot="1">
      <c r="B101" s="67" t="s">
        <v>4</v>
      </c>
      <c r="C101" s="49" t="s">
        <v>5</v>
      </c>
      <c r="D101" s="67" t="s">
        <v>194</v>
      </c>
      <c r="E101" s="111" t="s">
        <v>4</v>
      </c>
      <c r="F101" s="49" t="s">
        <v>5</v>
      </c>
      <c r="G101" s="191" t="s">
        <v>195</v>
      </c>
      <c r="H101" s="192"/>
      <c r="I101" s="193"/>
      <c r="J101" s="110" t="s">
        <v>207</v>
      </c>
      <c r="K101" s="93"/>
      <c r="L101" s="196"/>
      <c r="M101" s="196"/>
      <c r="N101" s="196"/>
      <c r="O101" s="5"/>
      <c r="P101" s="2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93"/>
    </row>
    <row r="102" spans="2:30" ht="12.75">
      <c r="B102" s="99">
        <v>3</v>
      </c>
      <c r="C102" s="100">
        <v>5</v>
      </c>
      <c r="D102" s="109">
        <v>-300</v>
      </c>
      <c r="E102" s="64">
        <f>MY_IMPS(G102)</f>
        <v>-8</v>
      </c>
      <c r="F102" s="68">
        <f>-E102</f>
        <v>8</v>
      </c>
      <c r="G102" s="95">
        <f>D102-J102</f>
        <v>-330</v>
      </c>
      <c r="H102" s="96">
        <f>(K103+K104+K105)/30+0.5</f>
        <v>3.1666666666666665</v>
      </c>
      <c r="I102" s="96">
        <f>INT(H102)</f>
        <v>3</v>
      </c>
      <c r="J102" s="58">
        <f>10*(I102-ABS((EVEN(I102)-I102))*(1-SIGN(H102-I102)))</f>
        <v>30</v>
      </c>
      <c r="K102" s="109">
        <v>620</v>
      </c>
      <c r="L102" s="93"/>
      <c r="M102" s="93"/>
      <c r="N102" s="93"/>
      <c r="O102" s="93"/>
      <c r="P102" s="102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0"/>
    </row>
    <row r="103" spans="2:29" ht="12.75">
      <c r="B103" s="97">
        <v>9</v>
      </c>
      <c r="C103" s="98">
        <v>7</v>
      </c>
      <c r="D103" s="109">
        <v>150</v>
      </c>
      <c r="E103" s="7">
        <f>MY_IMPS(G103)</f>
        <v>3</v>
      </c>
      <c r="F103" s="68">
        <f>-E103</f>
        <v>-3</v>
      </c>
      <c r="G103" s="109">
        <f>D103-J103</f>
        <v>120</v>
      </c>
      <c r="H103" s="7">
        <f>H102</f>
        <v>3.1666666666666665</v>
      </c>
      <c r="I103" s="7">
        <f>I102</f>
        <v>3</v>
      </c>
      <c r="J103" s="58">
        <f>J102</f>
        <v>30</v>
      </c>
      <c r="K103" s="109">
        <v>150</v>
      </c>
      <c r="L103" s="93"/>
      <c r="M103" s="93"/>
      <c r="N103" s="93"/>
      <c r="O103" s="93"/>
      <c r="P103" s="93"/>
      <c r="Q103" s="2"/>
      <c r="R103" s="2"/>
      <c r="S103" s="2"/>
      <c r="T103" s="2"/>
      <c r="U103" s="2"/>
      <c r="V103" s="2"/>
      <c r="W103" s="2"/>
      <c r="X103" s="2"/>
      <c r="Y103" s="91"/>
      <c r="Z103" s="91"/>
      <c r="AA103" s="91"/>
      <c r="AB103" s="91"/>
      <c r="AC103" s="93"/>
    </row>
    <row r="104" spans="2:29" ht="12.75">
      <c r="B104" s="97">
        <v>1</v>
      </c>
      <c r="C104" s="98">
        <v>10</v>
      </c>
      <c r="D104" s="109">
        <v>130</v>
      </c>
      <c r="E104" s="7">
        <f>MY_IMPS(G104)</f>
        <v>3</v>
      </c>
      <c r="F104" s="68">
        <f>-E104</f>
        <v>-3</v>
      </c>
      <c r="G104" s="109">
        <f>D104-J104</f>
        <v>100</v>
      </c>
      <c r="H104" s="7">
        <f>H102</f>
        <v>3.1666666666666665</v>
      </c>
      <c r="I104" s="7">
        <f>I102</f>
        <v>3</v>
      </c>
      <c r="J104" s="58">
        <f>J102</f>
        <v>30</v>
      </c>
      <c r="K104" s="109">
        <v>130</v>
      </c>
      <c r="L104" s="93"/>
      <c r="M104" s="93"/>
      <c r="N104" s="93"/>
      <c r="O104" s="93"/>
      <c r="P104" s="93"/>
      <c r="Q104" s="2"/>
      <c r="R104" s="2"/>
      <c r="S104" s="2"/>
      <c r="T104" s="2"/>
      <c r="U104" s="2"/>
      <c r="V104" s="2"/>
      <c r="W104" s="2"/>
      <c r="X104" s="2"/>
      <c r="Y104" s="91"/>
      <c r="Z104" s="91"/>
      <c r="AA104" s="91"/>
      <c r="AB104" s="91"/>
      <c r="AC104" s="93"/>
    </row>
    <row r="105" spans="2:29" ht="12.75">
      <c r="B105" s="99">
        <v>8</v>
      </c>
      <c r="C105" s="100">
        <v>2</v>
      </c>
      <c r="D105" s="109">
        <v>620</v>
      </c>
      <c r="E105" s="7">
        <f>MY_IMPS(G105)</f>
        <v>11</v>
      </c>
      <c r="F105" s="68">
        <f>-E105</f>
        <v>-11</v>
      </c>
      <c r="G105" s="109">
        <f>D105-J105</f>
        <v>590</v>
      </c>
      <c r="H105" s="7">
        <f>H102</f>
        <v>3.1666666666666665</v>
      </c>
      <c r="I105" s="7">
        <f>I102</f>
        <v>3</v>
      </c>
      <c r="J105" s="58">
        <f>J102</f>
        <v>30</v>
      </c>
      <c r="K105" s="122">
        <v>-200</v>
      </c>
      <c r="L105" s="93"/>
      <c r="M105" s="93"/>
      <c r="N105" s="93"/>
      <c r="O105" s="93"/>
      <c r="P105" s="93"/>
      <c r="Q105" s="2"/>
      <c r="R105" s="2"/>
      <c r="S105" s="2"/>
      <c r="T105" s="2"/>
      <c r="U105" s="2"/>
      <c r="V105" s="2"/>
      <c r="W105" s="2"/>
      <c r="X105" s="2"/>
      <c r="Y105" s="91"/>
      <c r="Z105" s="91"/>
      <c r="AA105" s="91"/>
      <c r="AB105" s="91"/>
      <c r="AC105" s="93"/>
    </row>
    <row r="106" spans="2:30" ht="13.5" thickBot="1">
      <c r="B106" s="101">
        <v>4</v>
      </c>
      <c r="C106" s="81">
        <v>6</v>
      </c>
      <c r="D106" s="112">
        <v>-200</v>
      </c>
      <c r="E106" s="63">
        <f>MY_IMPS(G106)</f>
        <v>-6</v>
      </c>
      <c r="F106" s="71">
        <f>-E106</f>
        <v>6</v>
      </c>
      <c r="G106" s="113">
        <f>D106-J106</f>
        <v>-230</v>
      </c>
      <c r="H106" s="63">
        <f>H102</f>
        <v>3.1666666666666665</v>
      </c>
      <c r="I106" s="63">
        <f>I102</f>
        <v>3</v>
      </c>
      <c r="J106" s="62">
        <f>J102</f>
        <v>30</v>
      </c>
      <c r="K106" s="113">
        <v>-300</v>
      </c>
      <c r="L106" s="93"/>
      <c r="M106" s="93"/>
      <c r="N106" s="93"/>
      <c r="O106" s="93"/>
      <c r="P106" s="93"/>
      <c r="Q106" s="2"/>
      <c r="R106" s="2"/>
      <c r="S106" s="2"/>
      <c r="T106" s="2"/>
      <c r="U106" s="2"/>
      <c r="V106" s="2"/>
      <c r="W106" s="2"/>
      <c r="X106" s="2"/>
      <c r="Y106" s="91"/>
      <c r="Z106" s="91"/>
      <c r="AA106" s="91"/>
      <c r="AB106" s="91"/>
      <c r="AC106" s="93"/>
      <c r="AD106" s="92"/>
    </row>
    <row r="107" spans="2:29" ht="13.5" thickBot="1">
      <c r="B107" s="187">
        <f>B100+1</f>
        <v>16</v>
      </c>
      <c r="C107" s="188"/>
      <c r="D107" s="189" t="s">
        <v>203</v>
      </c>
      <c r="E107" s="190"/>
      <c r="F107" s="190"/>
      <c r="G107" s="190"/>
      <c r="H107" s="190"/>
      <c r="I107" s="190"/>
      <c r="J107" s="114"/>
      <c r="K107" s="93"/>
      <c r="L107" s="93"/>
      <c r="M107" s="93"/>
      <c r="N107" s="93"/>
      <c r="O107" s="93"/>
      <c r="P107" s="93"/>
      <c r="Q107" s="2"/>
      <c r="R107" s="2"/>
      <c r="S107" s="2"/>
      <c r="T107" s="2"/>
      <c r="U107" s="2"/>
      <c r="V107" s="2"/>
      <c r="W107" s="2"/>
      <c r="X107" s="2"/>
      <c r="Y107" s="91"/>
      <c r="Z107" s="91"/>
      <c r="AA107" s="91"/>
      <c r="AB107" s="91"/>
      <c r="AC107" s="93"/>
    </row>
    <row r="108" spans="2:29" ht="13.5" thickBot="1">
      <c r="B108" s="67" t="s">
        <v>4</v>
      </c>
      <c r="C108" s="49" t="s">
        <v>5</v>
      </c>
      <c r="D108" s="67" t="s">
        <v>194</v>
      </c>
      <c r="E108" s="111" t="s">
        <v>4</v>
      </c>
      <c r="F108" s="49" t="s">
        <v>5</v>
      </c>
      <c r="G108" s="191" t="s">
        <v>195</v>
      </c>
      <c r="H108" s="192"/>
      <c r="I108" s="193"/>
      <c r="J108" s="110" t="s">
        <v>207</v>
      </c>
      <c r="K108" s="93"/>
      <c r="L108" s="2"/>
      <c r="M108" s="2"/>
      <c r="N108" s="2"/>
      <c r="O108" s="2"/>
      <c r="P108" s="103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93"/>
    </row>
    <row r="109" spans="2:30" ht="12.75">
      <c r="B109" s="97">
        <v>4</v>
      </c>
      <c r="C109" s="98">
        <v>8</v>
      </c>
      <c r="D109" s="109">
        <v>-1370</v>
      </c>
      <c r="E109" s="64">
        <f>MY_IMPS(G109)</f>
        <v>-11</v>
      </c>
      <c r="F109" s="68">
        <f>-E109</f>
        <v>11</v>
      </c>
      <c r="G109" s="95">
        <f>D109-J109</f>
        <v>-500</v>
      </c>
      <c r="H109" s="96">
        <f>(K110+K111+K112)/30+0.5</f>
        <v>-86.5</v>
      </c>
      <c r="I109" s="96">
        <f>INT(H109)</f>
        <v>-87</v>
      </c>
      <c r="J109" s="58">
        <f>10*(I109-ABS((EVEN(I109)-I109))*(1-SIGN(H109-I109)))</f>
        <v>-870</v>
      </c>
      <c r="K109" s="109">
        <v>-620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93"/>
    </row>
    <row r="110" spans="2:30" ht="12.75">
      <c r="B110" s="97">
        <v>7</v>
      </c>
      <c r="C110" s="98">
        <v>6</v>
      </c>
      <c r="D110" s="109">
        <v>-620</v>
      </c>
      <c r="E110" s="7">
        <f>MY_IMPS(G110)</f>
        <v>6</v>
      </c>
      <c r="F110" s="68">
        <f>-E110</f>
        <v>-6</v>
      </c>
      <c r="G110" s="109">
        <f>D110-J110</f>
        <v>250</v>
      </c>
      <c r="H110" s="7">
        <f>H109</f>
        <v>-86.5</v>
      </c>
      <c r="I110" s="7">
        <f>I109</f>
        <v>-87</v>
      </c>
      <c r="J110" s="58">
        <f>J109</f>
        <v>-870</v>
      </c>
      <c r="K110" s="109">
        <v>-620</v>
      </c>
      <c r="L110" s="196"/>
      <c r="M110" s="196"/>
      <c r="N110" s="196"/>
      <c r="O110" s="5"/>
      <c r="P110" s="2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93"/>
      <c r="AD110" s="94"/>
    </row>
    <row r="111" spans="2:30" ht="12.75">
      <c r="B111" s="97">
        <v>1</v>
      </c>
      <c r="C111" s="98">
        <v>5</v>
      </c>
      <c r="D111" s="109">
        <v>-1370</v>
      </c>
      <c r="E111" s="7">
        <f>MY_IMPS(G111)</f>
        <v>-11</v>
      </c>
      <c r="F111" s="68">
        <f>-E111</f>
        <v>11</v>
      </c>
      <c r="G111" s="109">
        <f>D111-J111</f>
        <v>-500</v>
      </c>
      <c r="H111" s="7">
        <f>H109</f>
        <v>-86.5</v>
      </c>
      <c r="I111" s="7">
        <f>I109</f>
        <v>-87</v>
      </c>
      <c r="J111" s="58">
        <f>J109</f>
        <v>-870</v>
      </c>
      <c r="K111" s="122">
        <v>-620</v>
      </c>
      <c r="L111" s="93"/>
      <c r="M111" s="93"/>
      <c r="N111" s="93"/>
      <c r="O111" s="93"/>
      <c r="P111" s="102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0"/>
    </row>
    <row r="112" spans="2:29" ht="12.75">
      <c r="B112" s="97">
        <v>3</v>
      </c>
      <c r="C112" s="98">
        <v>9</v>
      </c>
      <c r="D112" s="109">
        <v>-620</v>
      </c>
      <c r="E112" s="7">
        <f>MY_IMPS(G112)</f>
        <v>6</v>
      </c>
      <c r="F112" s="68">
        <f>-E112</f>
        <v>-6</v>
      </c>
      <c r="G112" s="109">
        <f>D112-J112</f>
        <v>250</v>
      </c>
      <c r="H112" s="7">
        <f>H109</f>
        <v>-86.5</v>
      </c>
      <c r="I112" s="7">
        <f>I109</f>
        <v>-87</v>
      </c>
      <c r="J112" s="58">
        <f>J109</f>
        <v>-870</v>
      </c>
      <c r="K112" s="109">
        <v>-1370</v>
      </c>
      <c r="L112" s="93"/>
      <c r="M112" s="93"/>
      <c r="N112" s="93"/>
      <c r="O112" s="93"/>
      <c r="P112" s="93"/>
      <c r="Q112" s="2"/>
      <c r="R112" s="2"/>
      <c r="S112" s="2"/>
      <c r="T112" s="2"/>
      <c r="U112" s="2"/>
      <c r="V112" s="2"/>
      <c r="W112" s="2"/>
      <c r="X112" s="2"/>
      <c r="Y112" s="91"/>
      <c r="Z112" s="91"/>
      <c r="AA112" s="91"/>
      <c r="AB112" s="91"/>
      <c r="AC112" s="93"/>
    </row>
    <row r="113" spans="2:29" ht="13.5" thickBot="1">
      <c r="B113" s="101">
        <v>2</v>
      </c>
      <c r="C113" s="81">
        <v>10</v>
      </c>
      <c r="D113" s="112">
        <v>-620</v>
      </c>
      <c r="E113" s="63">
        <f>MY_IMPS(G113)</f>
        <v>6</v>
      </c>
      <c r="F113" s="71">
        <f>-E113</f>
        <v>-6</v>
      </c>
      <c r="G113" s="113">
        <f>D113-J113</f>
        <v>250</v>
      </c>
      <c r="H113" s="63">
        <f>H109</f>
        <v>-86.5</v>
      </c>
      <c r="I113" s="63">
        <f>I109</f>
        <v>-87</v>
      </c>
      <c r="J113" s="62">
        <f>J109</f>
        <v>-870</v>
      </c>
      <c r="K113" s="113">
        <v>-1370</v>
      </c>
      <c r="L113" s="93"/>
      <c r="M113" s="93"/>
      <c r="N113" s="93"/>
      <c r="O113" s="93"/>
      <c r="P113" s="93"/>
      <c r="Q113" s="2"/>
      <c r="R113" s="2"/>
      <c r="S113" s="2"/>
      <c r="T113" s="2"/>
      <c r="U113" s="2"/>
      <c r="V113" s="2"/>
      <c r="W113" s="2"/>
      <c r="X113" s="2"/>
      <c r="Y113" s="91"/>
      <c r="Z113" s="91"/>
      <c r="AA113" s="91"/>
      <c r="AB113" s="91"/>
      <c r="AC113" s="93"/>
    </row>
    <row r="114" spans="2:29" ht="13.5" thickBot="1">
      <c r="B114" s="187">
        <f>B107+1</f>
        <v>17</v>
      </c>
      <c r="C114" s="188"/>
      <c r="D114" s="189" t="s">
        <v>203</v>
      </c>
      <c r="E114" s="190"/>
      <c r="F114" s="190"/>
      <c r="G114" s="190"/>
      <c r="H114" s="190"/>
      <c r="I114" s="190"/>
      <c r="J114" s="114"/>
      <c r="K114" s="93"/>
      <c r="L114" s="93"/>
      <c r="M114" s="93"/>
      <c r="N114" s="93"/>
      <c r="O114" s="93"/>
      <c r="P114" s="93"/>
      <c r="Q114" s="2"/>
      <c r="R114" s="2"/>
      <c r="S114" s="2"/>
      <c r="T114" s="2"/>
      <c r="U114" s="2"/>
      <c r="V114" s="2"/>
      <c r="W114" s="2"/>
      <c r="X114" s="2"/>
      <c r="Y114" s="91"/>
      <c r="Z114" s="91"/>
      <c r="AA114" s="91"/>
      <c r="AB114" s="91"/>
      <c r="AC114" s="93"/>
    </row>
    <row r="115" spans="2:30" ht="13.5" thickBot="1">
      <c r="B115" s="67" t="s">
        <v>4</v>
      </c>
      <c r="C115" s="49" t="s">
        <v>5</v>
      </c>
      <c r="D115" s="67" t="s">
        <v>194</v>
      </c>
      <c r="E115" s="111" t="s">
        <v>4</v>
      </c>
      <c r="F115" s="49" t="s">
        <v>5</v>
      </c>
      <c r="G115" s="191" t="s">
        <v>195</v>
      </c>
      <c r="H115" s="192"/>
      <c r="I115" s="193"/>
      <c r="J115" s="110" t="s">
        <v>207</v>
      </c>
      <c r="K115" s="93"/>
      <c r="L115" s="93"/>
      <c r="M115" s="93"/>
      <c r="N115" s="93"/>
      <c r="O115" s="93"/>
      <c r="P115" s="93"/>
      <c r="Q115" s="2"/>
      <c r="R115" s="2"/>
      <c r="S115" s="2"/>
      <c r="T115" s="2"/>
      <c r="U115" s="2"/>
      <c r="V115" s="2"/>
      <c r="W115" s="2"/>
      <c r="X115" s="2"/>
      <c r="Y115" s="91"/>
      <c r="Z115" s="91"/>
      <c r="AA115" s="91"/>
      <c r="AB115" s="91"/>
      <c r="AC115" s="93"/>
      <c r="AD115" s="92"/>
    </row>
    <row r="116" spans="2:29" ht="12.75">
      <c r="B116" s="97">
        <v>4</v>
      </c>
      <c r="C116" s="98">
        <v>8</v>
      </c>
      <c r="D116" s="109">
        <v>-430</v>
      </c>
      <c r="E116" s="64">
        <f>MY_IMPS(G116)</f>
        <v>0</v>
      </c>
      <c r="F116" s="68">
        <f>-E116</f>
        <v>0</v>
      </c>
      <c r="G116" s="95">
        <f>D116-J116</f>
        <v>10</v>
      </c>
      <c r="H116" s="96">
        <f>(K117+K118+K119)/30+0.5</f>
        <v>-43.5</v>
      </c>
      <c r="I116" s="96">
        <f>INT(H116)</f>
        <v>-44</v>
      </c>
      <c r="J116" s="58">
        <f>10*(I116-ABS((EVEN(I116)-I116))*(1-SIGN(H116-I116)))</f>
        <v>-440</v>
      </c>
      <c r="K116" s="109">
        <v>-400</v>
      </c>
      <c r="L116" s="93"/>
      <c r="M116" s="93"/>
      <c r="N116" s="93"/>
      <c r="O116" s="93"/>
      <c r="P116" s="93"/>
      <c r="Q116" s="2"/>
      <c r="R116" s="2"/>
      <c r="S116" s="2"/>
      <c r="T116" s="2"/>
      <c r="U116" s="2"/>
      <c r="V116" s="2"/>
      <c r="W116" s="2"/>
      <c r="X116" s="2"/>
      <c r="Y116" s="91"/>
      <c r="Z116" s="91"/>
      <c r="AA116" s="91"/>
      <c r="AB116" s="91"/>
      <c r="AC116" s="93"/>
    </row>
    <row r="117" spans="2:29" ht="12.75">
      <c r="B117" s="97">
        <v>7</v>
      </c>
      <c r="C117" s="98">
        <v>6</v>
      </c>
      <c r="D117" s="109">
        <v>-400</v>
      </c>
      <c r="E117" s="7">
        <f>MY_IMPS(G117)</f>
        <v>1</v>
      </c>
      <c r="F117" s="68">
        <f>-E117</f>
        <v>-1</v>
      </c>
      <c r="G117" s="109">
        <f>D117-J117</f>
        <v>40</v>
      </c>
      <c r="H117" s="7">
        <f>H116</f>
        <v>-43.5</v>
      </c>
      <c r="I117" s="7">
        <f>I116</f>
        <v>-44</v>
      </c>
      <c r="J117" s="58">
        <f>J116</f>
        <v>-440</v>
      </c>
      <c r="K117" s="109">
        <v>-430</v>
      </c>
      <c r="L117" s="2"/>
      <c r="M117" s="2"/>
      <c r="N117" s="2"/>
      <c r="O117" s="2"/>
      <c r="P117" s="103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93"/>
    </row>
    <row r="118" spans="2:29" ht="12.75">
      <c r="B118" s="97">
        <v>1</v>
      </c>
      <c r="C118" s="98">
        <v>5</v>
      </c>
      <c r="D118" s="109">
        <v>-490</v>
      </c>
      <c r="E118" s="7">
        <f>MY_IMPS(G118)</f>
        <v>-2</v>
      </c>
      <c r="F118" s="68">
        <f>-E118</f>
        <v>2</v>
      </c>
      <c r="G118" s="109">
        <f>D118-J118</f>
        <v>-50</v>
      </c>
      <c r="H118" s="7">
        <f>H116</f>
        <v>-43.5</v>
      </c>
      <c r="I118" s="7">
        <f>I116</f>
        <v>-44</v>
      </c>
      <c r="J118" s="58">
        <f>J116</f>
        <v>-440</v>
      </c>
      <c r="K118" s="109">
        <v>-430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97">
        <v>3</v>
      </c>
      <c r="C119" s="98">
        <v>9</v>
      </c>
      <c r="D119" s="109">
        <v>-430</v>
      </c>
      <c r="E119" s="7">
        <f>MY_IMPS(G119)</f>
        <v>0</v>
      </c>
      <c r="F119" s="68">
        <f>-E119</f>
        <v>0</v>
      </c>
      <c r="G119" s="109">
        <f>D119-J119</f>
        <v>10</v>
      </c>
      <c r="H119" s="7">
        <f>H116</f>
        <v>-43.5</v>
      </c>
      <c r="I119" s="7">
        <f>I116</f>
        <v>-44</v>
      </c>
      <c r="J119" s="58">
        <f>J116</f>
        <v>-440</v>
      </c>
      <c r="K119" s="122">
        <v>-460</v>
      </c>
      <c r="L119" s="196"/>
      <c r="M119" s="196"/>
      <c r="N119" s="196"/>
      <c r="O119" s="5"/>
      <c r="P119" s="2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93"/>
    </row>
    <row r="120" spans="2:30" ht="13.5" thickBot="1">
      <c r="B120" s="101">
        <v>2</v>
      </c>
      <c r="C120" s="81">
        <v>10</v>
      </c>
      <c r="D120" s="112">
        <v>-460</v>
      </c>
      <c r="E120" s="63">
        <f>MY_IMPS(G120)</f>
        <v>-1</v>
      </c>
      <c r="F120" s="71">
        <f>-E120</f>
        <v>1</v>
      </c>
      <c r="G120" s="113">
        <f>D120-J120</f>
        <v>-20</v>
      </c>
      <c r="H120" s="63">
        <f>H116</f>
        <v>-43.5</v>
      </c>
      <c r="I120" s="63">
        <f>I116</f>
        <v>-44</v>
      </c>
      <c r="J120" s="62">
        <f>J116</f>
        <v>-440</v>
      </c>
      <c r="K120" s="113">
        <v>-490</v>
      </c>
      <c r="L120" s="93"/>
      <c r="M120" s="93"/>
      <c r="N120" s="93"/>
      <c r="O120" s="93"/>
      <c r="P120" s="102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0"/>
    </row>
    <row r="121" spans="2:29" ht="13.5" thickBot="1">
      <c r="B121" s="187">
        <f>B114+1</f>
        <v>18</v>
      </c>
      <c r="C121" s="188"/>
      <c r="D121" s="189" t="s">
        <v>203</v>
      </c>
      <c r="E121" s="190"/>
      <c r="F121" s="190"/>
      <c r="G121" s="190"/>
      <c r="H121" s="190"/>
      <c r="I121" s="190"/>
      <c r="J121" s="114"/>
      <c r="K121" s="93"/>
      <c r="L121" s="93"/>
      <c r="M121" s="93"/>
      <c r="N121" s="93"/>
      <c r="O121" s="93"/>
      <c r="P121" s="93"/>
      <c r="Q121" s="2"/>
      <c r="R121" s="2"/>
      <c r="S121" s="2"/>
      <c r="T121" s="2"/>
      <c r="U121" s="2"/>
      <c r="V121" s="2"/>
      <c r="W121" s="2"/>
      <c r="X121" s="2"/>
      <c r="Y121" s="91"/>
      <c r="Z121" s="91"/>
      <c r="AA121" s="91"/>
      <c r="AB121" s="91"/>
      <c r="AC121" s="93"/>
    </row>
    <row r="122" spans="2:29" ht="13.5" thickBot="1">
      <c r="B122" s="67" t="s">
        <v>4</v>
      </c>
      <c r="C122" s="49" t="s">
        <v>5</v>
      </c>
      <c r="D122" s="67" t="s">
        <v>194</v>
      </c>
      <c r="E122" s="111" t="s">
        <v>4</v>
      </c>
      <c r="F122" s="49" t="s">
        <v>5</v>
      </c>
      <c r="G122" s="191" t="s">
        <v>195</v>
      </c>
      <c r="H122" s="192"/>
      <c r="I122" s="193"/>
      <c r="J122" s="110" t="s">
        <v>207</v>
      </c>
      <c r="K122" s="93"/>
      <c r="L122" s="93"/>
      <c r="M122" s="93"/>
      <c r="N122" s="93"/>
      <c r="O122" s="93"/>
      <c r="P122" s="93"/>
      <c r="Q122" s="2"/>
      <c r="R122" s="2"/>
      <c r="S122" s="2"/>
      <c r="T122" s="2"/>
      <c r="U122" s="2"/>
      <c r="V122" s="2"/>
      <c r="W122" s="2"/>
      <c r="X122" s="2"/>
      <c r="Y122" s="91"/>
      <c r="Z122" s="91"/>
      <c r="AA122" s="91"/>
      <c r="AB122" s="91"/>
      <c r="AC122" s="93"/>
    </row>
    <row r="123" spans="2:29" ht="12.75">
      <c r="B123" s="97">
        <v>4</v>
      </c>
      <c r="C123" s="98">
        <v>8</v>
      </c>
      <c r="D123" s="109">
        <v>500</v>
      </c>
      <c r="E123" s="64">
        <f>MY_IMPS(G123)</f>
        <v>-3</v>
      </c>
      <c r="F123" s="68">
        <f>-E123</f>
        <v>3</v>
      </c>
      <c r="G123" s="95">
        <f>D123-J123</f>
        <v>-120</v>
      </c>
      <c r="H123" s="96">
        <f>(K124+K125+K126)/30+0.5</f>
        <v>62.833333333333336</v>
      </c>
      <c r="I123" s="96">
        <f>INT(H123)</f>
        <v>62</v>
      </c>
      <c r="J123" s="58">
        <f>10*(I123-ABS((EVEN(I123)-I123))*(1-SIGN(H123-I123)))</f>
        <v>620</v>
      </c>
      <c r="K123" s="109">
        <v>1370</v>
      </c>
      <c r="L123" s="93"/>
      <c r="M123" s="93"/>
      <c r="N123" s="93"/>
      <c r="O123" s="93"/>
      <c r="P123" s="93"/>
      <c r="Q123" s="2"/>
      <c r="R123" s="2"/>
      <c r="S123" s="2"/>
      <c r="T123" s="2"/>
      <c r="U123" s="2"/>
      <c r="V123" s="2"/>
      <c r="W123" s="2"/>
      <c r="X123" s="2"/>
      <c r="Y123" s="91"/>
      <c r="Z123" s="91"/>
      <c r="AA123" s="91"/>
      <c r="AB123" s="91"/>
      <c r="AC123" s="93"/>
    </row>
    <row r="124" spans="2:30" ht="12.75">
      <c r="B124" s="97">
        <v>6</v>
      </c>
      <c r="C124" s="98">
        <v>7</v>
      </c>
      <c r="D124" s="109">
        <v>1370</v>
      </c>
      <c r="E124" s="7">
        <f>MY_IMPS(G124)</f>
        <v>13</v>
      </c>
      <c r="F124" s="68">
        <f>-E124</f>
        <v>-13</v>
      </c>
      <c r="G124" s="109">
        <f>D124-J124</f>
        <v>750</v>
      </c>
      <c r="H124" s="7">
        <f>H123</f>
        <v>62.833333333333336</v>
      </c>
      <c r="I124" s="7">
        <f>I123</f>
        <v>62</v>
      </c>
      <c r="J124" s="58">
        <f>J123</f>
        <v>620</v>
      </c>
      <c r="K124" s="109">
        <v>750</v>
      </c>
      <c r="L124" s="93"/>
      <c r="M124" s="93"/>
      <c r="N124" s="93"/>
      <c r="O124" s="93"/>
      <c r="P124" s="93"/>
      <c r="Q124" s="2"/>
      <c r="R124" s="2"/>
      <c r="S124" s="2"/>
      <c r="T124" s="2"/>
      <c r="U124" s="2"/>
      <c r="V124" s="2"/>
      <c r="W124" s="2"/>
      <c r="X124" s="2"/>
      <c r="Y124" s="91"/>
      <c r="Z124" s="91"/>
      <c r="AA124" s="91"/>
      <c r="AB124" s="91"/>
      <c r="AC124" s="93"/>
      <c r="AD124" s="92"/>
    </row>
    <row r="125" spans="2:29" ht="12.75">
      <c r="B125" s="97">
        <v>1</v>
      </c>
      <c r="C125" s="98">
        <v>5</v>
      </c>
      <c r="D125" s="109">
        <v>750</v>
      </c>
      <c r="E125" s="7">
        <f>MY_IMPS(G125)</f>
        <v>4</v>
      </c>
      <c r="F125" s="68">
        <f>-E125</f>
        <v>-4</v>
      </c>
      <c r="G125" s="109">
        <f>D125-J125</f>
        <v>130</v>
      </c>
      <c r="H125" s="7">
        <f>H123</f>
        <v>62.833333333333336</v>
      </c>
      <c r="I125" s="7">
        <f>I123</f>
        <v>62</v>
      </c>
      <c r="J125" s="58">
        <f>J123</f>
        <v>620</v>
      </c>
      <c r="K125" s="122">
        <v>620</v>
      </c>
      <c r="L125" s="93"/>
      <c r="M125" s="93"/>
      <c r="N125" s="93"/>
      <c r="O125" s="93"/>
      <c r="P125" s="93"/>
      <c r="Q125" s="2"/>
      <c r="R125" s="2"/>
      <c r="S125" s="2"/>
      <c r="T125" s="2"/>
      <c r="U125" s="2"/>
      <c r="V125" s="2"/>
      <c r="W125" s="2"/>
      <c r="X125" s="2"/>
      <c r="Y125" s="91"/>
      <c r="Z125" s="91"/>
      <c r="AA125" s="91"/>
      <c r="AB125" s="91"/>
      <c r="AC125" s="93"/>
    </row>
    <row r="126" spans="2:29" ht="12.75">
      <c r="B126" s="97">
        <v>3</v>
      </c>
      <c r="C126" s="98">
        <v>9</v>
      </c>
      <c r="D126" s="109">
        <v>100</v>
      </c>
      <c r="E126" s="7">
        <f>MY_IMPS(G126)</f>
        <v>-11</v>
      </c>
      <c r="F126" s="68">
        <f>-E126</f>
        <v>11</v>
      </c>
      <c r="G126" s="109">
        <f>D126-J126</f>
        <v>-520</v>
      </c>
      <c r="H126" s="7">
        <f>H123</f>
        <v>62.833333333333336</v>
      </c>
      <c r="I126" s="7">
        <f>I123</f>
        <v>62</v>
      </c>
      <c r="J126" s="58">
        <f>J123</f>
        <v>620</v>
      </c>
      <c r="K126" s="109">
        <v>500</v>
      </c>
      <c r="L126" s="2"/>
      <c r="M126" s="2"/>
      <c r="N126" s="2"/>
      <c r="O126" s="2"/>
      <c r="P126" s="103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93"/>
    </row>
    <row r="127" spans="2:29" ht="13.5" thickBot="1">
      <c r="B127" s="101">
        <v>2</v>
      </c>
      <c r="C127" s="81">
        <v>10</v>
      </c>
      <c r="D127" s="112">
        <v>620</v>
      </c>
      <c r="E127" s="63">
        <f>MY_IMPS(G127)</f>
        <v>0</v>
      </c>
      <c r="F127" s="71">
        <f>-E127</f>
        <v>0</v>
      </c>
      <c r="G127" s="113">
        <f>D127-J127</f>
        <v>0</v>
      </c>
      <c r="H127" s="63">
        <f>H123</f>
        <v>62.833333333333336</v>
      </c>
      <c r="I127" s="63">
        <f>I123</f>
        <v>62</v>
      </c>
      <c r="J127" s="62">
        <f>J123</f>
        <v>620</v>
      </c>
      <c r="K127" s="113">
        <v>100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11" ht="13.5" thickBot="1">
      <c r="B128" s="187">
        <f>B121+1</f>
        <v>19</v>
      </c>
      <c r="C128" s="188"/>
      <c r="D128" s="189" t="s">
        <v>203</v>
      </c>
      <c r="E128" s="190"/>
      <c r="F128" s="190"/>
      <c r="G128" s="190"/>
      <c r="H128" s="190"/>
      <c r="I128" s="190"/>
      <c r="J128" s="114"/>
      <c r="K128" s="93"/>
    </row>
    <row r="129" spans="2:11" ht="13.5" thickBot="1">
      <c r="B129" s="67" t="s">
        <v>4</v>
      </c>
      <c r="C129" s="49" t="s">
        <v>5</v>
      </c>
      <c r="D129" s="67" t="s">
        <v>194</v>
      </c>
      <c r="E129" s="111" t="s">
        <v>4</v>
      </c>
      <c r="F129" s="49" t="s">
        <v>5</v>
      </c>
      <c r="G129" s="191" t="s">
        <v>195</v>
      </c>
      <c r="H129" s="192"/>
      <c r="I129" s="193"/>
      <c r="J129" s="110" t="s">
        <v>207</v>
      </c>
      <c r="K129" s="93"/>
    </row>
    <row r="130" spans="2:11" ht="12.75">
      <c r="B130" s="99">
        <v>2</v>
      </c>
      <c r="C130" s="100">
        <v>3</v>
      </c>
      <c r="D130" s="109">
        <v>430</v>
      </c>
      <c r="E130" s="64">
        <f>MY_IMPS(G130)</f>
        <v>0</v>
      </c>
      <c r="F130" s="68">
        <f>-E130</f>
        <v>0</v>
      </c>
      <c r="G130" s="95">
        <f>D130-J130</f>
        <v>0</v>
      </c>
      <c r="H130" s="96">
        <f>(K131+K132+K133)/30+0.5</f>
        <v>43.5</v>
      </c>
      <c r="I130" s="96">
        <f>INT(H130)</f>
        <v>43</v>
      </c>
      <c r="J130" s="58">
        <f>10*(I130-ABS((EVEN(I130)-I130))*(1-SIGN(H130-I130)))</f>
        <v>430</v>
      </c>
      <c r="K130" s="109">
        <v>460</v>
      </c>
    </row>
    <row r="131" spans="2:11" ht="12.75">
      <c r="B131" s="97">
        <v>6</v>
      </c>
      <c r="C131" s="98">
        <v>10</v>
      </c>
      <c r="D131" s="109">
        <v>430</v>
      </c>
      <c r="E131" s="7">
        <f>MY_IMPS(G131)</f>
        <v>0</v>
      </c>
      <c r="F131" s="68">
        <f>-E131</f>
        <v>0</v>
      </c>
      <c r="G131" s="109">
        <f>D131-J131</f>
        <v>0</v>
      </c>
      <c r="H131" s="7">
        <f>H130</f>
        <v>43.5</v>
      </c>
      <c r="I131" s="7">
        <f>I130</f>
        <v>43</v>
      </c>
      <c r="J131" s="58">
        <f>J130</f>
        <v>430</v>
      </c>
      <c r="K131" s="109">
        <v>430</v>
      </c>
    </row>
    <row r="132" spans="2:11" ht="12.75">
      <c r="B132" s="97">
        <v>1</v>
      </c>
      <c r="C132" s="98">
        <v>8</v>
      </c>
      <c r="D132" s="109">
        <v>460</v>
      </c>
      <c r="E132" s="7">
        <f>MY_IMPS(G132)</f>
        <v>1</v>
      </c>
      <c r="F132" s="68">
        <f>-E132</f>
        <v>-1</v>
      </c>
      <c r="G132" s="109">
        <f>D132-J132</f>
        <v>30</v>
      </c>
      <c r="H132" s="7">
        <f>H130</f>
        <v>43.5</v>
      </c>
      <c r="I132" s="7">
        <f>I130</f>
        <v>43</v>
      </c>
      <c r="J132" s="58">
        <f>J130</f>
        <v>430</v>
      </c>
      <c r="K132" s="109">
        <v>430</v>
      </c>
    </row>
    <row r="133" spans="2:11" ht="12.75">
      <c r="B133" s="99">
        <v>4</v>
      </c>
      <c r="C133" s="100">
        <v>7</v>
      </c>
      <c r="D133" s="109">
        <v>400</v>
      </c>
      <c r="E133" s="7">
        <f>MY_IMPS(G133)</f>
        <v>-1</v>
      </c>
      <c r="F133" s="68">
        <f>-E133</f>
        <v>1</v>
      </c>
      <c r="G133" s="109">
        <f>D133-J133</f>
        <v>-30</v>
      </c>
      <c r="H133" s="7">
        <f>H130</f>
        <v>43.5</v>
      </c>
      <c r="I133" s="7">
        <f>I130</f>
        <v>43</v>
      </c>
      <c r="J133" s="58">
        <f>J130</f>
        <v>430</v>
      </c>
      <c r="K133" s="122">
        <v>430</v>
      </c>
    </row>
    <row r="134" spans="2:11" ht="13.5" thickBot="1">
      <c r="B134" s="101">
        <v>9</v>
      </c>
      <c r="C134" s="81">
        <v>5</v>
      </c>
      <c r="D134" s="112">
        <v>430</v>
      </c>
      <c r="E134" s="63">
        <f>MY_IMPS(G134)</f>
        <v>0</v>
      </c>
      <c r="F134" s="71">
        <f>-E134</f>
        <v>0</v>
      </c>
      <c r="G134" s="113">
        <f>D134-J134</f>
        <v>0</v>
      </c>
      <c r="H134" s="63">
        <f>H130</f>
        <v>43.5</v>
      </c>
      <c r="I134" s="63">
        <f>I130</f>
        <v>43</v>
      </c>
      <c r="J134" s="62">
        <f>J130</f>
        <v>430</v>
      </c>
      <c r="K134" s="113">
        <v>400</v>
      </c>
    </row>
    <row r="135" spans="2:11" ht="13.5" thickBot="1">
      <c r="B135" s="187">
        <f>B128+1</f>
        <v>20</v>
      </c>
      <c r="C135" s="188"/>
      <c r="D135" s="189" t="s">
        <v>203</v>
      </c>
      <c r="E135" s="190"/>
      <c r="F135" s="190"/>
      <c r="G135" s="190"/>
      <c r="H135" s="190"/>
      <c r="I135" s="190"/>
      <c r="J135" s="114"/>
      <c r="K135" s="93"/>
    </row>
    <row r="136" spans="2:11" ht="13.5" thickBot="1">
      <c r="B136" s="67" t="s">
        <v>4</v>
      </c>
      <c r="C136" s="49" t="s">
        <v>5</v>
      </c>
      <c r="D136" s="67" t="s">
        <v>194</v>
      </c>
      <c r="E136" s="111" t="s">
        <v>4</v>
      </c>
      <c r="F136" s="49" t="s">
        <v>5</v>
      </c>
      <c r="G136" s="191" t="s">
        <v>195</v>
      </c>
      <c r="H136" s="192"/>
      <c r="I136" s="193"/>
      <c r="J136" s="110" t="s">
        <v>207</v>
      </c>
      <c r="K136" s="93"/>
    </row>
    <row r="137" spans="2:11" ht="12.75">
      <c r="B137" s="99">
        <v>2</v>
      </c>
      <c r="C137" s="100">
        <v>3</v>
      </c>
      <c r="D137" s="109">
        <v>110</v>
      </c>
      <c r="E137" s="64">
        <f>MY_IMPS(G137)</f>
        <v>5</v>
      </c>
      <c r="F137" s="68">
        <f>-E137</f>
        <v>-5</v>
      </c>
      <c r="G137" s="95">
        <f>D137-J137</f>
        <v>210</v>
      </c>
      <c r="H137" s="96">
        <f>(K138+K139+K140)/30+0.5</f>
        <v>-9.166666666666666</v>
      </c>
      <c r="I137" s="96">
        <f>INT(H137)</f>
        <v>-10</v>
      </c>
      <c r="J137" s="58">
        <f>10*(I137-ABS((EVEN(I137)-I137))*(1-SIGN(H137-I137)))</f>
        <v>-100</v>
      </c>
      <c r="K137" s="109">
        <v>600</v>
      </c>
    </row>
    <row r="138" spans="2:11" ht="12.75">
      <c r="B138" s="97">
        <v>6</v>
      </c>
      <c r="C138" s="98">
        <v>10</v>
      </c>
      <c r="D138" s="109">
        <v>-100</v>
      </c>
      <c r="E138" s="7">
        <f>MY_IMPS(G138)</f>
        <v>0</v>
      </c>
      <c r="F138" s="68">
        <f>-E138</f>
        <v>0</v>
      </c>
      <c r="G138" s="109">
        <f>D138-J138</f>
        <v>0</v>
      </c>
      <c r="H138" s="7">
        <f>H137</f>
        <v>-9.166666666666666</v>
      </c>
      <c r="I138" s="7">
        <f>I137</f>
        <v>-10</v>
      </c>
      <c r="J138" s="58">
        <f>J137</f>
        <v>-100</v>
      </c>
      <c r="K138" s="109">
        <v>110</v>
      </c>
    </row>
    <row r="139" spans="2:11" ht="12.75">
      <c r="B139" s="97">
        <v>1</v>
      </c>
      <c r="C139" s="98">
        <v>8</v>
      </c>
      <c r="D139" s="109">
        <v>-300</v>
      </c>
      <c r="E139" s="7">
        <f>MY_IMPS(G139)</f>
        <v>-5</v>
      </c>
      <c r="F139" s="68">
        <f>-E139</f>
        <v>5</v>
      </c>
      <c r="G139" s="109">
        <f>D139-J139</f>
        <v>-200</v>
      </c>
      <c r="H139" s="7">
        <f>H137</f>
        <v>-9.166666666666666</v>
      </c>
      <c r="I139" s="7">
        <f>I137</f>
        <v>-10</v>
      </c>
      <c r="J139" s="58">
        <f>J137</f>
        <v>-100</v>
      </c>
      <c r="K139" s="109">
        <v>-100</v>
      </c>
    </row>
    <row r="140" spans="2:11" ht="12.75">
      <c r="B140" s="99">
        <v>4</v>
      </c>
      <c r="C140" s="100">
        <v>7</v>
      </c>
      <c r="D140" s="109">
        <v>600</v>
      </c>
      <c r="E140" s="7">
        <f>MY_IMPS(G140)</f>
        <v>12</v>
      </c>
      <c r="F140" s="68">
        <f>-E140</f>
        <v>-12</v>
      </c>
      <c r="G140" s="109">
        <f>D140-J140</f>
        <v>700</v>
      </c>
      <c r="H140" s="7">
        <f>H137</f>
        <v>-9.166666666666666</v>
      </c>
      <c r="I140" s="7">
        <f>I137</f>
        <v>-10</v>
      </c>
      <c r="J140" s="58">
        <f>J137</f>
        <v>-100</v>
      </c>
      <c r="K140" s="109">
        <v>-300</v>
      </c>
    </row>
    <row r="141" spans="2:11" ht="13.5" thickBot="1">
      <c r="B141" s="101">
        <v>9</v>
      </c>
      <c r="C141" s="81">
        <v>5</v>
      </c>
      <c r="D141" s="112">
        <v>-300</v>
      </c>
      <c r="E141" s="63">
        <f>MY_IMPS(G141)</f>
        <v>-5</v>
      </c>
      <c r="F141" s="71">
        <f>-E141</f>
        <v>5</v>
      </c>
      <c r="G141" s="113">
        <f>D141-J141</f>
        <v>-200</v>
      </c>
      <c r="H141" s="63">
        <f>H137</f>
        <v>-9.166666666666666</v>
      </c>
      <c r="I141" s="63">
        <f>I137</f>
        <v>-10</v>
      </c>
      <c r="J141" s="62">
        <f>J137</f>
        <v>-100</v>
      </c>
      <c r="K141" s="112">
        <v>-300</v>
      </c>
    </row>
    <row r="142" spans="2:11" ht="13.5" thickBot="1">
      <c r="B142" s="187">
        <f>B135+1</f>
        <v>21</v>
      </c>
      <c r="C142" s="188"/>
      <c r="D142" s="189" t="s">
        <v>203</v>
      </c>
      <c r="E142" s="190"/>
      <c r="F142" s="190"/>
      <c r="G142" s="190"/>
      <c r="H142" s="190"/>
      <c r="I142" s="190"/>
      <c r="J142" s="114"/>
      <c r="K142" s="93"/>
    </row>
    <row r="143" spans="2:11" ht="13.5" thickBot="1">
      <c r="B143" s="67" t="s">
        <v>4</v>
      </c>
      <c r="C143" s="49" t="s">
        <v>5</v>
      </c>
      <c r="D143" s="67" t="s">
        <v>194</v>
      </c>
      <c r="E143" s="111" t="s">
        <v>4</v>
      </c>
      <c r="F143" s="49" t="s">
        <v>5</v>
      </c>
      <c r="G143" s="191" t="s">
        <v>195</v>
      </c>
      <c r="H143" s="192"/>
      <c r="I143" s="193"/>
      <c r="J143" s="110" t="s">
        <v>207</v>
      </c>
      <c r="K143" s="93"/>
    </row>
    <row r="144" spans="2:11" ht="12.75">
      <c r="B144" s="99">
        <v>2</v>
      </c>
      <c r="C144" s="100">
        <v>3</v>
      </c>
      <c r="D144" s="109">
        <v>50</v>
      </c>
      <c r="E144" s="64">
        <f>MY_IMPS(G144)</f>
        <v>7</v>
      </c>
      <c r="F144" s="68">
        <f>-E144</f>
        <v>-7</v>
      </c>
      <c r="G144" s="95">
        <f>D144-J144</f>
        <v>300</v>
      </c>
      <c r="H144" s="96">
        <f>(K145+K146+K147)/30+0.5</f>
        <v>-24.5</v>
      </c>
      <c r="I144" s="96">
        <f>INT(H144)</f>
        <v>-25</v>
      </c>
      <c r="J144" s="58">
        <f>10*(I144-ABS((EVEN(I144)-I144))*(1-SIGN(H144-I144)))</f>
        <v>-250</v>
      </c>
      <c r="K144" s="109">
        <v>50</v>
      </c>
    </row>
    <row r="145" spans="2:11" ht="12.75">
      <c r="B145" s="97">
        <v>6</v>
      </c>
      <c r="C145" s="98">
        <v>10</v>
      </c>
      <c r="D145" s="109">
        <v>-150</v>
      </c>
      <c r="E145" s="7">
        <f>MY_IMPS(G145)</f>
        <v>3</v>
      </c>
      <c r="F145" s="68">
        <f>-E145</f>
        <v>-3</v>
      </c>
      <c r="G145" s="109">
        <f>D145-J145</f>
        <v>100</v>
      </c>
      <c r="H145" s="7">
        <f>H144</f>
        <v>-24.5</v>
      </c>
      <c r="I145" s="7">
        <f>I144</f>
        <v>-25</v>
      </c>
      <c r="J145" s="58">
        <f>J144</f>
        <v>-250</v>
      </c>
      <c r="K145" s="109">
        <v>-150</v>
      </c>
    </row>
    <row r="146" spans="2:11" ht="12.75">
      <c r="B146" s="97">
        <v>1</v>
      </c>
      <c r="C146" s="98">
        <v>8</v>
      </c>
      <c r="D146" s="109">
        <v>-430</v>
      </c>
      <c r="E146" s="7">
        <f>MY_IMPS(G146)</f>
        <v>-5</v>
      </c>
      <c r="F146" s="68">
        <f>-E146</f>
        <v>5</v>
      </c>
      <c r="G146" s="109">
        <f>D146-J146</f>
        <v>-180</v>
      </c>
      <c r="H146" s="7">
        <f>H144</f>
        <v>-24.5</v>
      </c>
      <c r="I146" s="7">
        <f>I144</f>
        <v>-25</v>
      </c>
      <c r="J146" s="58">
        <f>J144</f>
        <v>-250</v>
      </c>
      <c r="K146" s="109">
        <v>-200</v>
      </c>
    </row>
    <row r="147" spans="2:11" ht="12.75">
      <c r="B147" s="99">
        <v>4</v>
      </c>
      <c r="C147" s="100">
        <v>7</v>
      </c>
      <c r="D147" s="109">
        <v>-200</v>
      </c>
      <c r="E147" s="7">
        <f>MY_IMPS(G147)</f>
        <v>2</v>
      </c>
      <c r="F147" s="68">
        <f>-E147</f>
        <v>-2</v>
      </c>
      <c r="G147" s="109">
        <f>D147-J147</f>
        <v>50</v>
      </c>
      <c r="H147" s="7">
        <f>H144</f>
        <v>-24.5</v>
      </c>
      <c r="I147" s="7">
        <f>I144</f>
        <v>-25</v>
      </c>
      <c r="J147" s="58">
        <f>J144</f>
        <v>-250</v>
      </c>
      <c r="K147" s="122">
        <v>-400</v>
      </c>
    </row>
    <row r="148" spans="2:11" ht="13.5" thickBot="1">
      <c r="B148" s="101">
        <v>9</v>
      </c>
      <c r="C148" s="81">
        <v>5</v>
      </c>
      <c r="D148" s="112">
        <v>-400</v>
      </c>
      <c r="E148" s="63">
        <f>MY_IMPS(G148)</f>
        <v>-4</v>
      </c>
      <c r="F148" s="71">
        <f>-E148</f>
        <v>4</v>
      </c>
      <c r="G148" s="113">
        <f>D148-J148</f>
        <v>-150</v>
      </c>
      <c r="H148" s="63">
        <f>H144</f>
        <v>-24.5</v>
      </c>
      <c r="I148" s="63">
        <f>I144</f>
        <v>-25</v>
      </c>
      <c r="J148" s="62">
        <f>J144</f>
        <v>-250</v>
      </c>
      <c r="K148" s="113">
        <v>-430</v>
      </c>
    </row>
    <row r="149" spans="2:11" ht="13.5" thickBot="1">
      <c r="B149" s="187">
        <f>B142+1</f>
        <v>22</v>
      </c>
      <c r="C149" s="188"/>
      <c r="D149" s="189" t="s">
        <v>203</v>
      </c>
      <c r="E149" s="190"/>
      <c r="F149" s="190"/>
      <c r="G149" s="190"/>
      <c r="H149" s="190"/>
      <c r="I149" s="190"/>
      <c r="J149" s="114"/>
      <c r="K149" s="93"/>
    </row>
    <row r="150" spans="2:11" ht="13.5" thickBot="1">
      <c r="B150" s="67" t="s">
        <v>4</v>
      </c>
      <c r="C150" s="49" t="s">
        <v>5</v>
      </c>
      <c r="D150" s="67" t="s">
        <v>194</v>
      </c>
      <c r="E150" s="111" t="s">
        <v>4</v>
      </c>
      <c r="F150" s="49" t="s">
        <v>5</v>
      </c>
      <c r="G150" s="191" t="s">
        <v>195</v>
      </c>
      <c r="H150" s="192"/>
      <c r="I150" s="193"/>
      <c r="J150" s="110" t="s">
        <v>207</v>
      </c>
      <c r="K150" s="93"/>
    </row>
    <row r="151" spans="2:11" ht="12.75">
      <c r="B151" s="97">
        <v>7</v>
      </c>
      <c r="C151" s="98">
        <v>8</v>
      </c>
      <c r="D151" s="109">
        <v>-650</v>
      </c>
      <c r="E151" s="64">
        <f>MY_IMPS(G151)</f>
        <v>-11</v>
      </c>
      <c r="F151" s="68">
        <f>-E151</f>
        <v>11</v>
      </c>
      <c r="G151" s="95">
        <f>D151-J151</f>
        <v>-540</v>
      </c>
      <c r="H151" s="96">
        <f>(K152+K153+K154)/30+0.5</f>
        <v>-10.166666666666666</v>
      </c>
      <c r="I151" s="96">
        <f>INT(H151)</f>
        <v>-11</v>
      </c>
      <c r="J151" s="119">
        <f>10*(I151-ABS((EVEN(I151)-I151))*(1-SIGN(H151-I151)))</f>
        <v>-110</v>
      </c>
      <c r="K151" s="109">
        <v>100</v>
      </c>
    </row>
    <row r="152" spans="2:11" ht="12.75">
      <c r="B152" s="97">
        <v>9</v>
      </c>
      <c r="C152" s="98">
        <v>4</v>
      </c>
      <c r="D152" s="109">
        <v>80</v>
      </c>
      <c r="E152" s="7">
        <f>MY_IMPS(G152)</f>
        <v>5</v>
      </c>
      <c r="F152" s="68">
        <f>-E152</f>
        <v>-5</v>
      </c>
      <c r="G152" s="109">
        <f>D152-J152</f>
        <v>190</v>
      </c>
      <c r="H152" s="7">
        <f>H151</f>
        <v>-10.166666666666666</v>
      </c>
      <c r="I152" s="7">
        <f>I151</f>
        <v>-11</v>
      </c>
      <c r="J152" s="58">
        <f>J151</f>
        <v>-110</v>
      </c>
      <c r="K152" s="109">
        <v>80</v>
      </c>
    </row>
    <row r="153" spans="2:11" ht="12.75">
      <c r="B153" s="97">
        <v>10</v>
      </c>
      <c r="C153" s="98">
        <v>5</v>
      </c>
      <c r="D153" s="109">
        <v>-300</v>
      </c>
      <c r="E153" s="7">
        <f>MY_IMPS(G153)</f>
        <v>-5</v>
      </c>
      <c r="F153" s="68">
        <f>-E153</f>
        <v>5</v>
      </c>
      <c r="G153" s="109">
        <f>D153-J153</f>
        <v>-190</v>
      </c>
      <c r="H153" s="7">
        <f>H151</f>
        <v>-10.166666666666666</v>
      </c>
      <c r="I153" s="7">
        <f>I151</f>
        <v>-11</v>
      </c>
      <c r="J153" s="58">
        <f>J151</f>
        <v>-110</v>
      </c>
      <c r="K153" s="122">
        <v>-100</v>
      </c>
    </row>
    <row r="154" spans="2:11" ht="12.75">
      <c r="B154" s="97">
        <v>1</v>
      </c>
      <c r="C154" s="98">
        <v>3</v>
      </c>
      <c r="D154" s="109">
        <v>100</v>
      </c>
      <c r="E154" s="7">
        <f>MY_IMPS(G154)</f>
        <v>5</v>
      </c>
      <c r="F154" s="68">
        <f>-E154</f>
        <v>-5</v>
      </c>
      <c r="G154" s="109">
        <f>D154-J154</f>
        <v>210</v>
      </c>
      <c r="H154" s="7">
        <f>H151</f>
        <v>-10.166666666666666</v>
      </c>
      <c r="I154" s="7">
        <f>I151</f>
        <v>-11</v>
      </c>
      <c r="J154" s="58">
        <f>J151</f>
        <v>-110</v>
      </c>
      <c r="K154" s="109">
        <v>-300</v>
      </c>
    </row>
    <row r="155" spans="2:11" ht="13.5" thickBot="1">
      <c r="B155" s="101">
        <v>2</v>
      </c>
      <c r="C155" s="81">
        <v>6</v>
      </c>
      <c r="D155" s="112">
        <v>-100</v>
      </c>
      <c r="E155" s="63">
        <f>MY_IMPS(G155)</f>
        <v>0</v>
      </c>
      <c r="F155" s="71">
        <f>-E155</f>
        <v>0</v>
      </c>
      <c r="G155" s="113">
        <f>D155-J155</f>
        <v>10</v>
      </c>
      <c r="H155" s="63">
        <f>H151</f>
        <v>-10.166666666666666</v>
      </c>
      <c r="I155" s="63">
        <f>I151</f>
        <v>-11</v>
      </c>
      <c r="J155" s="62">
        <f>J151</f>
        <v>-110</v>
      </c>
      <c r="K155" s="113">
        <v>-650</v>
      </c>
    </row>
    <row r="156" spans="2:11" ht="13.5" thickBot="1">
      <c r="B156" s="194">
        <f>B149+1</f>
        <v>23</v>
      </c>
      <c r="C156" s="195"/>
      <c r="D156" s="189" t="s">
        <v>203</v>
      </c>
      <c r="E156" s="190"/>
      <c r="F156" s="190"/>
      <c r="G156" s="190"/>
      <c r="H156" s="190"/>
      <c r="I156" s="190"/>
      <c r="J156" s="114"/>
      <c r="K156" s="93"/>
    </row>
    <row r="157" spans="2:11" ht="13.5" thickBot="1">
      <c r="B157" s="67" t="s">
        <v>4</v>
      </c>
      <c r="C157" s="49" t="s">
        <v>5</v>
      </c>
      <c r="D157" s="67" t="s">
        <v>194</v>
      </c>
      <c r="E157" s="111" t="s">
        <v>4</v>
      </c>
      <c r="F157" s="49" t="s">
        <v>5</v>
      </c>
      <c r="G157" s="191" t="s">
        <v>195</v>
      </c>
      <c r="H157" s="192"/>
      <c r="I157" s="193"/>
      <c r="J157" s="110" t="s">
        <v>207</v>
      </c>
      <c r="K157" s="93"/>
    </row>
    <row r="158" spans="2:11" ht="12.75">
      <c r="B158" s="97">
        <v>7</v>
      </c>
      <c r="C158" s="98">
        <v>8</v>
      </c>
      <c r="D158" s="109">
        <v>-600</v>
      </c>
      <c r="E158" s="64">
        <f>MY_IMPS(G158)</f>
        <v>-12</v>
      </c>
      <c r="F158" s="68">
        <f>-E158</f>
        <v>12</v>
      </c>
      <c r="G158" s="95">
        <f>D158-J158</f>
        <v>-600</v>
      </c>
      <c r="H158" s="96">
        <f>(K159+K160+K161)/30+0.5</f>
        <v>0.5</v>
      </c>
      <c r="I158" s="96">
        <f>INT(H158)</f>
        <v>0</v>
      </c>
      <c r="J158" s="58">
        <f>10*(I158-ABS((EVEN(I158)-I158))*(1-SIGN(H158-I158)))</f>
        <v>0</v>
      </c>
      <c r="K158" s="109">
        <v>200</v>
      </c>
    </row>
    <row r="159" spans="2:11" ht="12.75">
      <c r="B159" s="97">
        <v>9</v>
      </c>
      <c r="C159" s="98">
        <v>4</v>
      </c>
      <c r="D159" s="109">
        <v>200</v>
      </c>
      <c r="E159" s="7">
        <f>MY_IMPS(G159)</f>
        <v>5</v>
      </c>
      <c r="F159" s="68">
        <f>-E159</f>
        <v>-5</v>
      </c>
      <c r="G159" s="109">
        <f>D159-J159</f>
        <v>200</v>
      </c>
      <c r="H159" s="7">
        <f>H158</f>
        <v>0.5</v>
      </c>
      <c r="I159" s="7">
        <f>I158</f>
        <v>0</v>
      </c>
      <c r="J159" s="58">
        <f>J158</f>
        <v>0</v>
      </c>
      <c r="K159" s="109">
        <v>100</v>
      </c>
    </row>
    <row r="160" spans="2:11" ht="12.75">
      <c r="B160" s="97">
        <v>10</v>
      </c>
      <c r="C160" s="98">
        <v>5</v>
      </c>
      <c r="D160" s="109">
        <v>100</v>
      </c>
      <c r="E160" s="7">
        <f>MY_IMPS(G160)</f>
        <v>3</v>
      </c>
      <c r="F160" s="68">
        <f>-E160</f>
        <v>-3</v>
      </c>
      <c r="G160" s="109">
        <f>D160-J160</f>
        <v>100</v>
      </c>
      <c r="H160" s="7">
        <f>H158</f>
        <v>0.5</v>
      </c>
      <c r="I160" s="7">
        <f>I158</f>
        <v>0</v>
      </c>
      <c r="J160" s="58">
        <f>J158</f>
        <v>0</v>
      </c>
      <c r="K160" s="109">
        <v>100</v>
      </c>
    </row>
    <row r="161" spans="2:11" ht="12.75">
      <c r="B161" s="97">
        <v>1</v>
      </c>
      <c r="C161" s="98">
        <v>3</v>
      </c>
      <c r="D161" s="109">
        <v>100</v>
      </c>
      <c r="E161" s="7">
        <f>MY_IMPS(G161)</f>
        <v>3</v>
      </c>
      <c r="F161" s="68">
        <f>-E161</f>
        <v>-3</v>
      </c>
      <c r="G161" s="109">
        <f>D161-J161</f>
        <v>100</v>
      </c>
      <c r="H161" s="7">
        <f>H158</f>
        <v>0.5</v>
      </c>
      <c r="I161" s="7">
        <f>I158</f>
        <v>0</v>
      </c>
      <c r="J161" s="58">
        <f>J158</f>
        <v>0</v>
      </c>
      <c r="K161" s="122">
        <v>-200</v>
      </c>
    </row>
    <row r="162" spans="2:11" ht="13.5" thickBot="1">
      <c r="B162" s="101">
        <v>2</v>
      </c>
      <c r="C162" s="81">
        <v>6</v>
      </c>
      <c r="D162" s="112">
        <v>-200</v>
      </c>
      <c r="E162" s="63">
        <f>MY_IMPS(G162)</f>
        <v>-5</v>
      </c>
      <c r="F162" s="71">
        <f>-E162</f>
        <v>5</v>
      </c>
      <c r="G162" s="113">
        <f>D162-J162</f>
        <v>-200</v>
      </c>
      <c r="H162" s="63">
        <f>H158</f>
        <v>0.5</v>
      </c>
      <c r="I162" s="63">
        <f>I158</f>
        <v>0</v>
      </c>
      <c r="J162" s="62">
        <f>J158</f>
        <v>0</v>
      </c>
      <c r="K162" s="113">
        <v>-600</v>
      </c>
    </row>
    <row r="163" spans="2:11" ht="13.5" thickBot="1">
      <c r="B163" s="187">
        <f>B156+1</f>
        <v>24</v>
      </c>
      <c r="C163" s="188"/>
      <c r="D163" s="189" t="s">
        <v>203</v>
      </c>
      <c r="E163" s="190"/>
      <c r="F163" s="190"/>
      <c r="G163" s="190"/>
      <c r="H163" s="190"/>
      <c r="I163" s="190"/>
      <c r="J163" s="114"/>
      <c r="K163" s="93"/>
    </row>
    <row r="164" spans="2:11" ht="13.5" thickBot="1">
      <c r="B164" s="67" t="s">
        <v>4</v>
      </c>
      <c r="C164" s="49" t="s">
        <v>5</v>
      </c>
      <c r="D164" s="67" t="s">
        <v>194</v>
      </c>
      <c r="E164" s="111" t="s">
        <v>4</v>
      </c>
      <c r="F164" s="49" t="s">
        <v>5</v>
      </c>
      <c r="G164" s="191" t="s">
        <v>195</v>
      </c>
      <c r="H164" s="192"/>
      <c r="I164" s="193"/>
      <c r="J164" s="110" t="s">
        <v>207</v>
      </c>
      <c r="K164" s="93"/>
    </row>
    <row r="165" spans="2:11" ht="12.75">
      <c r="B165" s="97">
        <v>7</v>
      </c>
      <c r="C165" s="98">
        <v>8</v>
      </c>
      <c r="D165" s="109">
        <v>-150</v>
      </c>
      <c r="E165" s="64">
        <f>MY_IMPS(G165)</f>
        <v>2</v>
      </c>
      <c r="F165" s="68">
        <f>-E165</f>
        <v>-2</v>
      </c>
      <c r="G165" s="95">
        <f>D165-J165</f>
        <v>70</v>
      </c>
      <c r="H165" s="96">
        <f>(K166+K167+K168)/30+0.5</f>
        <v>-21.833333333333332</v>
      </c>
      <c r="I165" s="96">
        <f>INT(H165)</f>
        <v>-22</v>
      </c>
      <c r="J165" s="58">
        <f>10*(I165-ABS((EVEN(I165)-I165))*(1-SIGN(H165-I165)))</f>
        <v>-220</v>
      </c>
      <c r="K165" s="109">
        <v>50</v>
      </c>
    </row>
    <row r="166" spans="2:11" ht="12.75">
      <c r="B166" s="97">
        <v>9</v>
      </c>
      <c r="C166" s="98">
        <v>4</v>
      </c>
      <c r="D166" s="109">
        <v>50</v>
      </c>
      <c r="E166" s="7">
        <f>MY_IMPS(G166)</f>
        <v>7</v>
      </c>
      <c r="F166" s="68">
        <f>-E166</f>
        <v>-7</v>
      </c>
      <c r="G166" s="109">
        <f>D166-J166</f>
        <v>270</v>
      </c>
      <c r="H166" s="7">
        <f>H165</f>
        <v>-21.833333333333332</v>
      </c>
      <c r="I166" s="7">
        <f>I165</f>
        <v>-22</v>
      </c>
      <c r="J166" s="58">
        <f>J165</f>
        <v>-220</v>
      </c>
      <c r="K166" s="109">
        <v>-100</v>
      </c>
    </row>
    <row r="167" spans="2:11" ht="12.75">
      <c r="B167" s="97">
        <v>10</v>
      </c>
      <c r="C167" s="98">
        <v>5</v>
      </c>
      <c r="D167" s="109">
        <v>-420</v>
      </c>
      <c r="E167" s="7">
        <f>MY_IMPS(G167)</f>
        <v>-5</v>
      </c>
      <c r="F167" s="68">
        <f>-E167</f>
        <v>5</v>
      </c>
      <c r="G167" s="109">
        <f>D167-J167</f>
        <v>-200</v>
      </c>
      <c r="H167" s="7">
        <f>H165</f>
        <v>-21.833333333333332</v>
      </c>
      <c r="I167" s="7">
        <f>I165</f>
        <v>-22</v>
      </c>
      <c r="J167" s="58">
        <f>J165</f>
        <v>-220</v>
      </c>
      <c r="K167" s="109">
        <v>-150</v>
      </c>
    </row>
    <row r="168" spans="2:11" ht="12.75">
      <c r="B168" s="97">
        <v>1</v>
      </c>
      <c r="C168" s="98">
        <v>3</v>
      </c>
      <c r="D168" s="109">
        <v>-100</v>
      </c>
      <c r="E168" s="7">
        <f>MY_IMPS(G168)</f>
        <v>3</v>
      </c>
      <c r="F168" s="68">
        <f>-E168</f>
        <v>-3</v>
      </c>
      <c r="G168" s="109">
        <f>D168-J168</f>
        <v>120</v>
      </c>
      <c r="H168" s="7">
        <f>H165</f>
        <v>-21.833333333333332</v>
      </c>
      <c r="I168" s="7">
        <f>I165</f>
        <v>-22</v>
      </c>
      <c r="J168" s="58">
        <f>J165</f>
        <v>-220</v>
      </c>
      <c r="K168" s="109">
        <v>-420</v>
      </c>
    </row>
    <row r="169" spans="2:11" ht="13.5" thickBot="1">
      <c r="B169" s="101">
        <v>2</v>
      </c>
      <c r="C169" s="81">
        <v>6</v>
      </c>
      <c r="D169" s="112">
        <v>-500</v>
      </c>
      <c r="E169" s="63">
        <f>MY_IMPS(G169)</f>
        <v>-7</v>
      </c>
      <c r="F169" s="71">
        <f>-E169</f>
        <v>7</v>
      </c>
      <c r="G169" s="113">
        <f>D169-J169</f>
        <v>-280</v>
      </c>
      <c r="H169" s="63">
        <f>H165</f>
        <v>-21.833333333333332</v>
      </c>
      <c r="I169" s="63">
        <f>I165</f>
        <v>-22</v>
      </c>
      <c r="J169" s="62">
        <f>J165</f>
        <v>-220</v>
      </c>
      <c r="K169" s="112">
        <v>-500</v>
      </c>
    </row>
    <row r="170" spans="2:11" ht="13.5" thickBot="1">
      <c r="B170" s="187">
        <f>B163+1</f>
        <v>25</v>
      </c>
      <c r="C170" s="188"/>
      <c r="D170" s="189" t="s">
        <v>203</v>
      </c>
      <c r="E170" s="190"/>
      <c r="F170" s="190"/>
      <c r="G170" s="190"/>
      <c r="H170" s="190"/>
      <c r="I170" s="190"/>
      <c r="J170" s="114"/>
      <c r="K170" s="93"/>
    </row>
    <row r="171" spans="2:11" ht="13.5" thickBot="1">
      <c r="B171" s="67" t="s">
        <v>4</v>
      </c>
      <c r="C171" s="49" t="s">
        <v>5</v>
      </c>
      <c r="D171" s="67" t="s">
        <v>194</v>
      </c>
      <c r="E171" s="111" t="s">
        <v>4</v>
      </c>
      <c r="F171" s="49" t="s">
        <v>5</v>
      </c>
      <c r="G171" s="191" t="s">
        <v>195</v>
      </c>
      <c r="H171" s="192"/>
      <c r="I171" s="193"/>
      <c r="J171" s="110" t="s">
        <v>207</v>
      </c>
      <c r="K171" s="93"/>
    </row>
    <row r="172" spans="2:11" ht="12.75">
      <c r="B172" s="97">
        <v>9</v>
      </c>
      <c r="C172" s="98">
        <v>10</v>
      </c>
      <c r="D172" s="109">
        <v>430</v>
      </c>
      <c r="E172" s="64">
        <f>MY_IMPS(G172)</f>
        <v>0</v>
      </c>
      <c r="F172" s="68">
        <f>-E172</f>
        <v>0</v>
      </c>
      <c r="G172" s="95">
        <f>D172-J172</f>
        <v>-10</v>
      </c>
      <c r="H172" s="96">
        <f>(K173+K174+K175)/30+0.5</f>
        <v>44.5</v>
      </c>
      <c r="I172" s="96">
        <f>INT(H172)</f>
        <v>44</v>
      </c>
      <c r="J172" s="58">
        <f>10*(I172-ABS((EVEN(I172)-I172))*(1-SIGN(H172-I172)))</f>
        <v>440</v>
      </c>
      <c r="K172" s="109">
        <v>460</v>
      </c>
    </row>
    <row r="173" spans="2:11" ht="12.75">
      <c r="B173" s="97">
        <v>6</v>
      </c>
      <c r="C173" s="98">
        <v>3</v>
      </c>
      <c r="D173" s="109">
        <v>430</v>
      </c>
      <c r="E173" s="7">
        <f>MY_IMPS(G173)</f>
        <v>0</v>
      </c>
      <c r="F173" s="68">
        <f>-E173</f>
        <v>0</v>
      </c>
      <c r="G173" s="109">
        <f>D173-J173</f>
        <v>-10</v>
      </c>
      <c r="H173" s="7">
        <f>H172</f>
        <v>44.5</v>
      </c>
      <c r="I173" s="7">
        <f>I172</f>
        <v>44</v>
      </c>
      <c r="J173" s="58">
        <f>J172</f>
        <v>440</v>
      </c>
      <c r="K173" s="122">
        <v>460</v>
      </c>
    </row>
    <row r="174" spans="2:11" ht="12.75">
      <c r="B174" s="97">
        <v>7</v>
      </c>
      <c r="C174" s="98">
        <v>2</v>
      </c>
      <c r="D174" s="109">
        <v>460</v>
      </c>
      <c r="E174" s="7">
        <f>MY_IMPS(G174)</f>
        <v>1</v>
      </c>
      <c r="F174" s="68">
        <f>-E174</f>
        <v>-1</v>
      </c>
      <c r="G174" s="109">
        <f>D174-J174</f>
        <v>20</v>
      </c>
      <c r="H174" s="7">
        <f>H172</f>
        <v>44.5</v>
      </c>
      <c r="I174" s="7">
        <f>I172</f>
        <v>44</v>
      </c>
      <c r="J174" s="58">
        <f>J172</f>
        <v>440</v>
      </c>
      <c r="K174" s="109">
        <v>430</v>
      </c>
    </row>
    <row r="175" spans="2:11" ht="12.75">
      <c r="B175" s="99">
        <v>5</v>
      </c>
      <c r="C175" s="100">
        <v>8</v>
      </c>
      <c r="D175" s="109">
        <v>430</v>
      </c>
      <c r="E175" s="7">
        <f>MY_IMPS(G175)</f>
        <v>0</v>
      </c>
      <c r="F175" s="68">
        <f>-E175</f>
        <v>0</v>
      </c>
      <c r="G175" s="109">
        <f>D175-J175</f>
        <v>-10</v>
      </c>
      <c r="H175" s="7">
        <f>H172</f>
        <v>44.5</v>
      </c>
      <c r="I175" s="7">
        <f>I172</f>
        <v>44</v>
      </c>
      <c r="J175" s="58">
        <f>J172</f>
        <v>440</v>
      </c>
      <c r="K175" s="109">
        <v>430</v>
      </c>
    </row>
    <row r="176" spans="2:11" ht="13.5" thickBot="1">
      <c r="B176" s="97">
        <v>1</v>
      </c>
      <c r="C176" s="98">
        <v>4</v>
      </c>
      <c r="D176" s="112">
        <v>460</v>
      </c>
      <c r="E176" s="63">
        <f>MY_IMPS(G176)</f>
        <v>1</v>
      </c>
      <c r="F176" s="71">
        <f>-E176</f>
        <v>-1</v>
      </c>
      <c r="G176" s="113">
        <f>D176-J176</f>
        <v>20</v>
      </c>
      <c r="H176" s="63">
        <f>H172</f>
        <v>44.5</v>
      </c>
      <c r="I176" s="63">
        <f>I172</f>
        <v>44</v>
      </c>
      <c r="J176" s="62">
        <f>J172</f>
        <v>440</v>
      </c>
      <c r="K176" s="113">
        <v>430</v>
      </c>
    </row>
    <row r="177" spans="2:11" ht="13.5" thickBot="1">
      <c r="B177" s="187">
        <f>B170+1</f>
        <v>26</v>
      </c>
      <c r="C177" s="188"/>
      <c r="D177" s="189" t="s">
        <v>203</v>
      </c>
      <c r="E177" s="190"/>
      <c r="F177" s="190"/>
      <c r="G177" s="190"/>
      <c r="H177" s="190"/>
      <c r="I177" s="190"/>
      <c r="J177" s="114"/>
      <c r="K177" s="93"/>
    </row>
    <row r="178" spans="2:11" ht="13.5" thickBot="1">
      <c r="B178" s="67" t="s">
        <v>4</v>
      </c>
      <c r="C178" s="49" t="s">
        <v>5</v>
      </c>
      <c r="D178" s="67" t="s">
        <v>194</v>
      </c>
      <c r="E178" s="111" t="s">
        <v>4</v>
      </c>
      <c r="F178" s="49" t="s">
        <v>5</v>
      </c>
      <c r="G178" s="191" t="s">
        <v>195</v>
      </c>
      <c r="H178" s="192"/>
      <c r="I178" s="193"/>
      <c r="J178" s="110" t="s">
        <v>207</v>
      </c>
      <c r="K178" s="93"/>
    </row>
    <row r="179" spans="2:11" ht="12.75">
      <c r="B179" s="97">
        <v>9</v>
      </c>
      <c r="C179" s="98">
        <v>10</v>
      </c>
      <c r="D179" s="109">
        <v>-200</v>
      </c>
      <c r="E179" s="64">
        <f>MY_IMPS(G179)</f>
        <v>-2</v>
      </c>
      <c r="F179" s="68">
        <f>-E179</f>
        <v>2</v>
      </c>
      <c r="G179" s="95">
        <f>D179-J179</f>
        <v>-50</v>
      </c>
      <c r="H179" s="96">
        <f>(K180+K181+K182)/30+0.5</f>
        <v>-14.166666666666666</v>
      </c>
      <c r="I179" s="96">
        <f>INT(H179)</f>
        <v>-15</v>
      </c>
      <c r="J179" s="58">
        <f>10*(I179-ABS((EVEN(I179)-I179))*(1-SIGN(H179-I179)))</f>
        <v>-150</v>
      </c>
      <c r="K179" s="109">
        <v>-200</v>
      </c>
    </row>
    <row r="180" spans="2:11" ht="12.75">
      <c r="B180" s="97">
        <v>6</v>
      </c>
      <c r="C180" s="98">
        <v>3</v>
      </c>
      <c r="D180" s="109">
        <v>-200</v>
      </c>
      <c r="E180" s="7">
        <f>MY_IMPS(G180)</f>
        <v>-2</v>
      </c>
      <c r="F180" s="68">
        <f>-E180</f>
        <v>2</v>
      </c>
      <c r="G180" s="109">
        <f>D180-J180</f>
        <v>-50</v>
      </c>
      <c r="H180" s="7">
        <f>H179</f>
        <v>-14.166666666666666</v>
      </c>
      <c r="I180" s="7">
        <f>I179</f>
        <v>-15</v>
      </c>
      <c r="J180" s="58">
        <f>J179</f>
        <v>-150</v>
      </c>
      <c r="K180" s="109">
        <v>-200</v>
      </c>
    </row>
    <row r="181" spans="2:11" ht="12.75">
      <c r="B181" s="97">
        <v>7</v>
      </c>
      <c r="C181" s="98">
        <v>2</v>
      </c>
      <c r="D181" s="109">
        <v>-120</v>
      </c>
      <c r="E181" s="7">
        <f>MY_IMPS(G181)</f>
        <v>1</v>
      </c>
      <c r="F181" s="68">
        <f>-E181</f>
        <v>-1</v>
      </c>
      <c r="G181" s="109">
        <f>D181-J181</f>
        <v>30</v>
      </c>
      <c r="H181" s="7">
        <f>H179</f>
        <v>-14.166666666666666</v>
      </c>
      <c r="I181" s="7">
        <f>I179</f>
        <v>-15</v>
      </c>
      <c r="J181" s="58">
        <f>J179</f>
        <v>-150</v>
      </c>
      <c r="K181" s="109">
        <v>-120</v>
      </c>
    </row>
    <row r="182" spans="2:11" ht="12.75">
      <c r="B182" s="99">
        <v>5</v>
      </c>
      <c r="C182" s="100">
        <v>8</v>
      </c>
      <c r="D182" s="109">
        <v>-120</v>
      </c>
      <c r="E182" s="7">
        <f>MY_IMPS(G182)</f>
        <v>1</v>
      </c>
      <c r="F182" s="68">
        <f>-E182</f>
        <v>-1</v>
      </c>
      <c r="G182" s="109">
        <f>D182-J182</f>
        <v>30</v>
      </c>
      <c r="H182" s="7">
        <f>H179</f>
        <v>-14.166666666666666</v>
      </c>
      <c r="I182" s="7">
        <f>I179</f>
        <v>-15</v>
      </c>
      <c r="J182" s="58">
        <f>J179</f>
        <v>-150</v>
      </c>
      <c r="K182" s="109">
        <v>-120</v>
      </c>
    </row>
    <row r="183" spans="2:11" ht="13.5" thickBot="1">
      <c r="B183" s="97">
        <v>1</v>
      </c>
      <c r="C183" s="98">
        <v>4</v>
      </c>
      <c r="D183" s="112">
        <v>100</v>
      </c>
      <c r="E183" s="63">
        <f>MY_IMPS(G183)</f>
        <v>6</v>
      </c>
      <c r="F183" s="71">
        <f>-E183</f>
        <v>-6</v>
      </c>
      <c r="G183" s="113">
        <f>D183-J183</f>
        <v>250</v>
      </c>
      <c r="H183" s="63">
        <f>H179</f>
        <v>-14.166666666666666</v>
      </c>
      <c r="I183" s="63">
        <f>I179</f>
        <v>-15</v>
      </c>
      <c r="J183" s="62">
        <f>J179</f>
        <v>-150</v>
      </c>
      <c r="K183" s="112">
        <v>100</v>
      </c>
    </row>
    <row r="184" spans="2:11" ht="13.5" thickBot="1">
      <c r="B184" s="187">
        <f>B177+1</f>
        <v>27</v>
      </c>
      <c r="C184" s="188"/>
      <c r="D184" s="189" t="s">
        <v>203</v>
      </c>
      <c r="E184" s="190"/>
      <c r="F184" s="190"/>
      <c r="G184" s="190"/>
      <c r="H184" s="190"/>
      <c r="I184" s="190"/>
      <c r="J184" s="114"/>
      <c r="K184" s="93"/>
    </row>
    <row r="185" spans="2:11" ht="13.5" thickBot="1">
      <c r="B185" s="67" t="s">
        <v>4</v>
      </c>
      <c r="C185" s="49" t="s">
        <v>5</v>
      </c>
      <c r="D185" s="67" t="s">
        <v>194</v>
      </c>
      <c r="E185" s="111" t="s">
        <v>4</v>
      </c>
      <c r="F185" s="49" t="s">
        <v>5</v>
      </c>
      <c r="G185" s="191" t="s">
        <v>195</v>
      </c>
      <c r="H185" s="192"/>
      <c r="I185" s="193"/>
      <c r="J185" s="110" t="s">
        <v>207</v>
      </c>
      <c r="K185" s="93"/>
    </row>
    <row r="186" spans="2:11" ht="12.75">
      <c r="B186" s="97">
        <v>9</v>
      </c>
      <c r="C186" s="98">
        <v>10</v>
      </c>
      <c r="D186" s="109">
        <v>140</v>
      </c>
      <c r="E186" s="64">
        <f>MY_IMPS(G186)</f>
        <v>-5</v>
      </c>
      <c r="F186" s="68">
        <f>-E186</f>
        <v>5</v>
      </c>
      <c r="G186" s="95">
        <f>D186-J186</f>
        <v>-190</v>
      </c>
      <c r="H186" s="96">
        <f>(K187+K188+K189)/30+0.5</f>
        <v>33.5</v>
      </c>
      <c r="I186" s="96">
        <f>INT(H186)</f>
        <v>33</v>
      </c>
      <c r="J186" s="58">
        <f>10*(I186-ABS((EVEN(I186)-I186))*(1-SIGN(H186-I186)))</f>
        <v>330</v>
      </c>
      <c r="K186" s="122">
        <v>1400</v>
      </c>
    </row>
    <row r="187" spans="2:11" ht="12.75">
      <c r="B187" s="97">
        <v>6</v>
      </c>
      <c r="C187" s="98">
        <v>3</v>
      </c>
      <c r="D187" s="109">
        <v>420</v>
      </c>
      <c r="E187" s="7">
        <f>MY_IMPS(G187)</f>
        <v>3</v>
      </c>
      <c r="F187" s="68">
        <f>-E187</f>
        <v>-3</v>
      </c>
      <c r="G187" s="109">
        <f>D187-J187</f>
        <v>90</v>
      </c>
      <c r="H187" s="7">
        <f>H186</f>
        <v>33.5</v>
      </c>
      <c r="I187" s="7">
        <f>I186</f>
        <v>33</v>
      </c>
      <c r="J187" s="58">
        <f>J186</f>
        <v>330</v>
      </c>
      <c r="K187" s="109">
        <v>420</v>
      </c>
    </row>
    <row r="188" spans="2:11" ht="12.75">
      <c r="B188" s="97">
        <v>7</v>
      </c>
      <c r="C188" s="98">
        <v>2</v>
      </c>
      <c r="D188" s="109">
        <v>150</v>
      </c>
      <c r="E188" s="7">
        <f>MY_IMPS(G188)</f>
        <v>-5</v>
      </c>
      <c r="F188" s="68">
        <f>-E188</f>
        <v>5</v>
      </c>
      <c r="G188" s="109">
        <f>D188-J188</f>
        <v>-180</v>
      </c>
      <c r="H188" s="7">
        <f>H186</f>
        <v>33.5</v>
      </c>
      <c r="I188" s="7">
        <f>I186</f>
        <v>33</v>
      </c>
      <c r="J188" s="58">
        <f>J186</f>
        <v>330</v>
      </c>
      <c r="K188" s="109">
        <v>420</v>
      </c>
    </row>
    <row r="189" spans="2:11" ht="12.75">
      <c r="B189" s="99">
        <v>5</v>
      </c>
      <c r="C189" s="100">
        <v>8</v>
      </c>
      <c r="D189" s="109">
        <v>420</v>
      </c>
      <c r="E189" s="7">
        <f>MY_IMPS(G189)</f>
        <v>3</v>
      </c>
      <c r="F189" s="68">
        <f>-E189</f>
        <v>-3</v>
      </c>
      <c r="G189" s="109">
        <f>D189-J189</f>
        <v>90</v>
      </c>
      <c r="H189" s="7">
        <f>H186</f>
        <v>33.5</v>
      </c>
      <c r="I189" s="7">
        <f>I186</f>
        <v>33</v>
      </c>
      <c r="J189" s="58">
        <f>J186</f>
        <v>330</v>
      </c>
      <c r="K189" s="109">
        <v>150</v>
      </c>
    </row>
    <row r="190" spans="2:11" ht="13.5" thickBot="1">
      <c r="B190" s="101">
        <v>1</v>
      </c>
      <c r="C190" s="115">
        <v>4</v>
      </c>
      <c r="D190" s="112">
        <v>1400</v>
      </c>
      <c r="E190" s="63">
        <f>MY_IMPS(G190)</f>
        <v>14</v>
      </c>
      <c r="F190" s="71">
        <f>-E190</f>
        <v>-14</v>
      </c>
      <c r="G190" s="113">
        <f>D190-J190</f>
        <v>1070</v>
      </c>
      <c r="H190" s="63">
        <f>H186</f>
        <v>33.5</v>
      </c>
      <c r="I190" s="63">
        <f>I186</f>
        <v>33</v>
      </c>
      <c r="J190" s="62">
        <f>J186</f>
        <v>330</v>
      </c>
      <c r="K190" s="113">
        <v>140</v>
      </c>
    </row>
    <row r="191" ht="12.75">
      <c r="K191" s="2"/>
    </row>
  </sheetData>
  <sheetProtection/>
  <mergeCells count="123">
    <mergeCell ref="D93:I93"/>
    <mergeCell ref="G115:I115"/>
    <mergeCell ref="B121:C121"/>
    <mergeCell ref="D121:I121"/>
    <mergeCell ref="G122:I122"/>
    <mergeCell ref="B107:C107"/>
    <mergeCell ref="D107:I107"/>
    <mergeCell ref="G108:I108"/>
    <mergeCell ref="B114:C114"/>
    <mergeCell ref="D114:I114"/>
    <mergeCell ref="B72:C72"/>
    <mergeCell ref="D72:I72"/>
    <mergeCell ref="G94:I94"/>
    <mergeCell ref="B100:C100"/>
    <mergeCell ref="D100:I100"/>
    <mergeCell ref="G101:I101"/>
    <mergeCell ref="B86:C86"/>
    <mergeCell ref="D86:I86"/>
    <mergeCell ref="G87:I87"/>
    <mergeCell ref="B93:C93"/>
    <mergeCell ref="G52:I52"/>
    <mergeCell ref="B58:C58"/>
    <mergeCell ref="D58:I58"/>
    <mergeCell ref="G59:I59"/>
    <mergeCell ref="B44:C44"/>
    <mergeCell ref="D44:I44"/>
    <mergeCell ref="G45:I45"/>
    <mergeCell ref="B51:C51"/>
    <mergeCell ref="D51:I51"/>
    <mergeCell ref="B65:C65"/>
    <mergeCell ref="D65:I65"/>
    <mergeCell ref="L110:N110"/>
    <mergeCell ref="Q110:X110"/>
    <mergeCell ref="L74:N74"/>
    <mergeCell ref="G73:I73"/>
    <mergeCell ref="B79:C79"/>
    <mergeCell ref="D79:I79"/>
    <mergeCell ref="G80:I80"/>
    <mergeCell ref="G66:I66"/>
    <mergeCell ref="Y110:AB110"/>
    <mergeCell ref="L119:N119"/>
    <mergeCell ref="Q119:X119"/>
    <mergeCell ref="Y119:AB119"/>
    <mergeCell ref="Q92:X92"/>
    <mergeCell ref="Y92:AB92"/>
    <mergeCell ref="L101:N101"/>
    <mergeCell ref="Q101:X101"/>
    <mergeCell ref="Y101:AB101"/>
    <mergeCell ref="L92:N92"/>
    <mergeCell ref="Q74:X74"/>
    <mergeCell ref="Y74:AB74"/>
    <mergeCell ref="L83:N83"/>
    <mergeCell ref="Q83:X83"/>
    <mergeCell ref="Y83:AB83"/>
    <mergeCell ref="L56:N56"/>
    <mergeCell ref="Q56:X56"/>
    <mergeCell ref="Y56:AB56"/>
    <mergeCell ref="L65:N65"/>
    <mergeCell ref="Q65:X65"/>
    <mergeCell ref="Y65:AB65"/>
    <mergeCell ref="L38:N38"/>
    <mergeCell ref="Q38:X38"/>
    <mergeCell ref="Y38:AB38"/>
    <mergeCell ref="L47:N47"/>
    <mergeCell ref="Q47:X47"/>
    <mergeCell ref="Y47:AB47"/>
    <mergeCell ref="Q20:X20"/>
    <mergeCell ref="Y20:AB20"/>
    <mergeCell ref="L29:N29"/>
    <mergeCell ref="Q29:X29"/>
    <mergeCell ref="Y29:AB29"/>
    <mergeCell ref="L20:N20"/>
    <mergeCell ref="Q2:X2"/>
    <mergeCell ref="Y2:AB2"/>
    <mergeCell ref="L11:N11"/>
    <mergeCell ref="Q11:X11"/>
    <mergeCell ref="Y11:AB11"/>
    <mergeCell ref="L2:N2"/>
    <mergeCell ref="B37:C37"/>
    <mergeCell ref="D37:I37"/>
    <mergeCell ref="B16:C16"/>
    <mergeCell ref="D16:I16"/>
    <mergeCell ref="G17:I17"/>
    <mergeCell ref="B30:C30"/>
    <mergeCell ref="B23:C23"/>
    <mergeCell ref="D23:I23"/>
    <mergeCell ref="B2:C2"/>
    <mergeCell ref="B9:C9"/>
    <mergeCell ref="G24:I24"/>
    <mergeCell ref="G38:I38"/>
    <mergeCell ref="D2:I2"/>
    <mergeCell ref="G3:I3"/>
    <mergeCell ref="G31:I31"/>
    <mergeCell ref="D30:I30"/>
    <mergeCell ref="D9:I9"/>
    <mergeCell ref="G10:I10"/>
    <mergeCell ref="B128:C128"/>
    <mergeCell ref="D128:I128"/>
    <mergeCell ref="G129:I129"/>
    <mergeCell ref="B135:C135"/>
    <mergeCell ref="D135:I135"/>
    <mergeCell ref="G136:I136"/>
    <mergeCell ref="B142:C142"/>
    <mergeCell ref="D142:I142"/>
    <mergeCell ref="G143:I143"/>
    <mergeCell ref="B149:C149"/>
    <mergeCell ref="D149:I149"/>
    <mergeCell ref="G150:I150"/>
    <mergeCell ref="B156:C156"/>
    <mergeCell ref="D156:I156"/>
    <mergeCell ref="G157:I157"/>
    <mergeCell ref="B163:C163"/>
    <mergeCell ref="D163:I163"/>
    <mergeCell ref="G164:I164"/>
    <mergeCell ref="B184:C184"/>
    <mergeCell ref="D184:I184"/>
    <mergeCell ref="G185:I185"/>
    <mergeCell ref="B170:C170"/>
    <mergeCell ref="D170:I170"/>
    <mergeCell ref="G171:I171"/>
    <mergeCell ref="B177:C177"/>
    <mergeCell ref="D177:I177"/>
    <mergeCell ref="G178:I17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I43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2.140625" style="0" customWidth="1"/>
  </cols>
  <sheetData>
    <row r="1" ht="13.5" thickBot="1"/>
    <row r="2" spans="2:9" ht="13.5" thickBot="1">
      <c r="B2" s="187">
        <v>7</v>
      </c>
      <c r="C2" s="188"/>
      <c r="D2" s="154" t="s">
        <v>203</v>
      </c>
      <c r="E2" s="155"/>
      <c r="F2" s="155"/>
      <c r="G2" s="155"/>
      <c r="H2" s="155"/>
      <c r="I2" s="155"/>
    </row>
    <row r="3" spans="2:9" ht="13.5" thickBot="1">
      <c r="B3" s="67" t="s">
        <v>4</v>
      </c>
      <c r="C3" s="49" t="s">
        <v>5</v>
      </c>
      <c r="D3" s="82" t="s">
        <v>194</v>
      </c>
      <c r="E3" s="48" t="s">
        <v>4</v>
      </c>
      <c r="F3" s="49" t="s">
        <v>5</v>
      </c>
      <c r="G3" s="197" t="s">
        <v>195</v>
      </c>
      <c r="H3" s="198"/>
      <c r="I3" s="198"/>
    </row>
    <row r="4" spans="2:9" ht="13.5" thickBot="1">
      <c r="B4" s="97">
        <v>1</v>
      </c>
      <c r="C4" s="98">
        <v>7</v>
      </c>
      <c r="D4" s="65">
        <v>150</v>
      </c>
      <c r="E4" s="95">
        <v>8</v>
      </c>
      <c r="F4" s="8">
        <f>-E4</f>
        <v>-8</v>
      </c>
      <c r="G4" s="66">
        <f>G6</f>
        <v>-166.66666666666666</v>
      </c>
      <c r="H4" s="96">
        <f>D4-G4</f>
        <v>316.66666666666663</v>
      </c>
      <c r="I4" s="96">
        <f>-H4</f>
        <v>-316.66666666666663</v>
      </c>
    </row>
    <row r="5" spans="2:9" ht="13.5" thickBot="1">
      <c r="B5" s="97">
        <v>5</v>
      </c>
      <c r="C5" s="98">
        <v>6</v>
      </c>
      <c r="D5" s="66">
        <v>-100</v>
      </c>
      <c r="E5" s="95">
        <f>MY_IMPS(H5)</f>
        <v>2</v>
      </c>
      <c r="F5" s="8">
        <f>-E5</f>
        <v>-2</v>
      </c>
      <c r="G5" s="66">
        <f>G6</f>
        <v>-166.66666666666666</v>
      </c>
      <c r="H5" s="96">
        <f>D5-G5</f>
        <v>66.66666666666666</v>
      </c>
      <c r="I5" s="96">
        <f>-H5</f>
        <v>-66.66666666666666</v>
      </c>
    </row>
    <row r="6" spans="2:9" ht="13.5" thickBot="1">
      <c r="B6" s="97">
        <v>4</v>
      </c>
      <c r="C6" s="98">
        <v>2</v>
      </c>
      <c r="D6" s="66">
        <v>-300</v>
      </c>
      <c r="E6" s="95">
        <f>MY_IMPS(H6)</f>
        <v>-4</v>
      </c>
      <c r="F6" s="8">
        <f>-E6</f>
        <v>4</v>
      </c>
      <c r="G6" s="66">
        <f>(D5+D6+D7)/3</f>
        <v>-166.66666666666666</v>
      </c>
      <c r="H6" s="96">
        <f>D6-G6</f>
        <v>-133.33333333333334</v>
      </c>
      <c r="I6" s="96">
        <f>-H6</f>
        <v>133.33333333333334</v>
      </c>
    </row>
    <row r="7" spans="2:9" ht="13.5" thickBot="1">
      <c r="B7" s="99">
        <v>8</v>
      </c>
      <c r="C7" s="100">
        <v>9</v>
      </c>
      <c r="D7" s="66">
        <v>-100</v>
      </c>
      <c r="E7" s="95">
        <f>MY_IMPS(H7)</f>
        <v>2</v>
      </c>
      <c r="F7" s="8">
        <f>-E7</f>
        <v>-2</v>
      </c>
      <c r="G7" s="66">
        <f>G6</f>
        <v>-166.66666666666666</v>
      </c>
      <c r="H7" s="96">
        <f>D7-G7</f>
        <v>66.66666666666666</v>
      </c>
      <c r="I7" s="96">
        <f>-H7</f>
        <v>-66.66666666666666</v>
      </c>
    </row>
    <row r="8" spans="2:9" ht="13.5" thickBot="1">
      <c r="B8" s="101">
        <v>10</v>
      </c>
      <c r="C8" s="81">
        <v>3</v>
      </c>
      <c r="D8" s="83">
        <v>-300</v>
      </c>
      <c r="E8" s="95">
        <f>MY_IMPS(H8)</f>
        <v>-4</v>
      </c>
      <c r="F8" s="70">
        <f>-E8</f>
        <v>4</v>
      </c>
      <c r="G8" s="66">
        <f>G6</f>
        <v>-166.66666666666666</v>
      </c>
      <c r="H8" s="96">
        <f>D8-G8</f>
        <v>-133.33333333333334</v>
      </c>
      <c r="I8" s="96">
        <f>-H8</f>
        <v>133.33333333333334</v>
      </c>
    </row>
    <row r="9" spans="2:9" ht="13.5" thickBot="1">
      <c r="B9" s="187">
        <f>B2+1</f>
        <v>8</v>
      </c>
      <c r="C9" s="188"/>
      <c r="D9" s="154" t="s">
        <v>203</v>
      </c>
      <c r="E9" s="155"/>
      <c r="F9" s="155"/>
      <c r="G9" s="155"/>
      <c r="H9" s="155"/>
      <c r="I9" s="155"/>
    </row>
    <row r="10" spans="2:9" ht="13.5" thickBot="1">
      <c r="B10" s="67" t="s">
        <v>4</v>
      </c>
      <c r="C10" s="49" t="s">
        <v>5</v>
      </c>
      <c r="D10" s="82" t="s">
        <v>194</v>
      </c>
      <c r="E10" s="48" t="s">
        <v>4</v>
      </c>
      <c r="F10" s="49" t="s">
        <v>5</v>
      </c>
      <c r="G10" s="197" t="s">
        <v>195</v>
      </c>
      <c r="H10" s="198"/>
      <c r="I10" s="198"/>
    </row>
    <row r="11" spans="2:9" ht="13.5" thickBot="1">
      <c r="B11" s="97">
        <v>4</v>
      </c>
      <c r="C11" s="98">
        <v>2</v>
      </c>
      <c r="D11" s="65">
        <v>-300</v>
      </c>
      <c r="E11" s="95">
        <f>MY_IMPS(H11)</f>
        <v>-7</v>
      </c>
      <c r="F11" s="8">
        <f>-E11</f>
        <v>7</v>
      </c>
      <c r="G11" s="66">
        <f>G13</f>
        <v>-10</v>
      </c>
      <c r="H11" s="96">
        <f>D11-G11</f>
        <v>-290</v>
      </c>
      <c r="I11" s="96">
        <f>-H11</f>
        <v>290</v>
      </c>
    </row>
    <row r="12" spans="2:9" ht="13.5" thickBot="1">
      <c r="B12" s="97">
        <v>1</v>
      </c>
      <c r="C12" s="98">
        <v>7</v>
      </c>
      <c r="D12" s="66">
        <v>100</v>
      </c>
      <c r="E12" s="95">
        <f>MY_IMPS(H12)</f>
        <v>3</v>
      </c>
      <c r="F12" s="8">
        <f>-E12</f>
        <v>-3</v>
      </c>
      <c r="G12" s="66">
        <f>G13</f>
        <v>-10</v>
      </c>
      <c r="H12" s="96">
        <f>D12-G12</f>
        <v>110</v>
      </c>
      <c r="I12" s="96">
        <f>-H12</f>
        <v>-110</v>
      </c>
    </row>
    <row r="13" spans="2:9" ht="13.5" thickBot="1">
      <c r="B13" s="101">
        <v>10</v>
      </c>
      <c r="C13" s="81">
        <v>3</v>
      </c>
      <c r="D13" s="66">
        <v>-180</v>
      </c>
      <c r="E13" s="95">
        <f>MY_IMPS(H13)</f>
        <v>-5</v>
      </c>
      <c r="F13" s="8">
        <f>-E13</f>
        <v>5</v>
      </c>
      <c r="G13" s="66">
        <f>(D12+D13+D14)/3</f>
        <v>-10</v>
      </c>
      <c r="H13" s="96">
        <f>D13-G13</f>
        <v>-170</v>
      </c>
      <c r="I13" s="96">
        <f>-H13</f>
        <v>170</v>
      </c>
    </row>
    <row r="14" spans="2:9" ht="13.5" thickBot="1">
      <c r="B14" s="99">
        <v>8</v>
      </c>
      <c r="C14" s="100">
        <v>9</v>
      </c>
      <c r="D14" s="66">
        <v>50</v>
      </c>
      <c r="E14" s="95">
        <f>MY_IMPS(H14)</f>
        <v>2</v>
      </c>
      <c r="F14" s="8">
        <f>-E14</f>
        <v>-2</v>
      </c>
      <c r="G14" s="66">
        <f>G13</f>
        <v>-10</v>
      </c>
      <c r="H14" s="96">
        <f>D14-G14</f>
        <v>60</v>
      </c>
      <c r="I14" s="96">
        <f>-H14</f>
        <v>-60</v>
      </c>
    </row>
    <row r="15" spans="2:9" ht="13.5" thickBot="1">
      <c r="B15" s="97">
        <v>5</v>
      </c>
      <c r="C15" s="98">
        <v>6</v>
      </c>
      <c r="D15" s="83">
        <v>150</v>
      </c>
      <c r="E15" s="95">
        <f>MY_IMPS(H15)</f>
        <v>4</v>
      </c>
      <c r="F15" s="70">
        <f>-E15</f>
        <v>-4</v>
      </c>
      <c r="G15" s="66">
        <f>G13</f>
        <v>-10</v>
      </c>
      <c r="H15" s="96">
        <f>D15-G15</f>
        <v>160</v>
      </c>
      <c r="I15" s="96">
        <f>-H15</f>
        <v>-160</v>
      </c>
    </row>
    <row r="16" spans="2:9" ht="13.5" thickBot="1">
      <c r="B16" s="187">
        <f>B9+1</f>
        <v>9</v>
      </c>
      <c r="C16" s="188"/>
      <c r="D16" s="154" t="s">
        <v>203</v>
      </c>
      <c r="E16" s="155"/>
      <c r="F16" s="155"/>
      <c r="G16" s="155"/>
      <c r="H16" s="155"/>
      <c r="I16" s="155"/>
    </row>
    <row r="17" spans="2:9" ht="13.5" thickBot="1">
      <c r="B17" s="67" t="s">
        <v>4</v>
      </c>
      <c r="C17" s="49" t="s">
        <v>5</v>
      </c>
      <c r="D17" s="82" t="s">
        <v>194</v>
      </c>
      <c r="E17" s="48" t="s">
        <v>4</v>
      </c>
      <c r="F17" s="49" t="s">
        <v>5</v>
      </c>
      <c r="G17" s="197" t="s">
        <v>195</v>
      </c>
      <c r="H17" s="198"/>
      <c r="I17" s="198"/>
    </row>
    <row r="18" spans="2:9" ht="13.5" thickBot="1">
      <c r="B18" s="97">
        <v>5</v>
      </c>
      <c r="C18" s="98">
        <v>6</v>
      </c>
      <c r="D18" s="65">
        <v>420</v>
      </c>
      <c r="E18" s="95">
        <f>MY_IMPS(H18)</f>
        <v>-1</v>
      </c>
      <c r="F18" s="8">
        <f>-E18</f>
        <v>1</v>
      </c>
      <c r="G18" s="66">
        <f>G20</f>
        <v>440</v>
      </c>
      <c r="H18" s="96">
        <f>D18-G18</f>
        <v>-20</v>
      </c>
      <c r="I18" s="96">
        <f>-H18</f>
        <v>20</v>
      </c>
    </row>
    <row r="19" spans="2:9" ht="13.5" thickBot="1">
      <c r="B19" s="97">
        <v>4</v>
      </c>
      <c r="C19" s="98">
        <v>2</v>
      </c>
      <c r="D19" s="66">
        <v>420</v>
      </c>
      <c r="E19" s="95">
        <f>MY_IMPS(H19)</f>
        <v>-1</v>
      </c>
      <c r="F19" s="8">
        <f>-E19</f>
        <v>1</v>
      </c>
      <c r="G19" s="66">
        <f>G20</f>
        <v>440</v>
      </c>
      <c r="H19" s="96">
        <f>D19-G19</f>
        <v>-20</v>
      </c>
      <c r="I19" s="96">
        <f>-H19</f>
        <v>20</v>
      </c>
    </row>
    <row r="20" spans="2:9" ht="13.5" thickBot="1">
      <c r="B20" s="97">
        <v>1</v>
      </c>
      <c r="C20" s="98">
        <v>7</v>
      </c>
      <c r="D20" s="66">
        <v>450</v>
      </c>
      <c r="E20" s="95">
        <f>MY_IMPS(H20)</f>
        <v>0</v>
      </c>
      <c r="F20" s="8">
        <f>-E20</f>
        <v>0</v>
      </c>
      <c r="G20" s="66">
        <f>(D19+D20+D21)/3</f>
        <v>440</v>
      </c>
      <c r="H20" s="96">
        <f>D20-G20</f>
        <v>10</v>
      </c>
      <c r="I20" s="96">
        <f>-H20</f>
        <v>-10</v>
      </c>
    </row>
    <row r="21" spans="2:9" ht="13.5" thickBot="1">
      <c r="B21" s="99">
        <v>8</v>
      </c>
      <c r="C21" s="100">
        <v>9</v>
      </c>
      <c r="D21" s="66">
        <v>450</v>
      </c>
      <c r="E21" s="95">
        <f>MY_IMPS(H21)</f>
        <v>0</v>
      </c>
      <c r="F21" s="8">
        <f>-E21</f>
        <v>0</v>
      </c>
      <c r="G21" s="66">
        <f>G20</f>
        <v>440</v>
      </c>
      <c r="H21" s="96">
        <f>D21-G21</f>
        <v>10</v>
      </c>
      <c r="I21" s="96">
        <f>-H21</f>
        <v>-10</v>
      </c>
    </row>
    <row r="22" spans="2:9" ht="13.5" thickBot="1">
      <c r="B22" s="101">
        <v>10</v>
      </c>
      <c r="C22" s="81">
        <v>3</v>
      </c>
      <c r="D22" s="66">
        <v>480</v>
      </c>
      <c r="E22" s="95">
        <f>MY_IMPS(H22)</f>
        <v>1</v>
      </c>
      <c r="F22" s="70">
        <f>-E22</f>
        <v>-1</v>
      </c>
      <c r="G22" s="66">
        <f>G20</f>
        <v>440</v>
      </c>
      <c r="H22" s="96">
        <f>D22-G22</f>
        <v>40</v>
      </c>
      <c r="I22" s="96">
        <f>-H22</f>
        <v>-40</v>
      </c>
    </row>
    <row r="23" spans="2:9" ht="13.5" thickBot="1">
      <c r="B23" s="187">
        <f>B16+1</f>
        <v>10</v>
      </c>
      <c r="C23" s="188"/>
      <c r="D23" s="154" t="s">
        <v>203</v>
      </c>
      <c r="E23" s="155"/>
      <c r="F23" s="155"/>
      <c r="G23" s="155"/>
      <c r="H23" s="155"/>
      <c r="I23" s="155"/>
    </row>
    <row r="24" spans="2:9" ht="13.5" thickBot="1">
      <c r="B24" s="67" t="s">
        <v>4</v>
      </c>
      <c r="C24" s="49" t="s">
        <v>5</v>
      </c>
      <c r="D24" s="82" t="s">
        <v>194</v>
      </c>
      <c r="E24" s="48" t="s">
        <v>4</v>
      </c>
      <c r="F24" s="49" t="s">
        <v>5</v>
      </c>
      <c r="G24" s="197" t="s">
        <v>195</v>
      </c>
      <c r="H24" s="198"/>
      <c r="I24" s="198"/>
    </row>
    <row r="25" spans="2:9" ht="13.5" thickBot="1">
      <c r="B25" s="97">
        <v>1</v>
      </c>
      <c r="C25" s="98">
        <v>6</v>
      </c>
      <c r="D25" s="65">
        <v>-800</v>
      </c>
      <c r="E25" s="95">
        <f>MY_IMPS(H25)</f>
        <v>-4</v>
      </c>
      <c r="F25" s="8">
        <f>-E25</f>
        <v>4</v>
      </c>
      <c r="G25" s="66">
        <f>G27</f>
        <v>-640</v>
      </c>
      <c r="H25" s="96">
        <f>D25-G25</f>
        <v>-160</v>
      </c>
      <c r="I25" s="96">
        <f>-H25</f>
        <v>160</v>
      </c>
    </row>
    <row r="26" spans="2:9" ht="13.5" thickBot="1">
      <c r="B26" s="97">
        <v>8</v>
      </c>
      <c r="C26" s="98">
        <v>10</v>
      </c>
      <c r="D26" s="66">
        <v>-650</v>
      </c>
      <c r="E26" s="95">
        <f>MY_IMPS(H26)</f>
        <v>0</v>
      </c>
      <c r="F26" s="8">
        <f>-E26</f>
        <v>0</v>
      </c>
      <c r="G26" s="66">
        <f>G27</f>
        <v>-640</v>
      </c>
      <c r="H26" s="96">
        <f>D26-G26</f>
        <v>-10</v>
      </c>
      <c r="I26" s="96">
        <f>-H26</f>
        <v>10</v>
      </c>
    </row>
    <row r="27" spans="2:9" ht="13.5" thickBot="1">
      <c r="B27" s="97">
        <v>3</v>
      </c>
      <c r="C27" s="98">
        <v>7</v>
      </c>
      <c r="D27" s="66">
        <v>-650</v>
      </c>
      <c r="E27" s="95">
        <f>MY_IMPS(H27)</f>
        <v>0</v>
      </c>
      <c r="F27" s="8">
        <f>-E27</f>
        <v>0</v>
      </c>
      <c r="G27" s="66">
        <f>(D26+D27+D28)/3</f>
        <v>-640</v>
      </c>
      <c r="H27" s="96">
        <f>D27-G27</f>
        <v>-10</v>
      </c>
      <c r="I27" s="96">
        <f>-H27</f>
        <v>10</v>
      </c>
    </row>
    <row r="28" spans="2:9" ht="13.5" thickBot="1">
      <c r="B28" s="99">
        <v>5</v>
      </c>
      <c r="C28" s="100">
        <v>4</v>
      </c>
      <c r="D28" s="66">
        <v>-620</v>
      </c>
      <c r="E28" s="95">
        <f>MY_IMPS(H28)</f>
        <v>1</v>
      </c>
      <c r="F28" s="8">
        <f>-E28</f>
        <v>-1</v>
      </c>
      <c r="G28" s="66">
        <f>G27</f>
        <v>-640</v>
      </c>
      <c r="H28" s="96">
        <f>D28-G28</f>
        <v>20</v>
      </c>
      <c r="I28" s="96">
        <f>-H28</f>
        <v>-20</v>
      </c>
    </row>
    <row r="29" spans="2:9" ht="13.5" thickBot="1">
      <c r="B29" s="101">
        <v>2</v>
      </c>
      <c r="C29" s="81">
        <v>9</v>
      </c>
      <c r="D29" s="83">
        <v>-600</v>
      </c>
      <c r="E29" s="95">
        <v>1</v>
      </c>
      <c r="F29" s="70">
        <f>-E29</f>
        <v>-1</v>
      </c>
      <c r="G29" s="66">
        <f>G27</f>
        <v>-640</v>
      </c>
      <c r="H29" s="96">
        <f>D29-G29</f>
        <v>40</v>
      </c>
      <c r="I29" s="96">
        <f>-H29</f>
        <v>-40</v>
      </c>
    </row>
    <row r="30" spans="2:9" ht="13.5" thickBot="1">
      <c r="B30" s="187">
        <f>B23+1</f>
        <v>11</v>
      </c>
      <c r="C30" s="188"/>
      <c r="D30" s="154" t="s">
        <v>203</v>
      </c>
      <c r="E30" s="155"/>
      <c r="F30" s="155"/>
      <c r="G30" s="155"/>
      <c r="H30" s="155"/>
      <c r="I30" s="155"/>
    </row>
    <row r="31" spans="2:9" ht="13.5" thickBot="1">
      <c r="B31" s="67" t="s">
        <v>4</v>
      </c>
      <c r="C31" s="49" t="s">
        <v>5</v>
      </c>
      <c r="D31" s="82" t="s">
        <v>194</v>
      </c>
      <c r="E31" s="48" t="s">
        <v>4</v>
      </c>
      <c r="F31" s="49" t="s">
        <v>5</v>
      </c>
      <c r="G31" s="197" t="s">
        <v>195</v>
      </c>
      <c r="H31" s="198"/>
      <c r="I31" s="198"/>
    </row>
    <row r="32" spans="2:9" ht="13.5" thickBot="1">
      <c r="B32" s="97">
        <v>3</v>
      </c>
      <c r="C32" s="98">
        <v>7</v>
      </c>
      <c r="D32" s="65">
        <v>50</v>
      </c>
      <c r="E32" s="95">
        <f>MY_IMPS(H32)</f>
        <v>3</v>
      </c>
      <c r="F32" s="8">
        <f>-E32</f>
        <v>-3</v>
      </c>
      <c r="G32" s="66">
        <f>G34</f>
        <v>-50</v>
      </c>
      <c r="H32" s="96">
        <f>D32-G32</f>
        <v>100</v>
      </c>
      <c r="I32" s="96">
        <f>-H32</f>
        <v>-100</v>
      </c>
    </row>
    <row r="33" spans="2:9" ht="13.5" thickBot="1">
      <c r="B33" s="97">
        <v>8</v>
      </c>
      <c r="C33" s="98">
        <v>10</v>
      </c>
      <c r="D33" s="66">
        <v>-50</v>
      </c>
      <c r="E33" s="95">
        <f>MY_IMPS(H33)</f>
        <v>0</v>
      </c>
      <c r="F33" s="8">
        <f>-E33</f>
        <v>0</v>
      </c>
      <c r="G33" s="66">
        <f>G34</f>
        <v>-50</v>
      </c>
      <c r="H33" s="96">
        <f>D33-G33</f>
        <v>0</v>
      </c>
      <c r="I33" s="96">
        <f>-H33</f>
        <v>0</v>
      </c>
    </row>
    <row r="34" spans="2:9" ht="13.5" thickBot="1">
      <c r="B34" s="99">
        <v>5</v>
      </c>
      <c r="C34" s="100">
        <v>4</v>
      </c>
      <c r="D34" s="66">
        <v>50</v>
      </c>
      <c r="E34" s="95">
        <f>MY_IMPS(H34)</f>
        <v>3</v>
      </c>
      <c r="F34" s="8">
        <f>-E34</f>
        <v>-3</v>
      </c>
      <c r="G34" s="66">
        <f>(D33+D34+D35)/3</f>
        <v>-50</v>
      </c>
      <c r="H34" s="96">
        <f>D34-G34</f>
        <v>100</v>
      </c>
      <c r="I34" s="96">
        <f>-H34</f>
        <v>-100</v>
      </c>
    </row>
    <row r="35" spans="2:9" ht="13.5" thickBot="1">
      <c r="B35" s="97">
        <v>1</v>
      </c>
      <c r="C35" s="98">
        <v>6</v>
      </c>
      <c r="D35" s="66">
        <v>-150</v>
      </c>
      <c r="E35" s="95">
        <f>MY_IMPS(H35)</f>
        <v>-3</v>
      </c>
      <c r="F35" s="8">
        <f>-E35</f>
        <v>3</v>
      </c>
      <c r="G35" s="66">
        <f>G34</f>
        <v>-50</v>
      </c>
      <c r="H35" s="96">
        <f>D35-G35</f>
        <v>-100</v>
      </c>
      <c r="I35" s="96">
        <f>-H35</f>
        <v>100</v>
      </c>
    </row>
    <row r="36" spans="2:9" ht="13.5" thickBot="1">
      <c r="B36" s="101">
        <v>2</v>
      </c>
      <c r="C36" s="81">
        <v>9</v>
      </c>
      <c r="D36" s="83">
        <v>-1400</v>
      </c>
      <c r="E36" s="95">
        <f>MY_IMPS(H36)</f>
        <v>-16</v>
      </c>
      <c r="F36" s="70">
        <f>-E36</f>
        <v>16</v>
      </c>
      <c r="G36" s="66">
        <f>G34</f>
        <v>-50</v>
      </c>
      <c r="H36" s="96">
        <f>D36-G36</f>
        <v>-1350</v>
      </c>
      <c r="I36" s="96">
        <f>-H36</f>
        <v>1350</v>
      </c>
    </row>
    <row r="37" spans="2:9" ht="13.5" thickBot="1">
      <c r="B37" s="187">
        <f>B30+1</f>
        <v>12</v>
      </c>
      <c r="C37" s="188"/>
      <c r="D37" s="154" t="s">
        <v>203</v>
      </c>
      <c r="E37" s="155"/>
      <c r="F37" s="155"/>
      <c r="G37" s="155"/>
      <c r="H37" s="155"/>
      <c r="I37" s="155"/>
    </row>
    <row r="38" spans="2:9" ht="13.5" thickBot="1">
      <c r="B38" s="67" t="s">
        <v>4</v>
      </c>
      <c r="C38" s="49" t="s">
        <v>5</v>
      </c>
      <c r="D38" s="82" t="s">
        <v>194</v>
      </c>
      <c r="E38" s="48" t="s">
        <v>4</v>
      </c>
      <c r="F38" s="49" t="s">
        <v>5</v>
      </c>
      <c r="G38" s="197" t="s">
        <v>195</v>
      </c>
      <c r="H38" s="198"/>
      <c r="I38" s="198"/>
    </row>
    <row r="39" spans="2:9" ht="13.5" thickBot="1">
      <c r="B39" s="97">
        <v>1</v>
      </c>
      <c r="C39" s="98">
        <v>6</v>
      </c>
      <c r="D39" s="65">
        <v>-110</v>
      </c>
      <c r="E39" s="95">
        <f>MY_IMPS(H39)</f>
        <v>-4</v>
      </c>
      <c r="F39" s="8">
        <f>-E39</f>
        <v>4</v>
      </c>
      <c r="G39" s="66">
        <f>G41</f>
        <v>50</v>
      </c>
      <c r="H39" s="96">
        <f>D39-G39</f>
        <v>-160</v>
      </c>
      <c r="I39" s="96">
        <f>-H39</f>
        <v>160</v>
      </c>
    </row>
    <row r="40" spans="2:9" ht="13.5" thickBot="1">
      <c r="B40" s="97">
        <v>3</v>
      </c>
      <c r="C40" s="98">
        <v>7</v>
      </c>
      <c r="D40" s="66">
        <v>50</v>
      </c>
      <c r="E40" s="95">
        <f>MY_IMPS(H40)</f>
        <v>0</v>
      </c>
      <c r="F40" s="8">
        <f>-E40</f>
        <v>0</v>
      </c>
      <c r="G40" s="66">
        <f>G41</f>
        <v>50</v>
      </c>
      <c r="H40" s="96">
        <f>D40-G40</f>
        <v>0</v>
      </c>
      <c r="I40" s="96">
        <f>-H40</f>
        <v>0</v>
      </c>
    </row>
    <row r="41" spans="2:9" ht="13.5" thickBot="1">
      <c r="B41" s="97">
        <v>8</v>
      </c>
      <c r="C41" s="98">
        <v>10</v>
      </c>
      <c r="D41" s="66">
        <v>50</v>
      </c>
      <c r="E41" s="95">
        <f>MY_IMPS(H41)</f>
        <v>0</v>
      </c>
      <c r="F41" s="8">
        <f>-E41</f>
        <v>0</v>
      </c>
      <c r="G41" s="66">
        <f>(D40+D41+D42)/3</f>
        <v>50</v>
      </c>
      <c r="H41" s="96">
        <f>D41-G41</f>
        <v>0</v>
      </c>
      <c r="I41" s="96">
        <f>-H41</f>
        <v>0</v>
      </c>
    </row>
    <row r="42" spans="2:9" ht="12.75">
      <c r="B42" s="99">
        <v>5</v>
      </c>
      <c r="C42" s="100">
        <v>4</v>
      </c>
      <c r="D42" s="66">
        <v>50</v>
      </c>
      <c r="E42" s="95">
        <f>MY_IMPS(H42)</f>
        <v>0</v>
      </c>
      <c r="F42" s="8">
        <f>-E42</f>
        <v>0</v>
      </c>
      <c r="G42" s="66">
        <f>G41</f>
        <v>50</v>
      </c>
      <c r="H42" s="96">
        <f>D42-G42</f>
        <v>0</v>
      </c>
      <c r="I42" s="96">
        <f>-H42</f>
        <v>0</v>
      </c>
    </row>
    <row r="43" spans="2:9" ht="13.5" thickBot="1">
      <c r="B43" s="101">
        <v>2</v>
      </c>
      <c r="C43" s="81">
        <v>9</v>
      </c>
      <c r="D43" s="83">
        <v>50</v>
      </c>
      <c r="E43" s="104">
        <f>MY_IMPS(H43)</f>
        <v>0</v>
      </c>
      <c r="F43" s="107">
        <f>-E43</f>
        <v>0</v>
      </c>
      <c r="G43" s="105">
        <f>G41</f>
        <v>50</v>
      </c>
      <c r="H43" s="106">
        <f>D43-G43</f>
        <v>0</v>
      </c>
      <c r="I43" s="106">
        <f>-H43</f>
        <v>0</v>
      </c>
    </row>
  </sheetData>
  <sheetProtection/>
  <mergeCells count="18">
    <mergeCell ref="G38:I38"/>
    <mergeCell ref="D30:I30"/>
    <mergeCell ref="G31:I31"/>
    <mergeCell ref="D2:I2"/>
    <mergeCell ref="G3:I3"/>
    <mergeCell ref="D9:I9"/>
    <mergeCell ref="D23:I23"/>
    <mergeCell ref="G24:I24"/>
    <mergeCell ref="G10:I10"/>
    <mergeCell ref="D16:I16"/>
    <mergeCell ref="B23:C23"/>
    <mergeCell ref="G17:I17"/>
    <mergeCell ref="B2:C2"/>
    <mergeCell ref="B37:C37"/>
    <mergeCell ref="B16:C16"/>
    <mergeCell ref="B9:C9"/>
    <mergeCell ref="B30:C30"/>
    <mergeCell ref="D37:I3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I43"/>
  <sheetViews>
    <sheetView zoomScalePageLayoutView="0" workbookViewId="0" topLeftCell="A4">
      <selection activeCell="E44" sqref="E44"/>
    </sheetView>
  </sheetViews>
  <sheetFormatPr defaultColWidth="9.140625" defaultRowHeight="12.75"/>
  <cols>
    <col min="1" max="1" width="2.140625" style="0" customWidth="1"/>
  </cols>
  <sheetData>
    <row r="1" ht="13.5" thickBot="1"/>
    <row r="2" spans="2:9" ht="13.5" thickBot="1">
      <c r="B2" s="187">
        <v>13</v>
      </c>
      <c r="C2" s="188"/>
      <c r="D2" s="154" t="s">
        <v>203</v>
      </c>
      <c r="E2" s="155"/>
      <c r="F2" s="155"/>
      <c r="G2" s="155"/>
      <c r="H2" s="155"/>
      <c r="I2" s="155"/>
    </row>
    <row r="3" spans="2:9" ht="13.5" thickBot="1">
      <c r="B3" s="67" t="s">
        <v>4</v>
      </c>
      <c r="C3" s="49" t="s">
        <v>5</v>
      </c>
      <c r="D3" s="82" t="s">
        <v>194</v>
      </c>
      <c r="E3" s="48" t="s">
        <v>4</v>
      </c>
      <c r="F3" s="49" t="s">
        <v>5</v>
      </c>
      <c r="G3" s="197" t="s">
        <v>195</v>
      </c>
      <c r="H3" s="198"/>
      <c r="I3" s="198"/>
    </row>
    <row r="4" spans="2:9" ht="13.5" thickBot="1">
      <c r="B4" s="99">
        <v>4</v>
      </c>
      <c r="C4" s="100">
        <v>6</v>
      </c>
      <c r="D4" s="65">
        <v>-200</v>
      </c>
      <c r="E4" s="95">
        <f>MY_IMPS(H4)</f>
        <v>-3</v>
      </c>
      <c r="F4" s="8">
        <f>-E4</f>
        <v>3</v>
      </c>
      <c r="G4" s="66">
        <f>G6</f>
        <v>-100</v>
      </c>
      <c r="H4" s="96">
        <f>D4-G4</f>
        <v>-100</v>
      </c>
      <c r="I4" s="96">
        <f>-H4</f>
        <v>100</v>
      </c>
    </row>
    <row r="5" spans="2:9" ht="13.5" thickBot="1">
      <c r="B5" s="97">
        <v>3</v>
      </c>
      <c r="C5" s="98">
        <v>5</v>
      </c>
      <c r="D5" s="66">
        <v>-100</v>
      </c>
      <c r="E5" s="95">
        <f>MY_IMPS(H5)</f>
        <v>0</v>
      </c>
      <c r="F5" s="8">
        <f>-E5</f>
        <v>0</v>
      </c>
      <c r="G5" s="66">
        <f>G6</f>
        <v>-100</v>
      </c>
      <c r="H5" s="96">
        <f>D5-G5</f>
        <v>0</v>
      </c>
      <c r="I5" s="96">
        <f>-H5</f>
        <v>0</v>
      </c>
    </row>
    <row r="6" spans="2:9" ht="13.5" thickBot="1">
      <c r="B6" s="97">
        <v>1</v>
      </c>
      <c r="C6" s="98">
        <v>10</v>
      </c>
      <c r="D6" s="66">
        <v>-100</v>
      </c>
      <c r="E6" s="95">
        <f>MY_IMPS(H6)</f>
        <v>0</v>
      </c>
      <c r="F6" s="8">
        <f>-E6</f>
        <v>0</v>
      </c>
      <c r="G6" s="66">
        <f>(D5+D6+D7)/3</f>
        <v>-100</v>
      </c>
      <c r="H6" s="96">
        <f>D6-G6</f>
        <v>0</v>
      </c>
      <c r="I6" s="96">
        <f>-H6</f>
        <v>0</v>
      </c>
    </row>
    <row r="7" spans="2:9" ht="13.5" thickBot="1">
      <c r="B7" s="97">
        <v>9</v>
      </c>
      <c r="C7" s="98">
        <v>7</v>
      </c>
      <c r="D7" s="66">
        <v>-100</v>
      </c>
      <c r="E7" s="95">
        <f>MY_IMPS(H7)</f>
        <v>0</v>
      </c>
      <c r="F7" s="8">
        <f>-E7</f>
        <v>0</v>
      </c>
      <c r="G7" s="66">
        <f>G6</f>
        <v>-100</v>
      </c>
      <c r="H7" s="96">
        <f>D7-G7</f>
        <v>0</v>
      </c>
      <c r="I7" s="96">
        <f>-H7</f>
        <v>0</v>
      </c>
    </row>
    <row r="8" spans="2:9" ht="13.5" thickBot="1">
      <c r="B8" s="101">
        <v>8</v>
      </c>
      <c r="C8" s="81">
        <v>2</v>
      </c>
      <c r="D8" s="83">
        <v>-100</v>
      </c>
      <c r="E8" s="95">
        <f>MY_IMPS(H8)</f>
        <v>0</v>
      </c>
      <c r="F8" s="70">
        <f>-E8</f>
        <v>0</v>
      </c>
      <c r="G8" s="66">
        <f>G6</f>
        <v>-100</v>
      </c>
      <c r="H8" s="96">
        <f>D8-G8</f>
        <v>0</v>
      </c>
      <c r="I8" s="96">
        <f>-H8</f>
        <v>0</v>
      </c>
    </row>
    <row r="9" spans="2:9" ht="13.5" thickBot="1">
      <c r="B9" s="187">
        <f>B2+1</f>
        <v>14</v>
      </c>
      <c r="C9" s="188"/>
      <c r="D9" s="154" t="s">
        <v>203</v>
      </c>
      <c r="E9" s="155"/>
      <c r="F9" s="155"/>
      <c r="G9" s="155"/>
      <c r="H9" s="155"/>
      <c r="I9" s="155"/>
    </row>
    <row r="10" spans="2:9" ht="13.5" thickBot="1">
      <c r="B10" s="67" t="s">
        <v>4</v>
      </c>
      <c r="C10" s="49" t="s">
        <v>5</v>
      </c>
      <c r="D10" s="82" t="s">
        <v>194</v>
      </c>
      <c r="E10" s="48" t="s">
        <v>4</v>
      </c>
      <c r="F10" s="49" t="s">
        <v>5</v>
      </c>
      <c r="G10" s="197" t="s">
        <v>195</v>
      </c>
      <c r="H10" s="198"/>
      <c r="I10" s="198"/>
    </row>
    <row r="11" spans="2:9" ht="13.5" thickBot="1">
      <c r="B11" s="99">
        <v>4</v>
      </c>
      <c r="C11" s="100">
        <v>6</v>
      </c>
      <c r="D11" s="65">
        <v>-430</v>
      </c>
      <c r="E11" s="95">
        <f>MY_IMPS(H11)</f>
        <v>-1</v>
      </c>
      <c r="F11" s="8">
        <f>-E11</f>
        <v>1</v>
      </c>
      <c r="G11" s="66">
        <f>G13</f>
        <v>-400</v>
      </c>
      <c r="H11" s="96">
        <f>D11-G11</f>
        <v>-30</v>
      </c>
      <c r="I11" s="96">
        <f>-H11</f>
        <v>30</v>
      </c>
    </row>
    <row r="12" spans="2:9" ht="13.5" thickBot="1">
      <c r="B12" s="97">
        <v>3</v>
      </c>
      <c r="C12" s="98">
        <v>5</v>
      </c>
      <c r="D12" s="66">
        <v>-400</v>
      </c>
      <c r="E12" s="95">
        <f>MY_IMPS(H12)</f>
        <v>0</v>
      </c>
      <c r="F12" s="8">
        <f>-E12</f>
        <v>0</v>
      </c>
      <c r="G12" s="66">
        <f>G13</f>
        <v>-400</v>
      </c>
      <c r="H12" s="96">
        <f>D12-G12</f>
        <v>0</v>
      </c>
      <c r="I12" s="96">
        <f>-H12</f>
        <v>0</v>
      </c>
    </row>
    <row r="13" spans="2:9" ht="13.5" thickBot="1">
      <c r="B13" s="97">
        <v>9</v>
      </c>
      <c r="C13" s="98">
        <v>7</v>
      </c>
      <c r="D13" s="66">
        <v>-400</v>
      </c>
      <c r="E13" s="95">
        <f>MY_IMPS(H13)</f>
        <v>0</v>
      </c>
      <c r="F13" s="8">
        <f>-E13</f>
        <v>0</v>
      </c>
      <c r="G13" s="66">
        <f>(D12+D13+D14)/3</f>
        <v>-400</v>
      </c>
      <c r="H13" s="96">
        <f>D13-G13</f>
        <v>0</v>
      </c>
      <c r="I13" s="96">
        <f>-H13</f>
        <v>0</v>
      </c>
    </row>
    <row r="14" spans="2:9" ht="13.5" thickBot="1">
      <c r="B14" s="101">
        <v>8</v>
      </c>
      <c r="C14" s="81">
        <v>2</v>
      </c>
      <c r="D14" s="66">
        <v>-400</v>
      </c>
      <c r="E14" s="95">
        <f>MY_IMPS(H14)</f>
        <v>0</v>
      </c>
      <c r="F14" s="8">
        <f>-E14</f>
        <v>0</v>
      </c>
      <c r="G14" s="66">
        <f>G13</f>
        <v>-400</v>
      </c>
      <c r="H14" s="96">
        <f>D14-G14</f>
        <v>0</v>
      </c>
      <c r="I14" s="96">
        <f>-H14</f>
        <v>0</v>
      </c>
    </row>
    <row r="15" spans="2:9" ht="13.5" thickBot="1">
      <c r="B15" s="97">
        <v>1</v>
      </c>
      <c r="C15" s="98">
        <v>10</v>
      </c>
      <c r="D15" s="83">
        <v>-150</v>
      </c>
      <c r="E15" s="95">
        <f>MY_IMPS(H15)</f>
        <v>6</v>
      </c>
      <c r="F15" s="70">
        <f>-E15</f>
        <v>-6</v>
      </c>
      <c r="G15" s="66">
        <f>G13</f>
        <v>-400</v>
      </c>
      <c r="H15" s="96">
        <f>D15-G15</f>
        <v>250</v>
      </c>
      <c r="I15" s="96">
        <f>-H15</f>
        <v>-250</v>
      </c>
    </row>
    <row r="16" spans="2:9" ht="13.5" thickBot="1">
      <c r="B16" s="187">
        <f>B9+1</f>
        <v>15</v>
      </c>
      <c r="C16" s="188"/>
      <c r="D16" s="154" t="s">
        <v>203</v>
      </c>
      <c r="E16" s="155"/>
      <c r="F16" s="155"/>
      <c r="G16" s="155"/>
      <c r="H16" s="155"/>
      <c r="I16" s="155"/>
    </row>
    <row r="17" spans="2:9" ht="13.5" thickBot="1">
      <c r="B17" s="67" t="s">
        <v>4</v>
      </c>
      <c r="C17" s="49" t="s">
        <v>5</v>
      </c>
      <c r="D17" s="82" t="s">
        <v>194</v>
      </c>
      <c r="E17" s="48" t="s">
        <v>4</v>
      </c>
      <c r="F17" s="49" t="s">
        <v>5</v>
      </c>
      <c r="G17" s="197" t="s">
        <v>195</v>
      </c>
      <c r="H17" s="198"/>
      <c r="I17" s="198"/>
    </row>
    <row r="18" spans="2:9" ht="13.5" thickBot="1">
      <c r="B18" s="97">
        <v>3</v>
      </c>
      <c r="C18" s="98">
        <v>5</v>
      </c>
      <c r="D18" s="65">
        <v>-400</v>
      </c>
      <c r="E18" s="95">
        <f>MY_IMPS(H18)</f>
        <v>-6</v>
      </c>
      <c r="F18" s="70">
        <f>-E18</f>
        <v>6</v>
      </c>
      <c r="G18" s="66">
        <f>G20</f>
        <v>-173.33333333333334</v>
      </c>
      <c r="H18" s="96">
        <f>D18-G18</f>
        <v>-226.66666666666666</v>
      </c>
      <c r="I18" s="96">
        <f>-H18</f>
        <v>226.66666666666666</v>
      </c>
    </row>
    <row r="19" spans="2:9" ht="13.5" thickBot="1">
      <c r="B19" s="97">
        <v>9</v>
      </c>
      <c r="C19" s="98">
        <v>7</v>
      </c>
      <c r="D19" s="66">
        <v>-170</v>
      </c>
      <c r="E19" s="95">
        <f>MY_IMPS(H19)</f>
        <v>0</v>
      </c>
      <c r="F19" s="8">
        <f>-E19</f>
        <v>0</v>
      </c>
      <c r="G19" s="66">
        <f>G20</f>
        <v>-173.33333333333334</v>
      </c>
      <c r="H19" s="96">
        <f>D19-G19</f>
        <v>3.333333333333343</v>
      </c>
      <c r="I19" s="96">
        <f>-H19</f>
        <v>-3.333333333333343</v>
      </c>
    </row>
    <row r="20" spans="2:9" ht="13.5" thickBot="1">
      <c r="B20" s="99">
        <v>4</v>
      </c>
      <c r="C20" s="100">
        <v>6</v>
      </c>
      <c r="D20" s="66">
        <v>-210</v>
      </c>
      <c r="E20" s="95">
        <f>MY_IMPS(H20)</f>
        <v>-1</v>
      </c>
      <c r="F20" s="8">
        <f>-E20</f>
        <v>1</v>
      </c>
      <c r="G20" s="66">
        <f>(D19+D20+D21)/3</f>
        <v>-173.33333333333334</v>
      </c>
      <c r="H20" s="96">
        <f>D20-G20</f>
        <v>-36.66666666666666</v>
      </c>
      <c r="I20" s="96">
        <f>-H20</f>
        <v>36.66666666666666</v>
      </c>
    </row>
    <row r="21" spans="2:9" ht="13.5" thickBot="1">
      <c r="B21" s="99">
        <v>8</v>
      </c>
      <c r="C21" s="100">
        <v>2</v>
      </c>
      <c r="D21" s="66">
        <v>-140</v>
      </c>
      <c r="E21" s="95">
        <f>MY_IMPS(H21)</f>
        <v>1</v>
      </c>
      <c r="F21" s="8">
        <f>-E21</f>
        <v>-1</v>
      </c>
      <c r="G21" s="66">
        <f>G20</f>
        <v>-173.33333333333334</v>
      </c>
      <c r="H21" s="96">
        <f>D21-G21</f>
        <v>33.33333333333334</v>
      </c>
      <c r="I21" s="96">
        <f>-H21</f>
        <v>-33.33333333333334</v>
      </c>
    </row>
    <row r="22" spans="2:9" ht="13.5" thickBot="1">
      <c r="B22" s="97">
        <v>1</v>
      </c>
      <c r="C22" s="98">
        <v>10</v>
      </c>
      <c r="D22" s="83">
        <v>-120</v>
      </c>
      <c r="E22" s="95">
        <f>MY_IMPS(H22)</f>
        <v>2</v>
      </c>
      <c r="F22" s="70">
        <f>-E22</f>
        <v>-2</v>
      </c>
      <c r="G22" s="66">
        <f>G20</f>
        <v>-173.33333333333334</v>
      </c>
      <c r="H22" s="96">
        <f>D22-G22</f>
        <v>53.33333333333334</v>
      </c>
      <c r="I22" s="96">
        <f>-H22</f>
        <v>-53.33333333333334</v>
      </c>
    </row>
    <row r="23" spans="2:9" ht="13.5" thickBot="1">
      <c r="B23" s="187">
        <f>B16+1</f>
        <v>16</v>
      </c>
      <c r="C23" s="188"/>
      <c r="D23" s="154" t="s">
        <v>203</v>
      </c>
      <c r="E23" s="155"/>
      <c r="F23" s="155"/>
      <c r="G23" s="155"/>
      <c r="H23" s="155"/>
      <c r="I23" s="155"/>
    </row>
    <row r="24" spans="2:9" ht="13.5" thickBot="1">
      <c r="B24" s="67" t="s">
        <v>4</v>
      </c>
      <c r="C24" s="49" t="s">
        <v>5</v>
      </c>
      <c r="D24" s="82" t="s">
        <v>194</v>
      </c>
      <c r="E24" s="48" t="s">
        <v>4</v>
      </c>
      <c r="F24" s="49" t="s">
        <v>5</v>
      </c>
      <c r="G24" s="197" t="s">
        <v>195</v>
      </c>
      <c r="H24" s="198"/>
      <c r="I24" s="198"/>
    </row>
    <row r="25" spans="2:9" ht="13.5" thickBot="1">
      <c r="B25" s="97">
        <v>2</v>
      </c>
      <c r="C25" s="98">
        <v>10</v>
      </c>
      <c r="D25" s="65">
        <v>1000</v>
      </c>
      <c r="E25" s="95">
        <f>MY_IMPS(H25)</f>
        <v>13</v>
      </c>
      <c r="F25" s="8">
        <f>-E25</f>
        <v>-13</v>
      </c>
      <c r="G25" s="66">
        <f>G27</f>
        <v>183.33333333333334</v>
      </c>
      <c r="H25" s="96">
        <f>D25-G25</f>
        <v>816.6666666666666</v>
      </c>
      <c r="I25" s="96">
        <f>-H25</f>
        <v>-816.6666666666666</v>
      </c>
    </row>
    <row r="26" spans="2:9" ht="13.5" thickBot="1">
      <c r="B26" s="97">
        <v>1</v>
      </c>
      <c r="C26" s="98">
        <v>5</v>
      </c>
      <c r="D26" s="66">
        <v>-50</v>
      </c>
      <c r="E26" s="95">
        <f>MY_IMPS(H26)</f>
        <v>-6</v>
      </c>
      <c r="F26" s="8">
        <f>-E26</f>
        <v>6</v>
      </c>
      <c r="G26" s="66">
        <f>G27</f>
        <v>183.33333333333334</v>
      </c>
      <c r="H26" s="96">
        <f>D26-G26</f>
        <v>-233.33333333333334</v>
      </c>
      <c r="I26" s="96">
        <f>-H26</f>
        <v>233.33333333333334</v>
      </c>
    </row>
    <row r="27" spans="2:9" ht="13.5" thickBot="1">
      <c r="B27" s="101">
        <v>4</v>
      </c>
      <c r="C27" s="81">
        <v>8</v>
      </c>
      <c r="D27" s="66">
        <v>100</v>
      </c>
      <c r="E27" s="95">
        <f>MY_IMPS(H27)</f>
        <v>-2</v>
      </c>
      <c r="F27" s="8">
        <f>-E27</f>
        <v>2</v>
      </c>
      <c r="G27" s="66">
        <f>(D26+D27+D28)/3</f>
        <v>183.33333333333334</v>
      </c>
      <c r="H27" s="96">
        <f>D27-G27</f>
        <v>-83.33333333333334</v>
      </c>
      <c r="I27" s="96">
        <f>-H27</f>
        <v>83.33333333333334</v>
      </c>
    </row>
    <row r="28" spans="2:9" ht="13.5" thickBot="1">
      <c r="B28" s="99">
        <v>7</v>
      </c>
      <c r="C28" s="100">
        <v>6</v>
      </c>
      <c r="D28" s="66">
        <v>500</v>
      </c>
      <c r="E28" s="95">
        <v>8</v>
      </c>
      <c r="F28" s="8">
        <f>-E28</f>
        <v>-8</v>
      </c>
      <c r="G28" s="66">
        <f>G27</f>
        <v>183.33333333333334</v>
      </c>
      <c r="H28" s="96">
        <f>D28-G28</f>
        <v>316.66666666666663</v>
      </c>
      <c r="I28" s="96">
        <f>-H28</f>
        <v>-316.66666666666663</v>
      </c>
    </row>
    <row r="29" spans="2:9" ht="13.5" thickBot="1">
      <c r="B29" s="97">
        <v>3</v>
      </c>
      <c r="C29" s="98">
        <v>9</v>
      </c>
      <c r="D29" s="83">
        <v>-600</v>
      </c>
      <c r="E29" s="95">
        <f>MY_IMPS(H29)</f>
        <v>-13</v>
      </c>
      <c r="F29" s="70">
        <f>-E29</f>
        <v>13</v>
      </c>
      <c r="G29" s="66">
        <f>G27</f>
        <v>183.33333333333334</v>
      </c>
      <c r="H29" s="96">
        <f>D29-G29</f>
        <v>-783.3333333333334</v>
      </c>
      <c r="I29" s="96">
        <f>-H29</f>
        <v>783.3333333333334</v>
      </c>
    </row>
    <row r="30" spans="2:9" ht="13.5" thickBot="1">
      <c r="B30" s="187">
        <f>B23+1</f>
        <v>17</v>
      </c>
      <c r="C30" s="188"/>
      <c r="D30" s="154" t="s">
        <v>203</v>
      </c>
      <c r="E30" s="155"/>
      <c r="F30" s="155"/>
      <c r="G30" s="155"/>
      <c r="H30" s="155"/>
      <c r="I30" s="155"/>
    </row>
    <row r="31" spans="2:9" ht="13.5" thickBot="1">
      <c r="B31" s="67" t="s">
        <v>4</v>
      </c>
      <c r="C31" s="49" t="s">
        <v>5</v>
      </c>
      <c r="D31" s="82" t="s">
        <v>194</v>
      </c>
      <c r="E31" s="48" t="s">
        <v>4</v>
      </c>
      <c r="F31" s="49" t="s">
        <v>5</v>
      </c>
      <c r="G31" s="197" t="s">
        <v>195</v>
      </c>
      <c r="H31" s="198"/>
      <c r="I31" s="198"/>
    </row>
    <row r="32" spans="2:9" ht="13.5" thickBot="1">
      <c r="B32" s="97">
        <v>2</v>
      </c>
      <c r="C32" s="98">
        <v>10</v>
      </c>
      <c r="D32" s="65">
        <v>-460</v>
      </c>
      <c r="E32" s="95">
        <f>MY_IMPS(H32)</f>
        <v>-2</v>
      </c>
      <c r="F32" s="8">
        <f>-E32</f>
        <v>2</v>
      </c>
      <c r="G32" s="66">
        <f>G34</f>
        <v>-410</v>
      </c>
      <c r="H32" s="96">
        <f>D32-G32</f>
        <v>-50</v>
      </c>
      <c r="I32" s="96">
        <f>-H32</f>
        <v>50</v>
      </c>
    </row>
    <row r="33" spans="2:9" ht="13.5" thickBot="1">
      <c r="B33" s="97">
        <v>1</v>
      </c>
      <c r="C33" s="98">
        <v>5</v>
      </c>
      <c r="D33" s="65">
        <v>-400</v>
      </c>
      <c r="E33" s="95">
        <f>MY_IMPS(H33)</f>
        <v>0</v>
      </c>
      <c r="F33" s="8">
        <f>-E33</f>
        <v>0</v>
      </c>
      <c r="G33" s="66">
        <f>G34</f>
        <v>-410</v>
      </c>
      <c r="H33" s="96">
        <f>D33-G33</f>
        <v>10</v>
      </c>
      <c r="I33" s="96">
        <f>-H33</f>
        <v>-10</v>
      </c>
    </row>
    <row r="34" spans="2:9" ht="13.5" thickBot="1">
      <c r="B34" s="101">
        <v>4</v>
      </c>
      <c r="C34" s="81">
        <v>8</v>
      </c>
      <c r="D34" s="65">
        <v>-430</v>
      </c>
      <c r="E34" s="95">
        <f>MY_IMPS(H34)</f>
        <v>-1</v>
      </c>
      <c r="F34" s="8">
        <f>-E34</f>
        <v>1</v>
      </c>
      <c r="G34" s="66">
        <f>(D33+D34+D35)/3</f>
        <v>-410</v>
      </c>
      <c r="H34" s="96">
        <f>D34-G34</f>
        <v>-20</v>
      </c>
      <c r="I34" s="96">
        <f>-H34</f>
        <v>20</v>
      </c>
    </row>
    <row r="35" spans="2:9" ht="13.5" thickBot="1">
      <c r="B35" s="97">
        <v>3</v>
      </c>
      <c r="C35" s="98">
        <v>9</v>
      </c>
      <c r="D35" s="65">
        <v>-400</v>
      </c>
      <c r="E35" s="95">
        <f>MY_IMPS(H35)</f>
        <v>0</v>
      </c>
      <c r="F35" s="8">
        <f>-E35</f>
        <v>0</v>
      </c>
      <c r="G35" s="66">
        <f>G34</f>
        <v>-410</v>
      </c>
      <c r="H35" s="96">
        <f>D35-G35</f>
        <v>10</v>
      </c>
      <c r="I35" s="96">
        <f>-H35</f>
        <v>-10</v>
      </c>
    </row>
    <row r="36" spans="2:9" ht="13.5" thickBot="1">
      <c r="B36" s="99">
        <v>7</v>
      </c>
      <c r="C36" s="100">
        <v>6</v>
      </c>
      <c r="D36" s="83">
        <v>-100</v>
      </c>
      <c r="E36" s="95">
        <f>MY_IMPS(H36)</f>
        <v>7</v>
      </c>
      <c r="F36" s="70">
        <f>-E36</f>
        <v>-7</v>
      </c>
      <c r="G36" s="66">
        <f>G34</f>
        <v>-410</v>
      </c>
      <c r="H36" s="96">
        <f>D36-G36</f>
        <v>310</v>
      </c>
      <c r="I36" s="96">
        <f>-H36</f>
        <v>-310</v>
      </c>
    </row>
    <row r="37" spans="2:9" ht="13.5" thickBot="1">
      <c r="B37" s="187">
        <f>B30+1</f>
        <v>18</v>
      </c>
      <c r="C37" s="188"/>
      <c r="D37" s="154" t="s">
        <v>203</v>
      </c>
      <c r="E37" s="155"/>
      <c r="F37" s="155"/>
      <c r="G37" s="155"/>
      <c r="H37" s="155"/>
      <c r="I37" s="155"/>
    </row>
    <row r="38" spans="2:9" ht="13.5" thickBot="1">
      <c r="B38" s="67" t="s">
        <v>4</v>
      </c>
      <c r="C38" s="49" t="s">
        <v>5</v>
      </c>
      <c r="D38" s="82" t="s">
        <v>194</v>
      </c>
      <c r="E38" s="48" t="s">
        <v>4</v>
      </c>
      <c r="F38" s="49" t="s">
        <v>5</v>
      </c>
      <c r="G38" s="197" t="s">
        <v>195</v>
      </c>
      <c r="H38" s="198"/>
      <c r="I38" s="198"/>
    </row>
    <row r="39" spans="2:9" ht="13.5" thickBot="1">
      <c r="B39" s="101">
        <v>4</v>
      </c>
      <c r="C39" s="81">
        <v>8</v>
      </c>
      <c r="D39" s="65">
        <v>670</v>
      </c>
      <c r="E39" s="95">
        <f>MY_IMPS(H39)</f>
        <v>13</v>
      </c>
      <c r="F39" s="8">
        <f>-E39</f>
        <v>-13</v>
      </c>
      <c r="G39" s="66">
        <f>G41</f>
        <v>-220</v>
      </c>
      <c r="H39" s="96">
        <f>D39-G39</f>
        <v>890</v>
      </c>
      <c r="I39" s="96">
        <f>-H39</f>
        <v>-890</v>
      </c>
    </row>
    <row r="40" spans="2:9" ht="13.5" thickBot="1">
      <c r="B40" s="99">
        <v>7</v>
      </c>
      <c r="C40" s="100">
        <v>6</v>
      </c>
      <c r="D40" s="66">
        <v>-400</v>
      </c>
      <c r="E40" s="95">
        <f>MY_IMPS(H40)</f>
        <v>-5</v>
      </c>
      <c r="F40" s="8">
        <f>-E40</f>
        <v>5</v>
      </c>
      <c r="G40" s="66">
        <f>G41</f>
        <v>-220</v>
      </c>
      <c r="H40" s="96">
        <f>D40-G40</f>
        <v>-180</v>
      </c>
      <c r="I40" s="96">
        <f>-H40</f>
        <v>180</v>
      </c>
    </row>
    <row r="41" spans="2:9" ht="13.5" thickBot="1">
      <c r="B41" s="97">
        <v>2</v>
      </c>
      <c r="C41" s="98">
        <v>10</v>
      </c>
      <c r="D41" s="66">
        <v>-400</v>
      </c>
      <c r="E41" s="95">
        <f>MY_IMPS(H41)</f>
        <v>-5</v>
      </c>
      <c r="F41" s="8">
        <f>-E41</f>
        <v>5</v>
      </c>
      <c r="G41" s="66">
        <f>(D40+D41+D42)/3</f>
        <v>-220</v>
      </c>
      <c r="H41" s="96">
        <f>D41-G41</f>
        <v>-180</v>
      </c>
      <c r="I41" s="96">
        <f>-H41</f>
        <v>180</v>
      </c>
    </row>
    <row r="42" spans="2:9" ht="12.75">
      <c r="B42" s="97">
        <v>3</v>
      </c>
      <c r="C42" s="98">
        <v>9</v>
      </c>
      <c r="D42" s="66">
        <v>140</v>
      </c>
      <c r="E42" s="95">
        <f>MY_IMPS(H42)</f>
        <v>8</v>
      </c>
      <c r="F42" s="8">
        <f>-E42</f>
        <v>-8</v>
      </c>
      <c r="G42" s="66">
        <f>G41</f>
        <v>-220</v>
      </c>
      <c r="H42" s="96">
        <f>D42-G42</f>
        <v>360</v>
      </c>
      <c r="I42" s="96">
        <f>-H42</f>
        <v>-360</v>
      </c>
    </row>
    <row r="43" spans="2:9" ht="13.5" thickBot="1">
      <c r="B43" s="97">
        <v>1</v>
      </c>
      <c r="C43" s="98">
        <v>5</v>
      </c>
      <c r="D43" s="83">
        <v>-430</v>
      </c>
      <c r="E43" s="104">
        <f>MY_IMPS(H43)</f>
        <v>-5</v>
      </c>
      <c r="F43" s="70">
        <f>-E43</f>
        <v>5</v>
      </c>
      <c r="G43" s="105">
        <f>G41</f>
        <v>-220</v>
      </c>
      <c r="H43" s="106">
        <f>D43-G43</f>
        <v>-210</v>
      </c>
      <c r="I43" s="106">
        <f>-H43</f>
        <v>210</v>
      </c>
    </row>
  </sheetData>
  <sheetProtection/>
  <mergeCells count="18">
    <mergeCell ref="G38:I38"/>
    <mergeCell ref="D30:I30"/>
    <mergeCell ref="G31:I31"/>
    <mergeCell ref="D2:I2"/>
    <mergeCell ref="G3:I3"/>
    <mergeCell ref="D9:I9"/>
    <mergeCell ref="D23:I23"/>
    <mergeCell ref="G24:I24"/>
    <mergeCell ref="G10:I10"/>
    <mergeCell ref="D16:I16"/>
    <mergeCell ref="B23:C23"/>
    <mergeCell ref="G17:I17"/>
    <mergeCell ref="B2:C2"/>
    <mergeCell ref="B37:C37"/>
    <mergeCell ref="B16:C16"/>
    <mergeCell ref="B9:C9"/>
    <mergeCell ref="B30:C30"/>
    <mergeCell ref="D37:I3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I43"/>
  <sheetViews>
    <sheetView zoomScalePageLayoutView="0" workbookViewId="0" topLeftCell="A1">
      <selection activeCell="K42" sqref="K42"/>
    </sheetView>
  </sheetViews>
  <sheetFormatPr defaultColWidth="9.140625" defaultRowHeight="12.75"/>
  <cols>
    <col min="1" max="1" width="2.140625" style="0" customWidth="1"/>
  </cols>
  <sheetData>
    <row r="1" ht="13.5" thickBot="1"/>
    <row r="2" spans="2:9" ht="13.5" thickBot="1">
      <c r="B2" s="187">
        <v>19</v>
      </c>
      <c r="C2" s="188"/>
      <c r="D2" s="154" t="s">
        <v>203</v>
      </c>
      <c r="E2" s="155"/>
      <c r="F2" s="155"/>
      <c r="G2" s="155"/>
      <c r="H2" s="155"/>
      <c r="I2" s="155"/>
    </row>
    <row r="3" spans="2:9" ht="13.5" thickBot="1">
      <c r="B3" s="67" t="s">
        <v>4</v>
      </c>
      <c r="C3" s="49" t="s">
        <v>5</v>
      </c>
      <c r="D3" s="82" t="s">
        <v>194</v>
      </c>
      <c r="E3" s="48" t="s">
        <v>4</v>
      </c>
      <c r="F3" s="49" t="s">
        <v>5</v>
      </c>
      <c r="G3" s="197" t="s">
        <v>195</v>
      </c>
      <c r="H3" s="198"/>
      <c r="I3" s="198"/>
    </row>
    <row r="4" spans="2:9" ht="13.5" thickBot="1">
      <c r="B4" s="99">
        <v>4</v>
      </c>
      <c r="C4" s="100">
        <v>7</v>
      </c>
      <c r="D4" s="65">
        <v>-150</v>
      </c>
      <c r="E4" s="95">
        <v>-2</v>
      </c>
      <c r="F4" s="8">
        <f>-E4</f>
        <v>2</v>
      </c>
      <c r="G4" s="66">
        <f>G6</f>
        <v>-103.33333333333333</v>
      </c>
      <c r="H4" s="96">
        <f>D4-G4</f>
        <v>-46.66666666666667</v>
      </c>
      <c r="I4" s="96">
        <f>-H4</f>
        <v>46.66666666666667</v>
      </c>
    </row>
    <row r="5" spans="2:9" ht="13.5" thickBot="1">
      <c r="B5" s="97">
        <v>2</v>
      </c>
      <c r="C5" s="98">
        <v>3</v>
      </c>
      <c r="D5" s="66">
        <v>-140</v>
      </c>
      <c r="E5" s="95">
        <f>MY_IMPS(H5)</f>
        <v>-1</v>
      </c>
      <c r="F5" s="8">
        <f>-E5</f>
        <v>1</v>
      </c>
      <c r="G5" s="66">
        <f>G6</f>
        <v>-103.33333333333333</v>
      </c>
      <c r="H5" s="96">
        <f>D5-G5</f>
        <v>-36.66666666666667</v>
      </c>
      <c r="I5" s="96">
        <f>-H5</f>
        <v>36.66666666666667</v>
      </c>
    </row>
    <row r="6" spans="2:9" ht="13.5" thickBot="1">
      <c r="B6" s="97">
        <v>1</v>
      </c>
      <c r="C6" s="98">
        <v>8</v>
      </c>
      <c r="D6" s="66">
        <v>-50</v>
      </c>
      <c r="E6" s="95">
        <f>MY_IMPS(H6)</f>
        <v>2</v>
      </c>
      <c r="F6" s="8">
        <f>-E6</f>
        <v>-2</v>
      </c>
      <c r="G6" s="66">
        <f>(D5+D6+D7)/3</f>
        <v>-103.33333333333333</v>
      </c>
      <c r="H6" s="96">
        <f>D6-G6</f>
        <v>53.33333333333333</v>
      </c>
      <c r="I6" s="96">
        <f>-H6</f>
        <v>-53.33333333333333</v>
      </c>
    </row>
    <row r="7" spans="2:9" ht="13.5" thickBot="1">
      <c r="B7" s="97">
        <v>9</v>
      </c>
      <c r="C7" s="98">
        <v>5</v>
      </c>
      <c r="D7" s="66">
        <v>-120</v>
      </c>
      <c r="E7" s="95">
        <v>-1</v>
      </c>
      <c r="F7" s="8">
        <f>-E7</f>
        <v>1</v>
      </c>
      <c r="G7" s="66">
        <f>G6</f>
        <v>-103.33333333333333</v>
      </c>
      <c r="H7" s="96">
        <f>D7-G7</f>
        <v>-16.66666666666667</v>
      </c>
      <c r="I7" s="96">
        <f>-H7</f>
        <v>16.66666666666667</v>
      </c>
    </row>
    <row r="8" spans="2:9" ht="13.5" thickBot="1">
      <c r="B8" s="101">
        <v>6</v>
      </c>
      <c r="C8" s="81">
        <v>10</v>
      </c>
      <c r="D8" s="83">
        <v>470</v>
      </c>
      <c r="E8" s="95">
        <f>MY_IMPS(H8)</f>
        <v>11</v>
      </c>
      <c r="F8" s="70">
        <f>-E8</f>
        <v>-11</v>
      </c>
      <c r="G8" s="66">
        <f>G6</f>
        <v>-103.33333333333333</v>
      </c>
      <c r="H8" s="96">
        <f>D8-G8</f>
        <v>573.3333333333334</v>
      </c>
      <c r="I8" s="96">
        <f>-H8</f>
        <v>-573.3333333333334</v>
      </c>
    </row>
    <row r="9" spans="2:9" ht="13.5" thickBot="1">
      <c r="B9" s="187">
        <f>B2+1</f>
        <v>20</v>
      </c>
      <c r="C9" s="188"/>
      <c r="D9" s="154" t="s">
        <v>203</v>
      </c>
      <c r="E9" s="155"/>
      <c r="F9" s="155"/>
      <c r="G9" s="155"/>
      <c r="H9" s="155"/>
      <c r="I9" s="155"/>
    </row>
    <row r="10" spans="2:9" ht="13.5" thickBot="1">
      <c r="B10" s="67" t="s">
        <v>4</v>
      </c>
      <c r="C10" s="49" t="s">
        <v>5</v>
      </c>
      <c r="D10" s="82" t="s">
        <v>194</v>
      </c>
      <c r="E10" s="48" t="s">
        <v>4</v>
      </c>
      <c r="F10" s="49" t="s">
        <v>5</v>
      </c>
      <c r="G10" s="197" t="s">
        <v>195</v>
      </c>
      <c r="H10" s="198"/>
      <c r="I10" s="198"/>
    </row>
    <row r="11" spans="2:9" ht="13.5" thickBot="1">
      <c r="B11" s="99">
        <v>4</v>
      </c>
      <c r="C11" s="100">
        <v>7</v>
      </c>
      <c r="D11" s="65" t="s">
        <v>204</v>
      </c>
      <c r="E11" s="95">
        <v>-2</v>
      </c>
      <c r="F11" s="8">
        <f>-E11</f>
        <v>2</v>
      </c>
      <c r="G11" s="66"/>
      <c r="H11" s="96"/>
      <c r="I11" s="96">
        <f>-H11</f>
        <v>0</v>
      </c>
    </row>
    <row r="12" spans="2:9" ht="13.5" thickBot="1">
      <c r="B12" s="97">
        <v>1</v>
      </c>
      <c r="C12" s="98">
        <v>8</v>
      </c>
      <c r="D12" s="66">
        <v>-650</v>
      </c>
      <c r="E12" s="95">
        <f>MY_IMPS(H12)</f>
        <v>0</v>
      </c>
      <c r="F12" s="8">
        <f>-E12</f>
        <v>0</v>
      </c>
      <c r="G12" s="66">
        <f>G13</f>
        <v>-650</v>
      </c>
      <c r="H12" s="96">
        <f>D12-G12</f>
        <v>0</v>
      </c>
      <c r="I12" s="96">
        <f>-H12</f>
        <v>0</v>
      </c>
    </row>
    <row r="13" spans="2:9" ht="13.5" thickBot="1">
      <c r="B13" s="97">
        <v>9</v>
      </c>
      <c r="C13" s="98">
        <v>5</v>
      </c>
      <c r="D13" s="66">
        <v>-650</v>
      </c>
      <c r="E13" s="95">
        <f>MY_IMPS(H13)</f>
        <v>0</v>
      </c>
      <c r="F13" s="8">
        <f>-E13</f>
        <v>0</v>
      </c>
      <c r="G13" s="66">
        <f>(D13+D14)/2</f>
        <v>-650</v>
      </c>
      <c r="H13" s="96">
        <f>D13-G13</f>
        <v>0</v>
      </c>
      <c r="I13" s="96">
        <f>-H13</f>
        <v>0</v>
      </c>
    </row>
    <row r="14" spans="2:9" ht="13.5" thickBot="1">
      <c r="B14" s="101">
        <v>6</v>
      </c>
      <c r="C14" s="81">
        <v>10</v>
      </c>
      <c r="D14" s="66">
        <v>-650</v>
      </c>
      <c r="E14" s="95">
        <f>MY_IMPS(H14)</f>
        <v>0</v>
      </c>
      <c r="F14" s="8">
        <f>-E14</f>
        <v>0</v>
      </c>
      <c r="G14" s="66">
        <f>G13</f>
        <v>-650</v>
      </c>
      <c r="H14" s="96">
        <f>D14-G14</f>
        <v>0</v>
      </c>
      <c r="I14" s="96">
        <f>-H14</f>
        <v>0</v>
      </c>
    </row>
    <row r="15" spans="2:9" ht="13.5" thickBot="1">
      <c r="B15" s="97">
        <v>2</v>
      </c>
      <c r="C15" s="98">
        <v>3</v>
      </c>
      <c r="D15" s="83">
        <v>-200</v>
      </c>
      <c r="E15" s="95">
        <f>MY_IMPS(H15)</f>
        <v>10</v>
      </c>
      <c r="F15" s="70">
        <f>-E15</f>
        <v>-10</v>
      </c>
      <c r="G15" s="66">
        <f>G13</f>
        <v>-650</v>
      </c>
      <c r="H15" s="96">
        <f>D15-G15</f>
        <v>450</v>
      </c>
      <c r="I15" s="96">
        <f>-H15</f>
        <v>-450</v>
      </c>
    </row>
    <row r="16" spans="2:9" ht="13.5" thickBot="1">
      <c r="B16" s="187">
        <f>B9+1</f>
        <v>21</v>
      </c>
      <c r="C16" s="188"/>
      <c r="D16" s="154" t="s">
        <v>203</v>
      </c>
      <c r="E16" s="155"/>
      <c r="F16" s="155"/>
      <c r="G16" s="155"/>
      <c r="H16" s="155"/>
      <c r="I16" s="155"/>
    </row>
    <row r="17" spans="2:9" ht="13.5" thickBot="1">
      <c r="B17" s="67" t="s">
        <v>4</v>
      </c>
      <c r="C17" s="49" t="s">
        <v>5</v>
      </c>
      <c r="D17" s="82" t="s">
        <v>194</v>
      </c>
      <c r="E17" s="48" t="s">
        <v>4</v>
      </c>
      <c r="F17" s="49" t="s">
        <v>5</v>
      </c>
      <c r="G17" s="197" t="s">
        <v>195</v>
      </c>
      <c r="H17" s="198"/>
      <c r="I17" s="198"/>
    </row>
    <row r="18" spans="2:9" ht="13.5" thickBot="1">
      <c r="B18" s="97">
        <v>9</v>
      </c>
      <c r="C18" s="98">
        <v>5</v>
      </c>
      <c r="D18" s="65">
        <v>650</v>
      </c>
      <c r="E18" s="95">
        <f>MY_IMPS(H18)</f>
        <v>0</v>
      </c>
      <c r="F18" s="8">
        <f>-E18</f>
        <v>0</v>
      </c>
      <c r="G18" s="66">
        <f>G20</f>
        <v>650</v>
      </c>
      <c r="H18" s="96">
        <f>D18-G18</f>
        <v>0</v>
      </c>
      <c r="I18" s="96">
        <f>-H18</f>
        <v>0</v>
      </c>
    </row>
    <row r="19" spans="2:9" ht="13.5" thickBot="1">
      <c r="B19" s="97">
        <v>1</v>
      </c>
      <c r="C19" s="98">
        <v>8</v>
      </c>
      <c r="D19" s="65">
        <v>650</v>
      </c>
      <c r="E19" s="95">
        <f>MY_IMPS(H19)</f>
        <v>0</v>
      </c>
      <c r="F19" s="8">
        <f>-E19</f>
        <v>0</v>
      </c>
      <c r="G19" s="66">
        <f>G20</f>
        <v>650</v>
      </c>
      <c r="H19" s="96">
        <f>D19-G19</f>
        <v>0</v>
      </c>
      <c r="I19" s="96">
        <f>-H19</f>
        <v>0</v>
      </c>
    </row>
    <row r="20" spans="2:9" ht="13.5" thickBot="1">
      <c r="B20" s="101">
        <v>6</v>
      </c>
      <c r="C20" s="81">
        <v>10</v>
      </c>
      <c r="D20" s="65">
        <v>650</v>
      </c>
      <c r="E20" s="95">
        <f>MY_IMPS(H20)</f>
        <v>0</v>
      </c>
      <c r="F20" s="8">
        <f>-E20</f>
        <v>0</v>
      </c>
      <c r="G20" s="66">
        <f>(D19+D20+D21)/3</f>
        <v>650</v>
      </c>
      <c r="H20" s="96">
        <f>D20-G20</f>
        <v>0</v>
      </c>
      <c r="I20" s="96">
        <f>-H20</f>
        <v>0</v>
      </c>
    </row>
    <row r="21" spans="2:9" ht="13.5" thickBot="1">
      <c r="B21" s="97">
        <v>2</v>
      </c>
      <c r="C21" s="98">
        <v>3</v>
      </c>
      <c r="D21" s="65">
        <v>650</v>
      </c>
      <c r="E21" s="95">
        <f>MY_IMPS(H21)</f>
        <v>0</v>
      </c>
      <c r="F21" s="8">
        <f>-E21</f>
        <v>0</v>
      </c>
      <c r="G21" s="66">
        <f>G20</f>
        <v>650</v>
      </c>
      <c r="H21" s="96">
        <f>D21-G21</f>
        <v>0</v>
      </c>
      <c r="I21" s="96">
        <f>-H21</f>
        <v>0</v>
      </c>
    </row>
    <row r="22" spans="2:9" ht="13.5" thickBot="1">
      <c r="B22" s="99">
        <v>4</v>
      </c>
      <c r="C22" s="100">
        <v>7</v>
      </c>
      <c r="D22" s="83">
        <v>-100</v>
      </c>
      <c r="E22" s="95">
        <f>MY_IMPS(H22)</f>
        <v>-13</v>
      </c>
      <c r="F22" s="70">
        <f>-E22</f>
        <v>13</v>
      </c>
      <c r="G22" s="66">
        <f>G20</f>
        <v>650</v>
      </c>
      <c r="H22" s="96">
        <f>D22-G22</f>
        <v>-750</v>
      </c>
      <c r="I22" s="96">
        <f>-H22</f>
        <v>750</v>
      </c>
    </row>
    <row r="23" spans="2:9" ht="13.5" thickBot="1">
      <c r="B23" s="187">
        <f>B16+1</f>
        <v>22</v>
      </c>
      <c r="C23" s="188"/>
      <c r="D23" s="154" t="s">
        <v>203</v>
      </c>
      <c r="E23" s="155"/>
      <c r="F23" s="155"/>
      <c r="G23" s="155"/>
      <c r="H23" s="155"/>
      <c r="I23" s="155"/>
    </row>
    <row r="24" spans="2:9" ht="13.5" thickBot="1">
      <c r="B24" s="67" t="s">
        <v>4</v>
      </c>
      <c r="C24" s="49" t="s">
        <v>5</v>
      </c>
      <c r="D24" s="82" t="s">
        <v>194</v>
      </c>
      <c r="E24" s="48" t="s">
        <v>4</v>
      </c>
      <c r="F24" s="49" t="s">
        <v>5</v>
      </c>
      <c r="G24" s="197" t="s">
        <v>195</v>
      </c>
      <c r="H24" s="198"/>
      <c r="I24" s="198"/>
    </row>
    <row r="25" spans="2:9" ht="13.5" thickBot="1">
      <c r="B25" s="97">
        <v>7</v>
      </c>
      <c r="C25" s="98">
        <v>8</v>
      </c>
      <c r="D25" s="65">
        <v>100</v>
      </c>
      <c r="E25" s="95">
        <f>MY_IMPS(H25)</f>
        <v>12</v>
      </c>
      <c r="F25" s="8">
        <f>-E25</f>
        <v>-12</v>
      </c>
      <c r="G25" s="66">
        <f>G27</f>
        <v>-643.3333333333334</v>
      </c>
      <c r="H25" s="96">
        <f>D25-G25</f>
        <v>743.3333333333334</v>
      </c>
      <c r="I25" s="96">
        <f>-H25</f>
        <v>-743.3333333333334</v>
      </c>
    </row>
    <row r="26" spans="2:9" ht="13.5" thickBot="1">
      <c r="B26" s="97">
        <v>9</v>
      </c>
      <c r="C26" s="98">
        <v>4</v>
      </c>
      <c r="D26" s="66">
        <v>-620</v>
      </c>
      <c r="E26" s="95">
        <f>MY_IMPS(H26)</f>
        <v>1</v>
      </c>
      <c r="F26" s="8">
        <f>-E26</f>
        <v>-1</v>
      </c>
      <c r="G26" s="66">
        <f>G27</f>
        <v>-643.3333333333334</v>
      </c>
      <c r="H26" s="96">
        <f>D26-G26</f>
        <v>23.33333333333337</v>
      </c>
      <c r="I26" s="96">
        <f>-H26</f>
        <v>-23.33333333333337</v>
      </c>
    </row>
    <row r="27" spans="2:9" ht="13.5" thickBot="1">
      <c r="B27" s="97">
        <v>1</v>
      </c>
      <c r="C27" s="98">
        <v>3</v>
      </c>
      <c r="D27" s="66">
        <v>-660</v>
      </c>
      <c r="E27" s="95">
        <v>-1</v>
      </c>
      <c r="F27" s="8">
        <f>-E27</f>
        <v>1</v>
      </c>
      <c r="G27" s="66">
        <f>(D26+D27+D28)/3</f>
        <v>-643.3333333333334</v>
      </c>
      <c r="H27" s="96">
        <f>D27-G27</f>
        <v>-16.66666666666663</v>
      </c>
      <c r="I27" s="96">
        <f>-H27</f>
        <v>16.66666666666663</v>
      </c>
    </row>
    <row r="28" spans="2:9" ht="13.5" thickBot="1">
      <c r="B28" s="99">
        <v>2</v>
      </c>
      <c r="C28" s="100">
        <v>6</v>
      </c>
      <c r="D28" s="66">
        <v>-650</v>
      </c>
      <c r="E28" s="95">
        <f>MY_IMPS(H28)</f>
        <v>0</v>
      </c>
      <c r="F28" s="8">
        <f>-E28</f>
        <v>0</v>
      </c>
      <c r="G28" s="66">
        <f>G27</f>
        <v>-643.3333333333334</v>
      </c>
      <c r="H28" s="96">
        <f>D28-G28</f>
        <v>-6.666666666666629</v>
      </c>
      <c r="I28" s="96">
        <f>-H28</f>
        <v>6.666666666666629</v>
      </c>
    </row>
    <row r="29" spans="2:9" ht="13.5" thickBot="1">
      <c r="B29" s="101">
        <v>10</v>
      </c>
      <c r="C29" s="81">
        <v>5</v>
      </c>
      <c r="D29" s="83">
        <v>-690</v>
      </c>
      <c r="E29" s="95">
        <v>-2</v>
      </c>
      <c r="F29" s="70">
        <f>-E29</f>
        <v>2</v>
      </c>
      <c r="G29" s="66">
        <f>G27</f>
        <v>-643.3333333333334</v>
      </c>
      <c r="H29" s="96">
        <f>D29-G29</f>
        <v>-46.66666666666663</v>
      </c>
      <c r="I29" s="96">
        <f>-H29</f>
        <v>46.66666666666663</v>
      </c>
    </row>
    <row r="30" spans="2:9" ht="13.5" thickBot="1">
      <c r="B30" s="187">
        <f>B23+1</f>
        <v>23</v>
      </c>
      <c r="C30" s="188"/>
      <c r="D30" s="154" t="s">
        <v>203</v>
      </c>
      <c r="E30" s="155"/>
      <c r="F30" s="155"/>
      <c r="G30" s="155"/>
      <c r="H30" s="155"/>
      <c r="I30" s="155"/>
    </row>
    <row r="31" spans="2:9" ht="13.5" thickBot="1">
      <c r="B31" s="67" t="s">
        <v>4</v>
      </c>
      <c r="C31" s="49" t="s">
        <v>5</v>
      </c>
      <c r="D31" s="82" t="s">
        <v>194</v>
      </c>
      <c r="E31" s="48" t="s">
        <v>4</v>
      </c>
      <c r="F31" s="49" t="s">
        <v>5</v>
      </c>
      <c r="G31" s="197" t="s">
        <v>195</v>
      </c>
      <c r="H31" s="198"/>
      <c r="I31" s="198"/>
    </row>
    <row r="32" spans="2:9" ht="13.5" thickBot="1">
      <c r="B32" s="97">
        <v>7</v>
      </c>
      <c r="C32" s="98">
        <v>8</v>
      </c>
      <c r="D32" s="65">
        <v>-650</v>
      </c>
      <c r="E32" s="95">
        <f>MY_IMPS(H32)</f>
        <v>-8</v>
      </c>
      <c r="F32" s="8">
        <f>-E32</f>
        <v>8</v>
      </c>
      <c r="G32" s="66">
        <f>G34</f>
        <v>-323.3333333333333</v>
      </c>
      <c r="H32" s="96">
        <f>D32-G32</f>
        <v>-326.6666666666667</v>
      </c>
      <c r="I32" s="96">
        <f>-H32</f>
        <v>326.6666666666667</v>
      </c>
    </row>
    <row r="33" spans="2:9" ht="13.5" thickBot="1">
      <c r="B33" s="97">
        <v>9</v>
      </c>
      <c r="C33" s="98">
        <v>4</v>
      </c>
      <c r="D33" s="66">
        <v>-170</v>
      </c>
      <c r="E33" s="95">
        <f>MY_IMPS(H33)</f>
        <v>4</v>
      </c>
      <c r="F33" s="8">
        <f>-E33</f>
        <v>-4</v>
      </c>
      <c r="G33" s="66">
        <f>G34</f>
        <v>-323.3333333333333</v>
      </c>
      <c r="H33" s="96">
        <f>D33-G33</f>
        <v>153.33333333333331</v>
      </c>
      <c r="I33" s="96">
        <f>-H33</f>
        <v>-153.33333333333331</v>
      </c>
    </row>
    <row r="34" spans="2:9" ht="13.5" thickBot="1">
      <c r="B34" s="97">
        <v>1</v>
      </c>
      <c r="C34" s="98">
        <v>3</v>
      </c>
      <c r="D34" s="66">
        <v>-630</v>
      </c>
      <c r="E34" s="95">
        <f>MY_IMPS(H34)</f>
        <v>-7</v>
      </c>
      <c r="F34" s="8">
        <f>-E34</f>
        <v>7</v>
      </c>
      <c r="G34" s="66">
        <f>(D33+D34+D35)/3</f>
        <v>-323.3333333333333</v>
      </c>
      <c r="H34" s="96">
        <f>D34-G34</f>
        <v>-306.6666666666667</v>
      </c>
      <c r="I34" s="96">
        <f>-H34</f>
        <v>306.6666666666667</v>
      </c>
    </row>
    <row r="35" spans="2:9" ht="13.5" thickBot="1">
      <c r="B35" s="99">
        <v>2</v>
      </c>
      <c r="C35" s="100">
        <v>6</v>
      </c>
      <c r="D35" s="66">
        <v>-170</v>
      </c>
      <c r="E35" s="95">
        <f>MY_IMPS(H35)</f>
        <v>4</v>
      </c>
      <c r="F35" s="8">
        <f>-E35</f>
        <v>-4</v>
      </c>
      <c r="G35" s="66">
        <f>G34</f>
        <v>-323.3333333333333</v>
      </c>
      <c r="H35" s="96">
        <f>D35-G35</f>
        <v>153.33333333333331</v>
      </c>
      <c r="I35" s="96">
        <f>-H35</f>
        <v>-153.33333333333331</v>
      </c>
    </row>
    <row r="36" spans="2:9" ht="13.5" thickBot="1">
      <c r="B36" s="101">
        <v>10</v>
      </c>
      <c r="C36" s="81">
        <v>5</v>
      </c>
      <c r="D36" s="83">
        <v>100</v>
      </c>
      <c r="E36" s="95">
        <f>MY_IMPS(H36)</f>
        <v>9</v>
      </c>
      <c r="F36" s="70">
        <f>-E36</f>
        <v>-9</v>
      </c>
      <c r="G36" s="66">
        <f>G34</f>
        <v>-323.3333333333333</v>
      </c>
      <c r="H36" s="96">
        <f>D36-G36</f>
        <v>423.3333333333333</v>
      </c>
      <c r="I36" s="96">
        <f>-H36</f>
        <v>-423.3333333333333</v>
      </c>
    </row>
    <row r="37" spans="2:9" ht="13.5" thickBot="1">
      <c r="B37" s="187">
        <f>B30+1</f>
        <v>24</v>
      </c>
      <c r="C37" s="188"/>
      <c r="D37" s="154" t="s">
        <v>203</v>
      </c>
      <c r="E37" s="155"/>
      <c r="F37" s="155"/>
      <c r="G37" s="155"/>
      <c r="H37" s="155"/>
      <c r="I37" s="155"/>
    </row>
    <row r="38" spans="2:9" ht="13.5" thickBot="1">
      <c r="B38" s="67" t="s">
        <v>4</v>
      </c>
      <c r="C38" s="49" t="s">
        <v>5</v>
      </c>
      <c r="D38" s="82" t="s">
        <v>194</v>
      </c>
      <c r="E38" s="48" t="s">
        <v>4</v>
      </c>
      <c r="F38" s="49" t="s">
        <v>5</v>
      </c>
      <c r="G38" s="197" t="s">
        <v>195</v>
      </c>
      <c r="H38" s="198"/>
      <c r="I38" s="198"/>
    </row>
    <row r="39" spans="2:9" ht="13.5" thickBot="1">
      <c r="B39" s="97">
        <v>9</v>
      </c>
      <c r="C39" s="98">
        <v>4</v>
      </c>
      <c r="D39" s="65">
        <v>100</v>
      </c>
      <c r="E39" s="95">
        <f>MY_IMPS(H39)</f>
        <v>5</v>
      </c>
      <c r="F39" s="8">
        <f>-E39</f>
        <v>-5</v>
      </c>
      <c r="G39" s="66">
        <f>G41</f>
        <v>-90</v>
      </c>
      <c r="H39" s="96">
        <f>D39-G39</f>
        <v>190</v>
      </c>
      <c r="I39" s="96">
        <f>-H39</f>
        <v>-190</v>
      </c>
    </row>
    <row r="40" spans="2:9" ht="13.5" thickBot="1">
      <c r="B40" s="97">
        <v>1</v>
      </c>
      <c r="C40" s="98">
        <v>3</v>
      </c>
      <c r="D40" s="66">
        <v>100</v>
      </c>
      <c r="E40" s="95">
        <f>MY_IMPS(H40)</f>
        <v>5</v>
      </c>
      <c r="F40" s="8">
        <f>-E40</f>
        <v>-5</v>
      </c>
      <c r="G40" s="66">
        <f>G41</f>
        <v>-90</v>
      </c>
      <c r="H40" s="96">
        <f>D40-G40</f>
        <v>190</v>
      </c>
      <c r="I40" s="96">
        <f>-H40</f>
        <v>-190</v>
      </c>
    </row>
    <row r="41" spans="2:9" ht="13.5" thickBot="1">
      <c r="B41" s="99">
        <v>2</v>
      </c>
      <c r="C41" s="100">
        <v>6</v>
      </c>
      <c r="D41" s="66">
        <v>50</v>
      </c>
      <c r="E41" s="95">
        <f>MY_IMPS(H41)</f>
        <v>4</v>
      </c>
      <c r="F41" s="8">
        <f>-E41</f>
        <v>-4</v>
      </c>
      <c r="G41" s="66">
        <f>(D40+D41+D42)/3</f>
        <v>-90</v>
      </c>
      <c r="H41" s="96">
        <f>D41-G41</f>
        <v>140</v>
      </c>
      <c r="I41" s="96">
        <f>-H41</f>
        <v>-140</v>
      </c>
    </row>
    <row r="42" spans="2:9" ht="13.5" thickBot="1">
      <c r="B42" s="101">
        <v>10</v>
      </c>
      <c r="C42" s="81">
        <v>5</v>
      </c>
      <c r="D42" s="66">
        <v>-420</v>
      </c>
      <c r="E42" s="95">
        <f>MY_IMPS(H42)</f>
        <v>-8</v>
      </c>
      <c r="F42" s="8">
        <f>-E42</f>
        <v>8</v>
      </c>
      <c r="G42" s="66">
        <f>G41</f>
        <v>-90</v>
      </c>
      <c r="H42" s="96">
        <f>D42-G42</f>
        <v>-330</v>
      </c>
      <c r="I42" s="96">
        <f>-H42</f>
        <v>330</v>
      </c>
    </row>
    <row r="43" spans="2:9" ht="13.5" thickBot="1">
      <c r="B43" s="97">
        <v>7</v>
      </c>
      <c r="C43" s="98">
        <v>8</v>
      </c>
      <c r="D43" s="83">
        <v>-420</v>
      </c>
      <c r="E43" s="95">
        <f>MY_IMPS(H43)</f>
        <v>-8</v>
      </c>
      <c r="F43" s="107">
        <f>-E43</f>
        <v>8</v>
      </c>
      <c r="G43" s="105">
        <f>G41</f>
        <v>-90</v>
      </c>
      <c r="H43" s="106">
        <f>D43-G43</f>
        <v>-330</v>
      </c>
      <c r="I43" s="106">
        <f>-H43</f>
        <v>330</v>
      </c>
    </row>
  </sheetData>
  <sheetProtection/>
  <mergeCells count="18">
    <mergeCell ref="G38:I38"/>
    <mergeCell ref="D30:I30"/>
    <mergeCell ref="G31:I31"/>
    <mergeCell ref="D2:I2"/>
    <mergeCell ref="G3:I3"/>
    <mergeCell ref="D9:I9"/>
    <mergeCell ref="D23:I23"/>
    <mergeCell ref="G24:I24"/>
    <mergeCell ref="G10:I10"/>
    <mergeCell ref="D16:I16"/>
    <mergeCell ref="B23:C23"/>
    <mergeCell ref="G17:I17"/>
    <mergeCell ref="B2:C2"/>
    <mergeCell ref="B37:C37"/>
    <mergeCell ref="B16:C16"/>
    <mergeCell ref="B9:C9"/>
    <mergeCell ref="B30:C30"/>
    <mergeCell ref="D37:I3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I43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2.140625" style="0" customWidth="1"/>
  </cols>
  <sheetData>
    <row r="1" ht="13.5" thickBot="1"/>
    <row r="2" spans="2:9" ht="13.5" thickBot="1">
      <c r="B2" s="187">
        <v>25</v>
      </c>
      <c r="C2" s="188"/>
      <c r="D2" s="154" t="s">
        <v>203</v>
      </c>
      <c r="E2" s="155"/>
      <c r="F2" s="155"/>
      <c r="G2" s="155"/>
      <c r="H2" s="155"/>
      <c r="I2" s="155"/>
    </row>
    <row r="3" spans="2:9" ht="13.5" thickBot="1">
      <c r="B3" s="67" t="s">
        <v>4</v>
      </c>
      <c r="C3" s="49" t="s">
        <v>5</v>
      </c>
      <c r="D3" s="82" t="s">
        <v>194</v>
      </c>
      <c r="E3" s="48" t="s">
        <v>4</v>
      </c>
      <c r="F3" s="49" t="s">
        <v>5</v>
      </c>
      <c r="G3" s="197" t="s">
        <v>195</v>
      </c>
      <c r="H3" s="198"/>
      <c r="I3" s="198"/>
    </row>
    <row r="4" spans="2:9" ht="13.5" thickBot="1">
      <c r="B4" s="97">
        <v>7</v>
      </c>
      <c r="C4" s="98">
        <v>2</v>
      </c>
      <c r="D4" s="65">
        <v>110</v>
      </c>
      <c r="E4" s="95">
        <f>MY_IMPS(H4)</f>
        <v>-2</v>
      </c>
      <c r="F4" s="8">
        <f>-E4</f>
        <v>2</v>
      </c>
      <c r="G4" s="66">
        <f>G6</f>
        <v>170</v>
      </c>
      <c r="H4" s="96">
        <f>D4-G4</f>
        <v>-60</v>
      </c>
      <c r="I4" s="96">
        <f>-H4</f>
        <v>60</v>
      </c>
    </row>
    <row r="5" spans="2:9" ht="13.5" thickBot="1">
      <c r="B5" s="97">
        <v>6</v>
      </c>
      <c r="C5" s="98">
        <v>3</v>
      </c>
      <c r="D5" s="66">
        <v>200</v>
      </c>
      <c r="E5" s="95">
        <f>MY_IMPS(H5)</f>
        <v>1</v>
      </c>
      <c r="F5" s="8">
        <f>-E5</f>
        <v>-1</v>
      </c>
      <c r="G5" s="66">
        <f>G6</f>
        <v>170</v>
      </c>
      <c r="H5" s="96">
        <f>D5-G5</f>
        <v>30</v>
      </c>
      <c r="I5" s="96">
        <f>-H5</f>
        <v>-30</v>
      </c>
    </row>
    <row r="6" spans="2:9" ht="13.5" thickBot="1">
      <c r="B6" s="97">
        <v>1</v>
      </c>
      <c r="C6" s="98">
        <v>4</v>
      </c>
      <c r="D6" s="66">
        <v>170</v>
      </c>
      <c r="E6" s="95">
        <f>MY_IMPS(H6)</f>
        <v>0</v>
      </c>
      <c r="F6" s="8">
        <f>-E6</f>
        <v>0</v>
      </c>
      <c r="G6" s="66">
        <f>(D5+D6+D7)/3</f>
        <v>170</v>
      </c>
      <c r="H6" s="96">
        <f>D6-G6</f>
        <v>0</v>
      </c>
      <c r="I6" s="96">
        <f>-H6</f>
        <v>0</v>
      </c>
    </row>
    <row r="7" spans="2:9" ht="13.5" thickBot="1">
      <c r="B7" s="99">
        <v>5</v>
      </c>
      <c r="C7" s="100">
        <v>8</v>
      </c>
      <c r="D7" s="66">
        <v>140</v>
      </c>
      <c r="E7" s="95">
        <f>MY_IMPS(H7)</f>
        <v>-1</v>
      </c>
      <c r="F7" s="8">
        <f>-E7</f>
        <v>1</v>
      </c>
      <c r="G7" s="66">
        <f>G6</f>
        <v>170</v>
      </c>
      <c r="H7" s="96">
        <f>D7-G7</f>
        <v>-30</v>
      </c>
      <c r="I7" s="96">
        <f>-H7</f>
        <v>30</v>
      </c>
    </row>
    <row r="8" spans="2:9" ht="13.5" thickBot="1">
      <c r="B8" s="101">
        <v>9</v>
      </c>
      <c r="C8" s="81">
        <v>10</v>
      </c>
      <c r="D8" s="83">
        <v>300</v>
      </c>
      <c r="E8" s="95">
        <f>MY_IMPS(H8)</f>
        <v>4</v>
      </c>
      <c r="F8" s="70">
        <f>-E8</f>
        <v>-4</v>
      </c>
      <c r="G8" s="66">
        <f>G6</f>
        <v>170</v>
      </c>
      <c r="H8" s="96">
        <f>D8-G8</f>
        <v>130</v>
      </c>
      <c r="I8" s="96">
        <f>-H8</f>
        <v>-130</v>
      </c>
    </row>
    <row r="9" spans="2:9" ht="13.5" thickBot="1">
      <c r="B9" s="187">
        <f>B2+1</f>
        <v>26</v>
      </c>
      <c r="C9" s="188"/>
      <c r="D9" s="154" t="s">
        <v>203</v>
      </c>
      <c r="E9" s="155"/>
      <c r="F9" s="155"/>
      <c r="G9" s="155"/>
      <c r="H9" s="155"/>
      <c r="I9" s="155"/>
    </row>
    <row r="10" spans="2:9" ht="13.5" thickBot="1">
      <c r="B10" s="67" t="s">
        <v>4</v>
      </c>
      <c r="C10" s="49" t="s">
        <v>5</v>
      </c>
      <c r="D10" s="82" t="s">
        <v>194</v>
      </c>
      <c r="E10" s="48" t="s">
        <v>4</v>
      </c>
      <c r="F10" s="49" t="s">
        <v>5</v>
      </c>
      <c r="G10" s="197" t="s">
        <v>195</v>
      </c>
      <c r="H10" s="198"/>
      <c r="I10" s="198"/>
    </row>
    <row r="11" spans="2:9" ht="13.5" thickBot="1">
      <c r="B11" s="97">
        <v>1</v>
      </c>
      <c r="C11" s="98">
        <v>4</v>
      </c>
      <c r="D11" s="65">
        <v>100</v>
      </c>
      <c r="E11" s="95">
        <f>MY_IMPS(H11)</f>
        <v>4</v>
      </c>
      <c r="F11" s="8">
        <f>-E11</f>
        <v>-4</v>
      </c>
      <c r="G11" s="66">
        <f>G13</f>
        <v>-53.333333333333336</v>
      </c>
      <c r="H11" s="96">
        <f>D11-G11</f>
        <v>153.33333333333334</v>
      </c>
      <c r="I11" s="96">
        <f>-H11</f>
        <v>-153.33333333333334</v>
      </c>
    </row>
    <row r="12" spans="2:9" ht="13.5" thickBot="1">
      <c r="B12" s="97">
        <v>9</v>
      </c>
      <c r="C12" s="98">
        <v>10</v>
      </c>
      <c r="D12" s="66">
        <v>-120</v>
      </c>
      <c r="E12" s="95">
        <f>MY_IMPS(H12)</f>
        <v>-2</v>
      </c>
      <c r="F12" s="8">
        <f>-E12</f>
        <v>2</v>
      </c>
      <c r="G12" s="66">
        <f>G13</f>
        <v>-53.333333333333336</v>
      </c>
      <c r="H12" s="96">
        <f>D12-G12</f>
        <v>-66.66666666666666</v>
      </c>
      <c r="I12" s="96">
        <f>-H12</f>
        <v>66.66666666666666</v>
      </c>
    </row>
    <row r="13" spans="2:9" ht="13.5" thickBot="1">
      <c r="B13" s="97">
        <v>7</v>
      </c>
      <c r="C13" s="98">
        <v>2</v>
      </c>
      <c r="D13" s="66">
        <v>80</v>
      </c>
      <c r="E13" s="95">
        <f>MY_IMPS(H13)</f>
        <v>4</v>
      </c>
      <c r="F13" s="8">
        <f>-E13</f>
        <v>-4</v>
      </c>
      <c r="G13" s="66">
        <f>(D12+D13+D14)/3</f>
        <v>-53.333333333333336</v>
      </c>
      <c r="H13" s="96">
        <f>D13-G13</f>
        <v>133.33333333333334</v>
      </c>
      <c r="I13" s="96">
        <f>-H13</f>
        <v>-133.33333333333334</v>
      </c>
    </row>
    <row r="14" spans="2:9" ht="13.5" thickBot="1">
      <c r="B14" s="99">
        <v>5</v>
      </c>
      <c r="C14" s="100">
        <v>8</v>
      </c>
      <c r="D14" s="66">
        <v>-120</v>
      </c>
      <c r="E14" s="95">
        <f>MY_IMPS(H14)</f>
        <v>-2</v>
      </c>
      <c r="F14" s="8">
        <f>-E14</f>
        <v>2</v>
      </c>
      <c r="G14" s="66">
        <f>G13</f>
        <v>-53.333333333333336</v>
      </c>
      <c r="H14" s="96">
        <f>D14-G14</f>
        <v>-66.66666666666666</v>
      </c>
      <c r="I14" s="96">
        <f>-H14</f>
        <v>66.66666666666666</v>
      </c>
    </row>
    <row r="15" spans="2:9" ht="13.5" thickBot="1">
      <c r="B15" s="97">
        <v>6</v>
      </c>
      <c r="C15" s="98">
        <v>3</v>
      </c>
      <c r="D15" s="83">
        <v>-150</v>
      </c>
      <c r="E15" s="95">
        <f>MY_IMPS(H15)</f>
        <v>-3</v>
      </c>
      <c r="F15" s="70">
        <f>-E15</f>
        <v>3</v>
      </c>
      <c r="G15" s="66">
        <f>G13</f>
        <v>-53.333333333333336</v>
      </c>
      <c r="H15" s="96">
        <f>D15-G15</f>
        <v>-96.66666666666666</v>
      </c>
      <c r="I15" s="96">
        <f>-H15</f>
        <v>96.66666666666666</v>
      </c>
    </row>
    <row r="16" spans="2:9" ht="13.5" thickBot="1">
      <c r="B16" s="187">
        <f>B9+1</f>
        <v>27</v>
      </c>
      <c r="C16" s="188"/>
      <c r="D16" s="154" t="s">
        <v>203</v>
      </c>
      <c r="E16" s="155"/>
      <c r="F16" s="155"/>
      <c r="G16" s="155"/>
      <c r="H16" s="155"/>
      <c r="I16" s="155"/>
    </row>
    <row r="17" spans="2:9" ht="13.5" thickBot="1">
      <c r="B17" s="67" t="s">
        <v>4</v>
      </c>
      <c r="C17" s="49" t="s">
        <v>5</v>
      </c>
      <c r="D17" s="82" t="s">
        <v>194</v>
      </c>
      <c r="E17" s="48" t="s">
        <v>4</v>
      </c>
      <c r="F17" s="49" t="s">
        <v>5</v>
      </c>
      <c r="G17" s="197" t="s">
        <v>195</v>
      </c>
      <c r="H17" s="198"/>
      <c r="I17" s="198"/>
    </row>
    <row r="18" spans="2:9" ht="13.5" thickBot="1">
      <c r="B18" s="99">
        <v>5</v>
      </c>
      <c r="C18" s="100">
        <v>8</v>
      </c>
      <c r="D18" s="65">
        <v>-100</v>
      </c>
      <c r="E18" s="95">
        <f>MY_IMPS(H18)</f>
        <v>-3</v>
      </c>
      <c r="F18" s="8">
        <f>-E18</f>
        <v>3</v>
      </c>
      <c r="G18" s="66">
        <f>G20</f>
        <v>20</v>
      </c>
      <c r="H18" s="96">
        <f>D18-G18</f>
        <v>-120</v>
      </c>
      <c r="I18" s="96">
        <f>-H18</f>
        <v>120</v>
      </c>
    </row>
    <row r="19" spans="2:9" ht="13.5" thickBot="1">
      <c r="B19" s="97">
        <v>9</v>
      </c>
      <c r="C19" s="98">
        <v>10</v>
      </c>
      <c r="D19" s="66">
        <v>100</v>
      </c>
      <c r="E19" s="95">
        <f>MY_IMPS(H19)</f>
        <v>2</v>
      </c>
      <c r="F19" s="8">
        <f>-E19</f>
        <v>-2</v>
      </c>
      <c r="G19" s="66">
        <f>G20</f>
        <v>20</v>
      </c>
      <c r="H19" s="96">
        <f>D19-G19</f>
        <v>80</v>
      </c>
      <c r="I19" s="96">
        <f>-H19</f>
        <v>-80</v>
      </c>
    </row>
    <row r="20" spans="2:9" ht="13.5" thickBot="1">
      <c r="B20" s="97">
        <v>6</v>
      </c>
      <c r="C20" s="98">
        <v>3</v>
      </c>
      <c r="D20" s="66">
        <v>-90</v>
      </c>
      <c r="E20" s="95">
        <f>MY_IMPS(H20)</f>
        <v>-3</v>
      </c>
      <c r="F20" s="8">
        <f>-E20</f>
        <v>3</v>
      </c>
      <c r="G20" s="66">
        <f>(D19+D20+D21)/3</f>
        <v>20</v>
      </c>
      <c r="H20" s="96">
        <f>D20-G20</f>
        <v>-110</v>
      </c>
      <c r="I20" s="96">
        <f>-H20</f>
        <v>110</v>
      </c>
    </row>
    <row r="21" spans="2:9" ht="13.5" thickBot="1">
      <c r="B21" s="97">
        <v>7</v>
      </c>
      <c r="C21" s="98">
        <v>2</v>
      </c>
      <c r="D21" s="66">
        <v>50</v>
      </c>
      <c r="E21" s="95">
        <f>MY_IMPS(H21)</f>
        <v>1</v>
      </c>
      <c r="F21" s="8">
        <f>-E21</f>
        <v>-1</v>
      </c>
      <c r="G21" s="66">
        <f>G20</f>
        <v>20</v>
      </c>
      <c r="H21" s="96">
        <f>D21-G21</f>
        <v>30</v>
      </c>
      <c r="I21" s="96">
        <f>-H21</f>
        <v>-30</v>
      </c>
    </row>
    <row r="22" spans="2:9" ht="13.5" thickBot="1">
      <c r="B22" s="97">
        <v>1</v>
      </c>
      <c r="C22" s="98">
        <v>4</v>
      </c>
      <c r="D22" s="83">
        <v>180</v>
      </c>
      <c r="E22" s="95">
        <f>MY_IMPS(H22)</f>
        <v>4</v>
      </c>
      <c r="F22" s="70">
        <f>-E22</f>
        <v>-4</v>
      </c>
      <c r="G22" s="66">
        <f>G20</f>
        <v>20</v>
      </c>
      <c r="H22" s="96">
        <f>D22-G22</f>
        <v>160</v>
      </c>
      <c r="I22" s="96">
        <f>-H22</f>
        <v>-160</v>
      </c>
    </row>
    <row r="23" spans="2:9" ht="13.5" thickBot="1">
      <c r="B23" s="187">
        <f>B16+1</f>
        <v>28</v>
      </c>
      <c r="C23" s="188"/>
      <c r="D23" s="154" t="s">
        <v>203</v>
      </c>
      <c r="E23" s="155"/>
      <c r="F23" s="155"/>
      <c r="G23" s="155"/>
      <c r="H23" s="155"/>
      <c r="I23" s="155"/>
    </row>
    <row r="24" spans="2:9" ht="13.5" thickBot="1">
      <c r="B24" s="67" t="s">
        <v>4</v>
      </c>
      <c r="C24" s="49" t="s">
        <v>5</v>
      </c>
      <c r="D24" s="82" t="s">
        <v>194</v>
      </c>
      <c r="E24" s="48" t="s">
        <v>4</v>
      </c>
      <c r="F24" s="49" t="s">
        <v>5</v>
      </c>
      <c r="G24" s="197" t="s">
        <v>195</v>
      </c>
      <c r="H24" s="198"/>
      <c r="I24" s="198"/>
    </row>
    <row r="25" spans="2:9" ht="13.5" thickBot="1">
      <c r="B25" s="97"/>
      <c r="C25" s="98"/>
      <c r="D25" s="65"/>
      <c r="E25" s="95">
        <f>MY_IMPS(H25)</f>
        <v>0</v>
      </c>
      <c r="F25" s="8">
        <f>-E25</f>
        <v>0</v>
      </c>
      <c r="G25" s="66">
        <f>G27</f>
        <v>0</v>
      </c>
      <c r="H25" s="96">
        <f>D25-G25</f>
        <v>0</v>
      </c>
      <c r="I25" s="96">
        <f>-H25</f>
        <v>0</v>
      </c>
    </row>
    <row r="26" spans="2:9" ht="13.5" thickBot="1">
      <c r="B26" s="97"/>
      <c r="C26" s="98"/>
      <c r="D26" s="66"/>
      <c r="E26" s="95">
        <f>MY_IMPS(H26)</f>
        <v>0</v>
      </c>
      <c r="F26" s="8">
        <f>-E26</f>
        <v>0</v>
      </c>
      <c r="G26" s="66">
        <f>G27</f>
        <v>0</v>
      </c>
      <c r="H26" s="96">
        <f>D26-G26</f>
        <v>0</v>
      </c>
      <c r="I26" s="96">
        <f>-H26</f>
        <v>0</v>
      </c>
    </row>
    <row r="27" spans="2:9" ht="13.5" thickBot="1">
      <c r="B27" s="97"/>
      <c r="C27" s="98"/>
      <c r="D27" s="66"/>
      <c r="E27" s="95">
        <f>MY_IMPS(H27)</f>
        <v>0</v>
      </c>
      <c r="F27" s="8">
        <f>-E27</f>
        <v>0</v>
      </c>
      <c r="G27" s="66">
        <f>(D26+D27+D28)/3</f>
        <v>0</v>
      </c>
      <c r="H27" s="96">
        <f>D27-G27</f>
        <v>0</v>
      </c>
      <c r="I27" s="96">
        <f>-H27</f>
        <v>0</v>
      </c>
    </row>
    <row r="28" spans="2:9" ht="13.5" thickBot="1">
      <c r="B28" s="99"/>
      <c r="C28" s="100"/>
      <c r="D28" s="66"/>
      <c r="E28" s="95">
        <f>MY_IMPS(H28)</f>
        <v>0</v>
      </c>
      <c r="F28" s="8">
        <f>-E28</f>
        <v>0</v>
      </c>
      <c r="G28" s="66">
        <f>G27</f>
        <v>0</v>
      </c>
      <c r="H28" s="96">
        <f>D28-G28</f>
        <v>0</v>
      </c>
      <c r="I28" s="96">
        <f>-H28</f>
        <v>0</v>
      </c>
    </row>
    <row r="29" spans="2:9" ht="13.5" thickBot="1">
      <c r="B29" s="101"/>
      <c r="C29" s="81"/>
      <c r="D29" s="83"/>
      <c r="E29" s="95">
        <f>MY_IMPS(H29)</f>
        <v>0</v>
      </c>
      <c r="F29" s="70">
        <f>-E29</f>
        <v>0</v>
      </c>
      <c r="G29" s="66">
        <f>G27</f>
        <v>0</v>
      </c>
      <c r="H29" s="96">
        <f>D29-G29</f>
        <v>0</v>
      </c>
      <c r="I29" s="96">
        <f>-H29</f>
        <v>0</v>
      </c>
    </row>
    <row r="30" spans="2:9" ht="13.5" thickBot="1">
      <c r="B30" s="187">
        <f>B23+1</f>
        <v>29</v>
      </c>
      <c r="C30" s="188"/>
      <c r="D30" s="154" t="s">
        <v>203</v>
      </c>
      <c r="E30" s="155"/>
      <c r="F30" s="155"/>
      <c r="G30" s="155"/>
      <c r="H30" s="155"/>
      <c r="I30" s="155"/>
    </row>
    <row r="31" spans="2:9" ht="13.5" thickBot="1">
      <c r="B31" s="67" t="s">
        <v>4</v>
      </c>
      <c r="C31" s="49" t="s">
        <v>5</v>
      </c>
      <c r="D31" s="82" t="s">
        <v>194</v>
      </c>
      <c r="E31" s="48" t="s">
        <v>4</v>
      </c>
      <c r="F31" s="49" t="s">
        <v>5</v>
      </c>
      <c r="G31" s="197" t="s">
        <v>195</v>
      </c>
      <c r="H31" s="198"/>
      <c r="I31" s="198"/>
    </row>
    <row r="32" spans="2:9" ht="13.5" thickBot="1">
      <c r="B32" s="97"/>
      <c r="C32" s="98"/>
      <c r="D32" s="65"/>
      <c r="E32" s="95">
        <f>MY_IMPS(H32)</f>
        <v>0</v>
      </c>
      <c r="F32" s="8">
        <f>-E32</f>
        <v>0</v>
      </c>
      <c r="G32" s="66">
        <f>G34</f>
        <v>0</v>
      </c>
      <c r="H32" s="96">
        <f>D32-G32</f>
        <v>0</v>
      </c>
      <c r="I32" s="96">
        <f>-H32</f>
        <v>0</v>
      </c>
    </row>
    <row r="33" spans="2:9" ht="13.5" thickBot="1">
      <c r="B33" s="97"/>
      <c r="C33" s="98"/>
      <c r="D33" s="66"/>
      <c r="E33" s="95">
        <f>MY_IMPS(H33)</f>
        <v>0</v>
      </c>
      <c r="F33" s="8">
        <f>-E33</f>
        <v>0</v>
      </c>
      <c r="G33" s="66">
        <f>G34</f>
        <v>0</v>
      </c>
      <c r="H33" s="96">
        <f>D33-G33</f>
        <v>0</v>
      </c>
      <c r="I33" s="96">
        <f>-H33</f>
        <v>0</v>
      </c>
    </row>
    <row r="34" spans="2:9" ht="13.5" thickBot="1">
      <c r="B34" s="97"/>
      <c r="C34" s="98"/>
      <c r="D34" s="66"/>
      <c r="E34" s="95">
        <f>MY_IMPS(H34)</f>
        <v>0</v>
      </c>
      <c r="F34" s="8">
        <f>-E34</f>
        <v>0</v>
      </c>
      <c r="G34" s="66">
        <f>(D33+D34+D35)/3</f>
        <v>0</v>
      </c>
      <c r="H34" s="96">
        <f>D34-G34</f>
        <v>0</v>
      </c>
      <c r="I34" s="96">
        <f>-H34</f>
        <v>0</v>
      </c>
    </row>
    <row r="35" spans="2:9" ht="13.5" thickBot="1">
      <c r="B35" s="99"/>
      <c r="C35" s="100"/>
      <c r="D35" s="66"/>
      <c r="E35" s="95">
        <f>MY_IMPS(H35)</f>
        <v>0</v>
      </c>
      <c r="F35" s="8">
        <f>-E35</f>
        <v>0</v>
      </c>
      <c r="G35" s="66">
        <f>G34</f>
        <v>0</v>
      </c>
      <c r="H35" s="96">
        <f>D35-G35</f>
        <v>0</v>
      </c>
      <c r="I35" s="96">
        <f>-H35</f>
        <v>0</v>
      </c>
    </row>
    <row r="36" spans="2:9" ht="13.5" thickBot="1">
      <c r="B36" s="101"/>
      <c r="C36" s="81"/>
      <c r="D36" s="83"/>
      <c r="E36" s="95">
        <f>MY_IMPS(H36)</f>
        <v>0</v>
      </c>
      <c r="F36" s="70">
        <f>-E36</f>
        <v>0</v>
      </c>
      <c r="G36" s="66">
        <f>G34</f>
        <v>0</v>
      </c>
      <c r="H36" s="96">
        <f>D36-G36</f>
        <v>0</v>
      </c>
      <c r="I36" s="96">
        <f>-H36</f>
        <v>0</v>
      </c>
    </row>
    <row r="37" spans="2:9" ht="13.5" thickBot="1">
      <c r="B37" s="187">
        <f>B30+1</f>
        <v>30</v>
      </c>
      <c r="C37" s="188"/>
      <c r="D37" s="154" t="s">
        <v>203</v>
      </c>
      <c r="E37" s="155"/>
      <c r="F37" s="155"/>
      <c r="G37" s="155"/>
      <c r="H37" s="155"/>
      <c r="I37" s="155"/>
    </row>
    <row r="38" spans="2:9" ht="13.5" thickBot="1">
      <c r="B38" s="67" t="s">
        <v>4</v>
      </c>
      <c r="C38" s="49" t="s">
        <v>5</v>
      </c>
      <c r="D38" s="82" t="s">
        <v>194</v>
      </c>
      <c r="E38" s="48" t="s">
        <v>4</v>
      </c>
      <c r="F38" s="49" t="s">
        <v>5</v>
      </c>
      <c r="G38" s="197" t="s">
        <v>195</v>
      </c>
      <c r="H38" s="198"/>
      <c r="I38" s="198"/>
    </row>
    <row r="39" spans="2:9" ht="13.5" thickBot="1">
      <c r="B39" s="97"/>
      <c r="C39" s="98"/>
      <c r="D39" s="65"/>
      <c r="E39" s="95">
        <f>MY_IMPS(H39)</f>
        <v>0</v>
      </c>
      <c r="F39" s="8">
        <f>-E39</f>
        <v>0</v>
      </c>
      <c r="G39" s="66">
        <f>G41</f>
        <v>0</v>
      </c>
      <c r="H39" s="96">
        <f>D39-G39</f>
        <v>0</v>
      </c>
      <c r="I39" s="96">
        <f>-H39</f>
        <v>0</v>
      </c>
    </row>
    <row r="40" spans="2:9" ht="13.5" thickBot="1">
      <c r="B40" s="97"/>
      <c r="C40" s="98"/>
      <c r="D40" s="66"/>
      <c r="E40" s="95">
        <f>MY_IMPS(H40)</f>
        <v>0</v>
      </c>
      <c r="F40" s="8">
        <f>-E40</f>
        <v>0</v>
      </c>
      <c r="G40" s="66">
        <f>G41</f>
        <v>0</v>
      </c>
      <c r="H40" s="96">
        <f>D40-G40</f>
        <v>0</v>
      </c>
      <c r="I40" s="96">
        <f>-H40</f>
        <v>0</v>
      </c>
    </row>
    <row r="41" spans="2:9" ht="13.5" thickBot="1">
      <c r="B41" s="97"/>
      <c r="C41" s="98"/>
      <c r="D41" s="66"/>
      <c r="E41" s="95">
        <f>MY_IMPS(H41)</f>
        <v>0</v>
      </c>
      <c r="F41" s="8">
        <f>-E41</f>
        <v>0</v>
      </c>
      <c r="G41" s="66">
        <f>(D40+D41+D42)/3</f>
        <v>0</v>
      </c>
      <c r="H41" s="96">
        <f>D41-G41</f>
        <v>0</v>
      </c>
      <c r="I41" s="96">
        <f>-H41</f>
        <v>0</v>
      </c>
    </row>
    <row r="42" spans="2:9" ht="12.75">
      <c r="B42" s="99"/>
      <c r="C42" s="100"/>
      <c r="D42" s="66"/>
      <c r="E42" s="95">
        <f>MY_IMPS(H42)</f>
        <v>0</v>
      </c>
      <c r="F42" s="8">
        <f>-E42</f>
        <v>0</v>
      </c>
      <c r="G42" s="66">
        <f>G41</f>
        <v>0</v>
      </c>
      <c r="H42" s="96">
        <f>D42-G42</f>
        <v>0</v>
      </c>
      <c r="I42" s="96">
        <f>-H42</f>
        <v>0</v>
      </c>
    </row>
    <row r="43" spans="2:9" ht="13.5" thickBot="1">
      <c r="B43" s="101"/>
      <c r="C43" s="81"/>
      <c r="D43" s="83"/>
      <c r="E43" s="104">
        <f>MY_IMPS(H43)</f>
        <v>0</v>
      </c>
      <c r="F43" s="107">
        <f>-E43</f>
        <v>0</v>
      </c>
      <c r="G43" s="105">
        <f>G41</f>
        <v>0</v>
      </c>
      <c r="H43" s="106">
        <f>D43-G43</f>
        <v>0</v>
      </c>
      <c r="I43" s="106">
        <f>-H43</f>
        <v>0</v>
      </c>
    </row>
  </sheetData>
  <sheetProtection/>
  <mergeCells count="18">
    <mergeCell ref="G38:I38"/>
    <mergeCell ref="D30:I30"/>
    <mergeCell ref="G31:I31"/>
    <mergeCell ref="D2:I2"/>
    <mergeCell ref="G3:I3"/>
    <mergeCell ref="D9:I9"/>
    <mergeCell ref="D23:I23"/>
    <mergeCell ref="G24:I24"/>
    <mergeCell ref="G10:I10"/>
    <mergeCell ref="D16:I16"/>
    <mergeCell ref="B23:C23"/>
    <mergeCell ref="G17:I17"/>
    <mergeCell ref="B2:C2"/>
    <mergeCell ref="B37:C37"/>
    <mergeCell ref="B16:C16"/>
    <mergeCell ref="B9:C9"/>
    <mergeCell ref="B30:C30"/>
    <mergeCell ref="D37:I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2012-05-04T11:30:33Z</cp:lastPrinted>
  <dcterms:created xsi:type="dcterms:W3CDTF">2011-10-05T05:20:10Z</dcterms:created>
  <dcterms:modified xsi:type="dcterms:W3CDTF">2021-12-26T21:02:02Z</dcterms:modified>
  <cp:category/>
  <cp:version/>
  <cp:contentType/>
  <cp:contentStatus/>
</cp:coreProperties>
</file>