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2" sheetId="1" r:id="rId1"/>
    <sheet name="VP table" sheetId="2" state="hidden" r:id="rId2"/>
    <sheet name="tour1" sheetId="3" r:id="rId3"/>
  </sheets>
  <definedNames>
    <definedName name="brd_index">'бар2'!$M$5</definedName>
    <definedName name="page_name">'бар2'!$M$4</definedName>
    <definedName name="Plr2">'бар2'!$B$9:$D$20</definedName>
    <definedName name="ScBase">'бар2'!$E$7</definedName>
  </definedNames>
  <calcPr fullCalcOnLoad="1"/>
</workbook>
</file>

<file path=xl/sharedStrings.xml><?xml version="1.0" encoding="utf-8"?>
<sst xmlns="http://schemas.openxmlformats.org/spreadsheetml/2006/main" count="467" uniqueCount="223">
  <si>
    <t>сумма</t>
  </si>
  <si>
    <t>СТОЙКА БАРОМЕТРА</t>
  </si>
  <si>
    <t>IMP</t>
  </si>
  <si>
    <t>delta</t>
  </si>
  <si>
    <t>NS</t>
  </si>
  <si>
    <t>EW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</si>
  <si>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</si>
  <si>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</si>
  <si>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</si>
  <si>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</si>
  <si>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</si>
  <si>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</si>
  <si>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</si>
  <si>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</si>
  <si>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</si>
  <si>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</si>
  <si>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</si>
  <si>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</si>
  <si>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</si>
  <si>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</si>
  <si>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</si>
  <si>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</si>
  <si>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</si>
  <si>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</si>
  <si>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</si>
  <si>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</si>
  <si>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</si>
  <si>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</si>
  <si>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</si>
  <si>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</si>
  <si>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</si>
  <si>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</si>
  <si>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</si>
  <si>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</si>
  <si>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</si>
  <si>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</si>
  <si>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</si>
  <si>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</si>
  <si>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</si>
  <si>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</si>
  <si>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</si>
  <si>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</si>
  <si>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</si>
  <si>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</si>
  <si>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</si>
  <si>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</si>
  <si>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</si>
  <si>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</si>
  <si>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</si>
  <si>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</si>
  <si>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</si>
  <si>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</si>
  <si>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</si>
  <si>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</si>
  <si>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</si>
  <si>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</si>
  <si>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</si>
  <si>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</si>
  <si>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</si>
  <si>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</si>
  <si>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</si>
  <si>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</si>
  <si>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</si>
  <si>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</si>
  <si>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</si>
  <si>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</si>
  <si>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</si>
  <si>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</si>
  <si>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</si>
  <si>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</si>
  <si>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</si>
  <si>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</si>
  <si>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</si>
  <si>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</si>
  <si>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</si>
  <si>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</si>
  <si>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</si>
  <si>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</si>
  <si>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</si>
  <si>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</si>
  <si>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</si>
  <si>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</si>
  <si>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</si>
  <si>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</si>
  <si>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</si>
  <si>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</si>
  <si>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</si>
  <si>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</si>
  <si>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</si>
  <si>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</si>
  <si>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</si>
  <si>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</si>
  <si>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</si>
  <si>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</si>
  <si>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</si>
  <si>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</si>
  <si>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</si>
  <si>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</si>
  <si>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</si>
  <si>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</si>
  <si>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</si>
  <si>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</si>
  <si>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</si>
  <si>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</si>
  <si>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</si>
  <si>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</si>
  <si>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</si>
  <si>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</si>
  <si>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</si>
  <si>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</si>
  <si>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</si>
  <si>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</si>
  <si>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</si>
  <si>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</si>
  <si>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</si>
  <si>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</si>
  <si>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</si>
  <si>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</si>
  <si>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</si>
  <si>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</si>
  <si>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</si>
  <si>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</si>
  <si>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</si>
  <si>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</si>
  <si>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</si>
  <si>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</si>
  <si>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</si>
  <si>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</si>
  <si>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</si>
  <si>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</si>
  <si>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</si>
  <si>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</si>
  <si>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</si>
  <si>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</si>
  <si>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</si>
  <si>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</si>
  <si>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</si>
  <si>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</si>
  <si>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</si>
  <si>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</si>
  <si>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</si>
  <si>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</si>
  <si>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</si>
  <si>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</si>
  <si>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</si>
  <si>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</si>
  <si>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</si>
  <si>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</si>
  <si>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</si>
  <si>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</si>
  <si>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</si>
  <si>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</si>
  <si>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</si>
  <si>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</si>
  <si>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</si>
  <si>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</si>
  <si>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</si>
  <si>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</si>
  <si>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</si>
  <si>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</si>
  <si>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</si>
  <si>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</si>
  <si>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</si>
  <si>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</si>
  <si>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</si>
  <si>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</si>
  <si>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</si>
  <si>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</si>
  <si>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</si>
  <si>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</si>
  <si>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</si>
  <si>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</si>
  <si>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</si>
  <si>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</si>
  <si>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</si>
  <si>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</si>
  <si>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</si>
  <si>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</si>
  <si>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</si>
  <si>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</si>
  <si>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</si>
  <si>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</si>
  <si>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</si>
  <si>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</si>
  <si>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</si>
  <si>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</si>
  <si>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</si>
  <si>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</si>
  <si>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</si>
  <si>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</si>
  <si>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</si>
  <si>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</si>
  <si>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</si>
  <si>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</si>
  <si>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</si>
  <si>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</si>
  <si>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</si>
  <si>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</si>
  <si>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</si>
  <si>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</si>
  <si>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</si>
  <si>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</si>
  <si>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</si>
  <si>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пять столов</t>
  </si>
  <si>
    <t>шесть столов</t>
  </si>
  <si>
    <t>ver 02.14</t>
  </si>
  <si>
    <t>Delta (for NS)                                средн.</t>
  </si>
  <si>
    <t>Барометр на ИМПы - 6 столов</t>
  </si>
  <si>
    <t>Парный турнир на ИМПы</t>
  </si>
  <si>
    <t>штр.+перебор</t>
  </si>
  <si>
    <t>Е.Бабенко - Е.Байдин</t>
  </si>
  <si>
    <t>В.Черкасова - А.Черкасов</t>
  </si>
  <si>
    <t>28 нояря 2021 года</t>
  </si>
  <si>
    <t>С.Иванова - А.Порай-Кошиц</t>
  </si>
  <si>
    <t>Н.Макеева - А.Сербин</t>
  </si>
  <si>
    <t>В.Плешков - К.Руденко</t>
  </si>
  <si>
    <t>Т.Орлова - Е.Самусева</t>
  </si>
  <si>
    <t>Л.Самарина - Т.Чернэуцану</t>
  </si>
  <si>
    <t>А.Алексеев - В.Семенихин</t>
  </si>
  <si>
    <t>А.Рыбников - Б.Черница</t>
  </si>
  <si>
    <t>А.Глазов - Р.Велиев</t>
  </si>
  <si>
    <t>Ю.Лукке - Д.Шигаев</t>
  </si>
  <si>
    <t>В.Гусейнов - А.Лудинов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</si>
</sst>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Alignment="1" quotePrefix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8" fontId="0" fillId="0" borderId="28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8" fontId="0" fillId="0" borderId="31" xfId="0" applyNumberFormat="1" applyBorder="1" applyAlignment="1">
      <alignment horizontal="center" vertical="center"/>
    </xf>
    <xf numFmtId="188" fontId="0" fillId="0" borderId="4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3" xfId="0" applyFill="1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8" xfId="0" applyBorder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46" xfId="0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188" fontId="0" fillId="0" borderId="57" xfId="0" applyNumberFormat="1" applyBorder="1" applyAlignment="1">
      <alignment horizontal="center" vertical="center"/>
    </xf>
    <xf numFmtId="188" fontId="0" fillId="0" borderId="57" xfId="0" applyNumberFormat="1" applyFont="1" applyBorder="1" applyAlignment="1">
      <alignment horizontal="center" vertical="center"/>
    </xf>
    <xf numFmtId="188" fontId="0" fillId="0" borderId="28" xfId="0" applyNumberFormat="1" applyFont="1" applyBorder="1" applyAlignment="1">
      <alignment horizontal="center" vertical="center"/>
    </xf>
    <xf numFmtId="188" fontId="0" fillId="0" borderId="46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 quotePrefix="1">
      <alignment/>
    </xf>
    <xf numFmtId="0" fontId="0" fillId="0" borderId="53" xfId="0" applyFill="1" applyBorder="1" applyAlignment="1" quotePrefix="1">
      <alignment/>
    </xf>
    <xf numFmtId="0" fontId="0" fillId="0" borderId="30" xfId="0" applyFill="1" applyBorder="1" applyAlignment="1" quotePrefix="1">
      <alignment/>
    </xf>
    <xf numFmtId="0" fontId="0" fillId="0" borderId="5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33" xfId="0" applyFill="1" applyBorder="1" applyAlignment="1">
      <alignment/>
    </xf>
    <xf numFmtId="0" fontId="1" fillId="0" borderId="59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188" fontId="1" fillId="0" borderId="74" xfId="0" applyNumberFormat="1" applyFont="1" applyBorder="1" applyAlignment="1">
      <alignment horizontal="center" vertical="center"/>
    </xf>
    <xf numFmtId="188" fontId="1" fillId="0" borderId="75" xfId="0" applyNumberFormat="1" applyFont="1" applyBorder="1" applyAlignment="1">
      <alignment horizontal="center" vertical="center"/>
    </xf>
    <xf numFmtId="188" fontId="1" fillId="0" borderId="55" xfId="0" applyNumberFormat="1" applyFont="1" applyBorder="1" applyAlignment="1">
      <alignment horizontal="center" vertical="center"/>
    </xf>
    <xf numFmtId="188" fontId="1" fillId="0" borderId="6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55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81" xfId="0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S56"/>
  <sheetViews>
    <sheetView tabSelected="1" zoomScalePageLayoutView="0" workbookViewId="0" topLeftCell="A13">
      <selection activeCell="Z27" sqref="Z27"/>
    </sheetView>
  </sheetViews>
  <sheetFormatPr defaultColWidth="9.140625" defaultRowHeight="12.75"/>
  <cols>
    <col min="1" max="1" width="2.7109375" style="0" customWidth="1"/>
    <col min="2" max="2" width="7.28125" style="0" hidden="1" customWidth="1"/>
    <col min="3" max="3" width="3.421875" style="0" customWidth="1"/>
    <col min="4" max="4" width="25.57421875" style="0" customWidth="1"/>
    <col min="5" max="5" width="7.140625" style="0" customWidth="1"/>
    <col min="6" max="39" width="5.8515625" style="0" customWidth="1"/>
    <col min="40" max="40" width="8.8515625" style="0" customWidth="1"/>
    <col min="41" max="41" width="5.8515625" style="0" customWidth="1"/>
    <col min="42" max="42" width="7.28125" style="0" customWidth="1"/>
    <col min="44" max="44" width="6.00390625" style="0" customWidth="1"/>
  </cols>
  <sheetData>
    <row r="1" ht="4.5" customHeight="1"/>
    <row r="2" spans="4:20" ht="27.75" customHeight="1">
      <c r="D2" s="163" t="s">
        <v>207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5"/>
      <c r="T2" s="89"/>
    </row>
    <row r="3" ht="12.75" customHeight="1"/>
    <row r="4" spans="4:14" ht="12.75">
      <c r="D4" t="s">
        <v>208</v>
      </c>
      <c r="K4" s="179" t="s">
        <v>202</v>
      </c>
      <c r="L4" s="180"/>
      <c r="M4" s="75" t="s">
        <v>200</v>
      </c>
      <c r="N4" s="76">
        <v>1</v>
      </c>
    </row>
    <row r="5" spans="4:28" ht="12.75">
      <c r="D5" t="s">
        <v>212</v>
      </c>
      <c r="K5" s="179" t="s">
        <v>201</v>
      </c>
      <c r="L5" s="179"/>
      <c r="M5" s="181">
        <v>34</v>
      </c>
      <c r="N5" s="181"/>
      <c r="AA5" s="142" t="s">
        <v>205</v>
      </c>
      <c r="AB5" s="142"/>
    </row>
    <row r="6" ht="13.5" thickBot="1"/>
    <row r="7" spans="5:40" ht="13.5" thickBot="1">
      <c r="E7" s="33" t="s">
        <v>0</v>
      </c>
      <c r="F7" s="32">
        <v>1</v>
      </c>
      <c r="G7" s="32">
        <f aca="true" t="shared" si="0" ref="G7:O7">F7+1</f>
        <v>2</v>
      </c>
      <c r="H7" s="32">
        <f t="shared" si="0"/>
        <v>3</v>
      </c>
      <c r="I7" s="32">
        <f t="shared" si="0"/>
        <v>4</v>
      </c>
      <c r="J7" s="32">
        <f t="shared" si="0"/>
        <v>5</v>
      </c>
      <c r="K7" s="32">
        <f t="shared" si="0"/>
        <v>6</v>
      </c>
      <c r="L7" s="32">
        <f t="shared" si="0"/>
        <v>7</v>
      </c>
      <c r="M7" s="32">
        <f t="shared" si="0"/>
        <v>8</v>
      </c>
      <c r="N7" s="32">
        <f t="shared" si="0"/>
        <v>9</v>
      </c>
      <c r="O7" s="32">
        <f t="shared" si="0"/>
        <v>10</v>
      </c>
      <c r="P7" s="32">
        <f aca="true" t="shared" si="1" ref="P7:Y7">O7+1</f>
        <v>11</v>
      </c>
      <c r="Q7" s="32">
        <f t="shared" si="1"/>
        <v>12</v>
      </c>
      <c r="R7" s="32">
        <f t="shared" si="1"/>
        <v>13</v>
      </c>
      <c r="S7" s="32">
        <f t="shared" si="1"/>
        <v>14</v>
      </c>
      <c r="T7" s="32">
        <f t="shared" si="1"/>
        <v>15</v>
      </c>
      <c r="U7" s="32">
        <f>T7+1</f>
        <v>16</v>
      </c>
      <c r="V7" s="32">
        <f>U7+1</f>
        <v>17</v>
      </c>
      <c r="W7" s="32">
        <f t="shared" si="1"/>
        <v>18</v>
      </c>
      <c r="X7" s="32">
        <f t="shared" si="1"/>
        <v>19</v>
      </c>
      <c r="Y7" s="32">
        <f t="shared" si="1"/>
        <v>20</v>
      </c>
      <c r="Z7" s="32">
        <f aca="true" t="shared" si="2" ref="Z7:AI7">Y7+1</f>
        <v>21</v>
      </c>
      <c r="AA7" s="32">
        <f t="shared" si="2"/>
        <v>22</v>
      </c>
      <c r="AB7" s="32">
        <f t="shared" si="2"/>
        <v>23</v>
      </c>
      <c r="AC7" s="32">
        <f t="shared" si="2"/>
        <v>24</v>
      </c>
      <c r="AD7" s="32">
        <f t="shared" si="2"/>
        <v>25</v>
      </c>
      <c r="AE7" s="32">
        <f t="shared" si="2"/>
        <v>26</v>
      </c>
      <c r="AF7" s="32">
        <f t="shared" si="2"/>
        <v>27</v>
      </c>
      <c r="AG7" s="32">
        <f t="shared" si="2"/>
        <v>28</v>
      </c>
      <c r="AH7" s="32">
        <f t="shared" si="2"/>
        <v>29</v>
      </c>
      <c r="AI7" s="32">
        <f t="shared" si="2"/>
        <v>30</v>
      </c>
      <c r="AJ7" s="32">
        <v>31</v>
      </c>
      <c r="AK7" s="32">
        <v>32</v>
      </c>
      <c r="AL7" s="32">
        <v>33</v>
      </c>
      <c r="AM7" s="32" t="s">
        <v>209</v>
      </c>
      <c r="AN7" s="38" t="s">
        <v>191</v>
      </c>
    </row>
    <row r="8" spans="5:41" ht="13.5" thickBot="1">
      <c r="E8" s="3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9"/>
      <c r="AO8" s="87"/>
    </row>
    <row r="9" spans="2:40" ht="12.75">
      <c r="B9">
        <f>RANK(E9,E$9:E$20)</f>
        <v>2</v>
      </c>
      <c r="C9" s="96">
        <v>1</v>
      </c>
      <c r="D9" s="120" t="s">
        <v>210</v>
      </c>
      <c r="E9" s="110">
        <f aca="true" t="shared" si="3" ref="E9:E22">SUM(F9:AM9)-AN9</f>
        <v>28</v>
      </c>
      <c r="F9" s="122">
        <v>0</v>
      </c>
      <c r="G9" s="123">
        <v>0</v>
      </c>
      <c r="H9" s="123">
        <v>12</v>
      </c>
      <c r="I9" s="123">
        <v>-3</v>
      </c>
      <c r="J9" s="123">
        <v>2</v>
      </c>
      <c r="K9" s="124">
        <v>0</v>
      </c>
      <c r="L9" s="122">
        <v>1</v>
      </c>
      <c r="M9" s="123">
        <v>5</v>
      </c>
      <c r="N9" s="123">
        <v>-9</v>
      </c>
      <c r="O9" s="123">
        <v>6</v>
      </c>
      <c r="P9" s="123">
        <v>-3</v>
      </c>
      <c r="Q9" s="124">
        <v>0</v>
      </c>
      <c r="R9" s="122">
        <v>4</v>
      </c>
      <c r="S9" s="42">
        <v>-5</v>
      </c>
      <c r="T9" s="42">
        <v>4</v>
      </c>
      <c r="U9" s="42">
        <v>5</v>
      </c>
      <c r="V9" s="42">
        <v>0</v>
      </c>
      <c r="W9" s="114">
        <v>4</v>
      </c>
      <c r="X9" s="113">
        <v>12</v>
      </c>
      <c r="Y9" s="42">
        <v>-1</v>
      </c>
      <c r="Z9" s="42">
        <v>2</v>
      </c>
      <c r="AA9" s="42">
        <v>1</v>
      </c>
      <c r="AB9" s="42">
        <v>-6</v>
      </c>
      <c r="AC9" s="114">
        <v>-1</v>
      </c>
      <c r="AD9" s="113">
        <v>-2</v>
      </c>
      <c r="AE9" s="42">
        <v>-1</v>
      </c>
      <c r="AF9" s="42">
        <v>3</v>
      </c>
      <c r="AG9" s="42">
        <v>-1</v>
      </c>
      <c r="AH9" s="42">
        <v>-1</v>
      </c>
      <c r="AI9" s="114">
        <v>0</v>
      </c>
      <c r="AJ9" s="113">
        <v>-3</v>
      </c>
      <c r="AK9" s="42">
        <v>-3</v>
      </c>
      <c r="AL9" s="114">
        <v>7</v>
      </c>
      <c r="AM9" s="117">
        <v>-1</v>
      </c>
      <c r="AN9" s="72"/>
    </row>
    <row r="10" spans="2:40" ht="12.75">
      <c r="B10">
        <f aca="true" t="shared" si="4" ref="B10:B20">RANK(E10,E$9:E$20)</f>
        <v>10</v>
      </c>
      <c r="C10" s="96">
        <v>2</v>
      </c>
      <c r="D10" s="119" t="s">
        <v>213</v>
      </c>
      <c r="E10" s="111">
        <f t="shared" si="3"/>
        <v>-13.0002</v>
      </c>
      <c r="F10" s="69">
        <v>0</v>
      </c>
      <c r="G10" s="4">
        <v>0</v>
      </c>
      <c r="H10" s="4">
        <v>-12</v>
      </c>
      <c r="I10" s="4">
        <v>0</v>
      </c>
      <c r="J10" s="4">
        <v>-5</v>
      </c>
      <c r="K10" s="36">
        <v>0</v>
      </c>
      <c r="L10" s="69">
        <v>9</v>
      </c>
      <c r="M10" s="4">
        <v>-5</v>
      </c>
      <c r="N10" s="4">
        <v>8</v>
      </c>
      <c r="O10" s="4">
        <v>-10</v>
      </c>
      <c r="P10" s="4">
        <v>2</v>
      </c>
      <c r="Q10" s="36">
        <v>0</v>
      </c>
      <c r="R10" s="69">
        <v>12</v>
      </c>
      <c r="S10" s="2">
        <v>-4</v>
      </c>
      <c r="T10" s="2">
        <v>2</v>
      </c>
      <c r="U10" s="2">
        <v>4</v>
      </c>
      <c r="V10" s="2">
        <v>0</v>
      </c>
      <c r="W10" s="35">
        <v>2</v>
      </c>
      <c r="X10" s="115">
        <v>0</v>
      </c>
      <c r="Y10" s="2">
        <v>-11</v>
      </c>
      <c r="Z10" s="2">
        <v>-4</v>
      </c>
      <c r="AA10" s="2">
        <v>0</v>
      </c>
      <c r="AB10" s="2">
        <v>-2</v>
      </c>
      <c r="AC10" s="35">
        <v>1</v>
      </c>
      <c r="AD10" s="115">
        <v>4</v>
      </c>
      <c r="AE10" s="2">
        <v>0</v>
      </c>
      <c r="AF10" s="2">
        <v>-8</v>
      </c>
      <c r="AG10" s="2">
        <v>5</v>
      </c>
      <c r="AH10" s="2">
        <v>1</v>
      </c>
      <c r="AI10" s="35">
        <v>0</v>
      </c>
      <c r="AJ10" s="115">
        <v>-3</v>
      </c>
      <c r="AK10" s="2">
        <v>6</v>
      </c>
      <c r="AL10" s="35">
        <v>-5</v>
      </c>
      <c r="AM10" s="118"/>
      <c r="AN10" s="39">
        <f aca="true" t="shared" si="5" ref="AN10:AN22">AN9+C10*0.0001+AO10</f>
        <v>0.0002</v>
      </c>
    </row>
    <row r="11" spans="2:40" ht="12.75">
      <c r="B11">
        <f t="shared" si="4"/>
        <v>11</v>
      </c>
      <c r="C11" s="96">
        <v>3</v>
      </c>
      <c r="D11" s="119" t="s">
        <v>214</v>
      </c>
      <c r="E11" s="111">
        <f t="shared" si="3"/>
        <v>-23.0005</v>
      </c>
      <c r="F11" s="69">
        <v>-6</v>
      </c>
      <c r="G11" s="4">
        <v>-1</v>
      </c>
      <c r="H11" s="4">
        <v>0</v>
      </c>
      <c r="I11" s="4">
        <v>1</v>
      </c>
      <c r="J11" s="4">
        <v>-1</v>
      </c>
      <c r="K11" s="36">
        <v>0</v>
      </c>
      <c r="L11" s="69">
        <v>2</v>
      </c>
      <c r="M11" s="4">
        <v>2</v>
      </c>
      <c r="N11" s="4">
        <v>-9</v>
      </c>
      <c r="O11" s="4">
        <v>12</v>
      </c>
      <c r="P11" s="4">
        <v>-3</v>
      </c>
      <c r="Q11" s="36">
        <v>0</v>
      </c>
      <c r="R11" s="69">
        <v>-13</v>
      </c>
      <c r="S11" s="2">
        <v>-5</v>
      </c>
      <c r="T11" s="2">
        <v>-4</v>
      </c>
      <c r="U11" s="2">
        <v>-5</v>
      </c>
      <c r="V11" s="2">
        <v>0</v>
      </c>
      <c r="W11" s="35">
        <v>-4</v>
      </c>
      <c r="X11" s="115">
        <v>0</v>
      </c>
      <c r="Y11" s="2">
        <v>0</v>
      </c>
      <c r="Z11" s="2">
        <v>-3</v>
      </c>
      <c r="AA11" s="2">
        <v>0</v>
      </c>
      <c r="AB11" s="2">
        <v>-2</v>
      </c>
      <c r="AC11" s="35">
        <v>-1</v>
      </c>
      <c r="AD11" s="115">
        <v>-4</v>
      </c>
      <c r="AE11" s="2">
        <v>0</v>
      </c>
      <c r="AF11" s="2">
        <v>8</v>
      </c>
      <c r="AG11" s="2">
        <v>0</v>
      </c>
      <c r="AH11" s="2">
        <v>-1</v>
      </c>
      <c r="AI11" s="35">
        <v>0</v>
      </c>
      <c r="AJ11" s="115">
        <v>-3</v>
      </c>
      <c r="AK11" s="2">
        <v>12</v>
      </c>
      <c r="AL11" s="35">
        <v>5</v>
      </c>
      <c r="AM11" s="118"/>
      <c r="AN11" s="39">
        <f t="shared" si="5"/>
        <v>0.0005</v>
      </c>
    </row>
    <row r="12" spans="2:40" ht="12.75">
      <c r="B12">
        <f t="shared" si="4"/>
        <v>8</v>
      </c>
      <c r="C12" s="96">
        <v>4</v>
      </c>
      <c r="D12" s="119" t="s">
        <v>215</v>
      </c>
      <c r="E12" s="111">
        <f t="shared" si="3"/>
        <v>-8.0009</v>
      </c>
      <c r="F12" s="69">
        <v>0</v>
      </c>
      <c r="G12" s="4">
        <v>0</v>
      </c>
      <c r="H12" s="4">
        <v>0</v>
      </c>
      <c r="I12" s="4">
        <v>0</v>
      </c>
      <c r="J12" s="4">
        <v>-2</v>
      </c>
      <c r="K12" s="36">
        <v>0</v>
      </c>
      <c r="L12" s="69">
        <v>-2</v>
      </c>
      <c r="M12" s="4">
        <v>-2</v>
      </c>
      <c r="N12" s="4">
        <v>9</v>
      </c>
      <c r="O12" s="4">
        <v>-1</v>
      </c>
      <c r="P12" s="4">
        <v>-2</v>
      </c>
      <c r="Q12" s="36">
        <v>0</v>
      </c>
      <c r="R12" s="69">
        <v>-12</v>
      </c>
      <c r="S12" s="2">
        <v>3</v>
      </c>
      <c r="T12" s="2">
        <v>2</v>
      </c>
      <c r="U12" s="2">
        <v>-4</v>
      </c>
      <c r="V12" s="2">
        <v>0</v>
      </c>
      <c r="W12" s="35">
        <v>-2</v>
      </c>
      <c r="X12" s="115">
        <v>0</v>
      </c>
      <c r="Y12" s="2">
        <v>2</v>
      </c>
      <c r="Z12" s="2">
        <v>2</v>
      </c>
      <c r="AA12" s="2">
        <v>1</v>
      </c>
      <c r="AB12" s="2">
        <v>2</v>
      </c>
      <c r="AC12" s="35">
        <v>3</v>
      </c>
      <c r="AD12" s="115">
        <v>2</v>
      </c>
      <c r="AE12" s="2">
        <v>-10</v>
      </c>
      <c r="AF12" s="2">
        <v>6</v>
      </c>
      <c r="AG12" s="2">
        <v>10</v>
      </c>
      <c r="AH12" s="2">
        <v>-11</v>
      </c>
      <c r="AI12" s="35">
        <v>-1</v>
      </c>
      <c r="AJ12" s="115">
        <v>3</v>
      </c>
      <c r="AK12" s="2">
        <v>3</v>
      </c>
      <c r="AL12" s="35">
        <v>-7</v>
      </c>
      <c r="AM12" s="118"/>
      <c r="AN12" s="39">
        <f t="shared" si="5"/>
        <v>0.0009</v>
      </c>
    </row>
    <row r="13" spans="2:40" ht="12.75">
      <c r="B13">
        <f t="shared" si="4"/>
        <v>12</v>
      </c>
      <c r="C13" s="96">
        <v>5</v>
      </c>
      <c r="D13" s="119" t="s">
        <v>216</v>
      </c>
      <c r="E13" s="111">
        <f t="shared" si="3"/>
        <v>-98.0014</v>
      </c>
      <c r="F13" s="69">
        <v>0</v>
      </c>
      <c r="G13" s="4">
        <v>-8</v>
      </c>
      <c r="H13" s="4">
        <v>1</v>
      </c>
      <c r="I13" s="4">
        <v>0</v>
      </c>
      <c r="J13" s="4">
        <v>-6</v>
      </c>
      <c r="K13" s="36">
        <v>-7</v>
      </c>
      <c r="L13" s="69">
        <v>-9</v>
      </c>
      <c r="M13" s="4">
        <v>5</v>
      </c>
      <c r="N13" s="4">
        <v>-8</v>
      </c>
      <c r="O13" s="4">
        <v>-10</v>
      </c>
      <c r="P13" s="4">
        <v>-3</v>
      </c>
      <c r="Q13" s="36">
        <v>-11</v>
      </c>
      <c r="R13" s="69">
        <v>-4</v>
      </c>
      <c r="S13" s="2">
        <v>5</v>
      </c>
      <c r="T13" s="2">
        <v>-4</v>
      </c>
      <c r="U13" s="2">
        <v>-5</v>
      </c>
      <c r="V13" s="2">
        <v>0</v>
      </c>
      <c r="W13" s="35">
        <v>-2</v>
      </c>
      <c r="X13" s="115">
        <v>1</v>
      </c>
      <c r="Y13" s="2">
        <v>-1</v>
      </c>
      <c r="Z13" s="2">
        <v>-6</v>
      </c>
      <c r="AA13" s="2">
        <v>-1</v>
      </c>
      <c r="AB13" s="2">
        <v>-2</v>
      </c>
      <c r="AC13" s="35">
        <v>-3</v>
      </c>
      <c r="AD13" s="115">
        <v>-2</v>
      </c>
      <c r="AE13" s="2">
        <v>-1</v>
      </c>
      <c r="AF13" s="2">
        <v>-2</v>
      </c>
      <c r="AG13" s="2">
        <v>0</v>
      </c>
      <c r="AH13" s="2">
        <v>-1</v>
      </c>
      <c r="AI13" s="35">
        <v>0</v>
      </c>
      <c r="AJ13" s="115">
        <v>3</v>
      </c>
      <c r="AK13" s="2">
        <v>-12</v>
      </c>
      <c r="AL13" s="35">
        <v>-5</v>
      </c>
      <c r="AM13" s="118"/>
      <c r="AN13" s="39">
        <f t="shared" si="5"/>
        <v>0.0014</v>
      </c>
    </row>
    <row r="14" spans="2:40" ht="12.75">
      <c r="B14">
        <f t="shared" si="4"/>
        <v>7</v>
      </c>
      <c r="C14" s="96">
        <v>6</v>
      </c>
      <c r="D14" s="119" t="s">
        <v>217</v>
      </c>
      <c r="E14" s="111">
        <f t="shared" si="3"/>
        <v>1.998</v>
      </c>
      <c r="F14" s="69">
        <v>-1</v>
      </c>
      <c r="G14" s="4">
        <v>1</v>
      </c>
      <c r="H14" s="4">
        <v>0</v>
      </c>
      <c r="I14" s="4">
        <v>-1</v>
      </c>
      <c r="J14" s="4">
        <v>1</v>
      </c>
      <c r="K14" s="36">
        <v>0</v>
      </c>
      <c r="L14" s="69">
        <v>-8</v>
      </c>
      <c r="M14" s="4">
        <v>4</v>
      </c>
      <c r="N14" s="4">
        <v>9</v>
      </c>
      <c r="O14" s="4">
        <v>6</v>
      </c>
      <c r="P14" s="4">
        <v>3</v>
      </c>
      <c r="Q14" s="36">
        <v>0</v>
      </c>
      <c r="R14" s="69">
        <v>-12</v>
      </c>
      <c r="S14" s="2">
        <v>4</v>
      </c>
      <c r="T14" s="2">
        <v>-2</v>
      </c>
      <c r="U14" s="2">
        <v>2</v>
      </c>
      <c r="V14" s="2">
        <v>-10</v>
      </c>
      <c r="W14" s="35">
        <v>-2</v>
      </c>
      <c r="X14" s="115">
        <v>-1</v>
      </c>
      <c r="Y14" s="2">
        <v>1</v>
      </c>
      <c r="Z14" s="2">
        <v>6</v>
      </c>
      <c r="AA14" s="2">
        <v>-10</v>
      </c>
      <c r="AB14" s="2">
        <v>2</v>
      </c>
      <c r="AC14" s="35">
        <v>-1</v>
      </c>
      <c r="AD14" s="115">
        <v>2</v>
      </c>
      <c r="AE14" s="2">
        <v>1</v>
      </c>
      <c r="AF14" s="2">
        <v>-3</v>
      </c>
      <c r="AG14" s="2">
        <v>-10</v>
      </c>
      <c r="AH14" s="2">
        <v>11</v>
      </c>
      <c r="AI14" s="35">
        <v>1</v>
      </c>
      <c r="AJ14" s="115">
        <v>3</v>
      </c>
      <c r="AK14" s="2">
        <v>3</v>
      </c>
      <c r="AL14" s="35">
        <v>3</v>
      </c>
      <c r="AM14" s="118"/>
      <c r="AN14" s="39">
        <f t="shared" si="5"/>
        <v>0.002</v>
      </c>
    </row>
    <row r="15" spans="2:40" ht="12.75">
      <c r="B15">
        <f t="shared" si="4"/>
        <v>5</v>
      </c>
      <c r="C15" s="96">
        <v>7</v>
      </c>
      <c r="D15" s="119" t="s">
        <v>218</v>
      </c>
      <c r="E15" s="111">
        <f t="shared" si="3"/>
        <v>12.9973</v>
      </c>
      <c r="F15" s="69">
        <v>0</v>
      </c>
      <c r="G15" s="4">
        <v>0</v>
      </c>
      <c r="H15" s="4">
        <v>0</v>
      </c>
      <c r="I15" s="4">
        <v>3</v>
      </c>
      <c r="J15" s="4">
        <v>-2</v>
      </c>
      <c r="K15" s="36">
        <v>0</v>
      </c>
      <c r="L15" s="69">
        <v>9</v>
      </c>
      <c r="M15" s="4">
        <v>-6</v>
      </c>
      <c r="N15" s="4">
        <v>-8</v>
      </c>
      <c r="O15" s="4">
        <v>-12</v>
      </c>
      <c r="P15" s="4">
        <v>3</v>
      </c>
      <c r="Q15" s="36">
        <v>0</v>
      </c>
      <c r="R15" s="69">
        <v>-2</v>
      </c>
      <c r="S15" s="2">
        <v>-5</v>
      </c>
      <c r="T15" s="2">
        <v>1</v>
      </c>
      <c r="U15" s="2">
        <v>4</v>
      </c>
      <c r="V15" s="2">
        <v>-2</v>
      </c>
      <c r="W15" s="35">
        <v>10</v>
      </c>
      <c r="X15" s="115">
        <v>0</v>
      </c>
      <c r="Y15" s="2">
        <v>11</v>
      </c>
      <c r="Z15" s="2">
        <v>4</v>
      </c>
      <c r="AA15" s="2">
        <v>0</v>
      </c>
      <c r="AB15" s="2">
        <v>6</v>
      </c>
      <c r="AC15" s="35">
        <v>1</v>
      </c>
      <c r="AD15" s="115">
        <v>2</v>
      </c>
      <c r="AE15" s="2">
        <v>1</v>
      </c>
      <c r="AF15" s="2">
        <v>2</v>
      </c>
      <c r="AG15" s="2">
        <v>0</v>
      </c>
      <c r="AH15" s="2">
        <v>2</v>
      </c>
      <c r="AI15" s="35">
        <v>0</v>
      </c>
      <c r="AJ15" s="115">
        <v>-3</v>
      </c>
      <c r="AK15" s="2">
        <v>-3</v>
      </c>
      <c r="AL15" s="35">
        <v>-3</v>
      </c>
      <c r="AM15" s="118"/>
      <c r="AN15" s="39">
        <f t="shared" si="5"/>
        <v>0.0027</v>
      </c>
    </row>
    <row r="16" spans="2:40" ht="12.75">
      <c r="B16">
        <f t="shared" si="4"/>
        <v>1</v>
      </c>
      <c r="C16" s="96">
        <v>8</v>
      </c>
      <c r="D16" s="119" t="s">
        <v>219</v>
      </c>
      <c r="E16" s="111">
        <f t="shared" si="3"/>
        <v>47.9965</v>
      </c>
      <c r="F16" s="69">
        <v>0</v>
      </c>
      <c r="G16" s="4">
        <v>0</v>
      </c>
      <c r="H16" s="4">
        <v>-1</v>
      </c>
      <c r="I16" s="4">
        <v>0</v>
      </c>
      <c r="J16" s="4">
        <v>5</v>
      </c>
      <c r="K16" s="36">
        <v>0</v>
      </c>
      <c r="L16" s="69">
        <v>-1</v>
      </c>
      <c r="M16" s="4">
        <v>-5</v>
      </c>
      <c r="N16" s="4">
        <v>9</v>
      </c>
      <c r="O16" s="126">
        <v>10</v>
      </c>
      <c r="P16" s="126">
        <v>3</v>
      </c>
      <c r="Q16" s="127">
        <v>11</v>
      </c>
      <c r="R16" s="128">
        <v>10</v>
      </c>
      <c r="S16" s="126">
        <v>4</v>
      </c>
      <c r="T16" s="126">
        <v>11</v>
      </c>
      <c r="U16" s="2">
        <v>-2</v>
      </c>
      <c r="V16" s="2">
        <v>10</v>
      </c>
      <c r="W16" s="35">
        <v>2</v>
      </c>
      <c r="X16" s="115">
        <v>0</v>
      </c>
      <c r="Y16" s="2">
        <v>-2</v>
      </c>
      <c r="Z16" s="2">
        <v>-2</v>
      </c>
      <c r="AA16" s="2">
        <v>0</v>
      </c>
      <c r="AB16" s="2">
        <v>-6</v>
      </c>
      <c r="AC16" s="35">
        <v>-1</v>
      </c>
      <c r="AD16" s="115">
        <v>3</v>
      </c>
      <c r="AE16" s="2">
        <v>0</v>
      </c>
      <c r="AF16" s="2">
        <v>2</v>
      </c>
      <c r="AG16" s="2">
        <v>0</v>
      </c>
      <c r="AH16" s="2">
        <v>1</v>
      </c>
      <c r="AI16" s="35">
        <v>0</v>
      </c>
      <c r="AJ16" s="115">
        <v>4</v>
      </c>
      <c r="AK16" s="2">
        <v>-3</v>
      </c>
      <c r="AL16" s="35">
        <v>1</v>
      </c>
      <c r="AM16" s="118">
        <v>-15</v>
      </c>
      <c r="AN16" s="39">
        <f t="shared" si="5"/>
        <v>0.0035</v>
      </c>
    </row>
    <row r="17" spans="2:40" ht="12.75">
      <c r="B17">
        <f t="shared" si="4"/>
        <v>3</v>
      </c>
      <c r="C17" s="96">
        <v>9</v>
      </c>
      <c r="D17" s="119" t="s">
        <v>211</v>
      </c>
      <c r="E17" s="111">
        <f t="shared" si="3"/>
        <v>16.9956</v>
      </c>
      <c r="F17" s="69">
        <v>0</v>
      </c>
      <c r="G17" s="4">
        <v>0</v>
      </c>
      <c r="H17" s="4">
        <v>1</v>
      </c>
      <c r="I17" s="4">
        <v>0</v>
      </c>
      <c r="J17" s="4">
        <v>6</v>
      </c>
      <c r="K17" s="36">
        <v>7</v>
      </c>
      <c r="L17" s="69">
        <v>9</v>
      </c>
      <c r="M17" s="4">
        <v>4</v>
      </c>
      <c r="N17" s="4">
        <v>-10</v>
      </c>
      <c r="O17" s="4">
        <v>-6</v>
      </c>
      <c r="P17" s="4">
        <v>-3</v>
      </c>
      <c r="Q17" s="36">
        <v>0</v>
      </c>
      <c r="R17" s="69">
        <v>12</v>
      </c>
      <c r="S17" s="2">
        <v>-3</v>
      </c>
      <c r="T17" s="2">
        <v>-2</v>
      </c>
      <c r="U17" s="2">
        <v>-4</v>
      </c>
      <c r="V17" s="2">
        <v>2</v>
      </c>
      <c r="W17" s="35">
        <v>-10</v>
      </c>
      <c r="X17" s="115">
        <v>-1</v>
      </c>
      <c r="Y17" s="2">
        <v>0</v>
      </c>
      <c r="Z17" s="2">
        <v>2</v>
      </c>
      <c r="AA17" s="2">
        <v>0</v>
      </c>
      <c r="AB17" s="2">
        <v>2</v>
      </c>
      <c r="AC17" s="35">
        <v>1</v>
      </c>
      <c r="AD17" s="115">
        <v>-2</v>
      </c>
      <c r="AE17" s="2">
        <v>0</v>
      </c>
      <c r="AF17" s="2">
        <v>8</v>
      </c>
      <c r="AG17" s="2">
        <v>1</v>
      </c>
      <c r="AH17" s="2">
        <v>1</v>
      </c>
      <c r="AI17" s="35">
        <v>0</v>
      </c>
      <c r="AJ17" s="115">
        <v>3</v>
      </c>
      <c r="AK17" s="2">
        <v>-6</v>
      </c>
      <c r="AL17" s="35">
        <v>5</v>
      </c>
      <c r="AM17" s="118"/>
      <c r="AN17" s="39">
        <f t="shared" si="5"/>
        <v>0.0044</v>
      </c>
    </row>
    <row r="18" spans="2:40" ht="12.75">
      <c r="B18">
        <f t="shared" si="4"/>
        <v>6</v>
      </c>
      <c r="C18" s="96">
        <v>10</v>
      </c>
      <c r="D18" s="119" t="s">
        <v>220</v>
      </c>
      <c r="E18" s="111">
        <f t="shared" si="3"/>
        <v>3.9946</v>
      </c>
      <c r="F18" s="69">
        <v>0</v>
      </c>
      <c r="G18" s="4">
        <v>8</v>
      </c>
      <c r="H18" s="4">
        <v>-1</v>
      </c>
      <c r="I18" s="4">
        <v>-1</v>
      </c>
      <c r="J18" s="4">
        <v>-2</v>
      </c>
      <c r="K18" s="36">
        <v>0</v>
      </c>
      <c r="L18" s="69">
        <v>8</v>
      </c>
      <c r="M18" s="4">
        <v>-4</v>
      </c>
      <c r="N18" s="4">
        <v>-9</v>
      </c>
      <c r="O18" s="4">
        <v>1</v>
      </c>
      <c r="P18" s="4">
        <v>2</v>
      </c>
      <c r="Q18" s="36">
        <v>0</v>
      </c>
      <c r="R18" s="69">
        <v>2</v>
      </c>
      <c r="S18" s="2">
        <v>5</v>
      </c>
      <c r="T18" s="2">
        <v>-1</v>
      </c>
      <c r="U18" s="2">
        <v>3</v>
      </c>
      <c r="V18" s="2">
        <v>0</v>
      </c>
      <c r="W18" s="35">
        <v>-2</v>
      </c>
      <c r="X18" s="115">
        <v>0</v>
      </c>
      <c r="Y18" s="2">
        <v>0</v>
      </c>
      <c r="Z18" s="2">
        <v>3</v>
      </c>
      <c r="AA18" s="2">
        <v>-1</v>
      </c>
      <c r="AB18" s="2">
        <v>6</v>
      </c>
      <c r="AC18" s="35">
        <v>1</v>
      </c>
      <c r="AD18" s="115">
        <v>2</v>
      </c>
      <c r="AE18" s="2">
        <v>0</v>
      </c>
      <c r="AF18" s="2">
        <v>-8</v>
      </c>
      <c r="AG18" s="2">
        <v>-5</v>
      </c>
      <c r="AH18" s="2">
        <v>-1</v>
      </c>
      <c r="AI18" s="35">
        <v>0</v>
      </c>
      <c r="AJ18" s="115">
        <v>-4</v>
      </c>
      <c r="AK18" s="2">
        <v>3</v>
      </c>
      <c r="AL18" s="35">
        <v>-1</v>
      </c>
      <c r="AM18" s="118"/>
      <c r="AN18" s="39">
        <f t="shared" si="5"/>
        <v>0.0054</v>
      </c>
    </row>
    <row r="19" spans="2:43" ht="12.75">
      <c r="B19">
        <f t="shared" si="4"/>
        <v>4</v>
      </c>
      <c r="C19" s="96">
        <v>11</v>
      </c>
      <c r="D19" s="121" t="s">
        <v>221</v>
      </c>
      <c r="E19" s="111">
        <f t="shared" si="3"/>
        <v>16.9935</v>
      </c>
      <c r="F19" s="69">
        <v>1</v>
      </c>
      <c r="G19" s="4">
        <v>-1</v>
      </c>
      <c r="H19" s="4">
        <v>0</v>
      </c>
      <c r="I19" s="4">
        <v>0</v>
      </c>
      <c r="J19" s="4">
        <v>2</v>
      </c>
      <c r="K19" s="36">
        <v>0</v>
      </c>
      <c r="L19" s="69">
        <v>-9</v>
      </c>
      <c r="M19" s="4">
        <v>6</v>
      </c>
      <c r="N19" s="4">
        <v>8</v>
      </c>
      <c r="O19" s="4">
        <v>-6</v>
      </c>
      <c r="P19" s="4">
        <v>3</v>
      </c>
      <c r="Q19" s="36">
        <v>0</v>
      </c>
      <c r="R19" s="128">
        <v>13</v>
      </c>
      <c r="S19" s="126">
        <v>5</v>
      </c>
      <c r="T19" s="126">
        <v>4</v>
      </c>
      <c r="U19" s="2">
        <v>-3</v>
      </c>
      <c r="V19" s="2">
        <v>0</v>
      </c>
      <c r="W19" s="35">
        <v>2</v>
      </c>
      <c r="X19" s="115">
        <v>1</v>
      </c>
      <c r="Y19" s="2">
        <v>0</v>
      </c>
      <c r="Z19" s="2">
        <v>-2</v>
      </c>
      <c r="AA19" s="2">
        <v>0</v>
      </c>
      <c r="AB19" s="2">
        <v>2</v>
      </c>
      <c r="AC19" s="35">
        <v>-1</v>
      </c>
      <c r="AD19" s="115">
        <v>-3</v>
      </c>
      <c r="AE19" s="2">
        <v>0</v>
      </c>
      <c r="AF19" s="2">
        <v>-2</v>
      </c>
      <c r="AG19" s="2">
        <v>0</v>
      </c>
      <c r="AH19" s="2">
        <v>1</v>
      </c>
      <c r="AI19" s="35">
        <v>0</v>
      </c>
      <c r="AJ19" s="115">
        <v>-3</v>
      </c>
      <c r="AK19" s="2">
        <v>3</v>
      </c>
      <c r="AL19" s="116">
        <v>1</v>
      </c>
      <c r="AM19" s="118">
        <v>-5</v>
      </c>
      <c r="AN19" s="39">
        <f t="shared" si="5"/>
        <v>0.006500000000000001</v>
      </c>
      <c r="AP19" s="87"/>
      <c r="AQ19" s="88"/>
    </row>
    <row r="20" spans="2:40" ht="12.75" customHeight="1">
      <c r="B20">
        <f t="shared" si="4"/>
        <v>9</v>
      </c>
      <c r="C20" s="96">
        <v>12</v>
      </c>
      <c r="D20" s="119" t="s">
        <v>222</v>
      </c>
      <c r="E20" s="111">
        <f t="shared" si="3"/>
        <v>-9.0077</v>
      </c>
      <c r="F20" s="69">
        <v>6</v>
      </c>
      <c r="G20" s="4">
        <v>1</v>
      </c>
      <c r="H20" s="4">
        <v>0</v>
      </c>
      <c r="I20" s="4">
        <v>1</v>
      </c>
      <c r="J20" s="4">
        <v>2</v>
      </c>
      <c r="K20" s="36">
        <v>0</v>
      </c>
      <c r="L20" s="69">
        <v>-9</v>
      </c>
      <c r="M20" s="4">
        <v>-4</v>
      </c>
      <c r="N20" s="4">
        <v>10</v>
      </c>
      <c r="O20" s="4">
        <v>10</v>
      </c>
      <c r="P20" s="4">
        <v>-2</v>
      </c>
      <c r="Q20" s="36">
        <v>0</v>
      </c>
      <c r="R20" s="69">
        <v>-10</v>
      </c>
      <c r="S20" s="2">
        <v>-4</v>
      </c>
      <c r="T20" s="2">
        <v>-11</v>
      </c>
      <c r="U20" s="2">
        <v>5</v>
      </c>
      <c r="V20" s="2">
        <v>0</v>
      </c>
      <c r="W20" s="35">
        <v>2</v>
      </c>
      <c r="X20" s="115">
        <v>-12</v>
      </c>
      <c r="Y20" s="2">
        <v>1</v>
      </c>
      <c r="Z20" s="2">
        <v>-2</v>
      </c>
      <c r="AA20" s="2">
        <v>10</v>
      </c>
      <c r="AB20" s="2">
        <v>-2</v>
      </c>
      <c r="AC20" s="35">
        <v>1</v>
      </c>
      <c r="AD20" s="115">
        <v>-2</v>
      </c>
      <c r="AE20" s="2">
        <v>10</v>
      </c>
      <c r="AF20" s="2">
        <v>-6</v>
      </c>
      <c r="AG20" s="2">
        <v>0</v>
      </c>
      <c r="AH20" s="2">
        <v>-2</v>
      </c>
      <c r="AI20" s="35">
        <v>0</v>
      </c>
      <c r="AJ20" s="115">
        <v>3</v>
      </c>
      <c r="AK20" s="2">
        <v>-3</v>
      </c>
      <c r="AL20" s="35">
        <v>-1</v>
      </c>
      <c r="AM20" s="118">
        <v>-1</v>
      </c>
      <c r="AN20" s="39">
        <f t="shared" si="5"/>
        <v>0.0077</v>
      </c>
    </row>
    <row r="21" spans="3:40" ht="15" customHeight="1">
      <c r="C21" s="96">
        <v>13</v>
      </c>
      <c r="D21" s="39"/>
      <c r="E21" s="111">
        <f t="shared" si="3"/>
        <v>-0.009000000000000001</v>
      </c>
      <c r="F21" s="69"/>
      <c r="G21" s="4"/>
      <c r="H21" s="4"/>
      <c r="I21" s="4"/>
      <c r="J21" s="4"/>
      <c r="K21" s="36"/>
      <c r="L21" s="69"/>
      <c r="M21" s="4"/>
      <c r="N21" s="4"/>
      <c r="O21" s="4"/>
      <c r="P21" s="4"/>
      <c r="Q21" s="36"/>
      <c r="R21" s="69"/>
      <c r="S21" s="4"/>
      <c r="T21" s="4"/>
      <c r="U21" s="4"/>
      <c r="V21" s="4"/>
      <c r="W21" s="36"/>
      <c r="X21" s="69"/>
      <c r="Y21" s="4"/>
      <c r="Z21" s="4"/>
      <c r="AA21" s="4"/>
      <c r="AB21" s="4"/>
      <c r="AC21" s="36"/>
      <c r="AD21" s="69"/>
      <c r="AE21" s="4"/>
      <c r="AF21" s="4"/>
      <c r="AG21" s="4"/>
      <c r="AH21" s="4"/>
      <c r="AI21" s="36"/>
      <c r="AJ21" s="69"/>
      <c r="AK21" s="4"/>
      <c r="AL21" s="36"/>
      <c r="AM21" s="73"/>
      <c r="AN21" s="39">
        <f t="shared" si="5"/>
        <v>0.009000000000000001</v>
      </c>
    </row>
    <row r="22" spans="3:40" ht="15.75" customHeight="1" thickBot="1">
      <c r="C22" s="5">
        <v>14</v>
      </c>
      <c r="D22" s="97"/>
      <c r="E22" s="112">
        <f t="shared" si="3"/>
        <v>-0.010400000000000001</v>
      </c>
      <c r="F22" s="100"/>
      <c r="G22" s="40"/>
      <c r="H22" s="40"/>
      <c r="I22" s="40"/>
      <c r="J22" s="40"/>
      <c r="K22" s="101"/>
      <c r="L22" s="100"/>
      <c r="M22" s="40"/>
      <c r="N22" s="40"/>
      <c r="O22" s="40"/>
      <c r="P22" s="40"/>
      <c r="Q22" s="101"/>
      <c r="R22" s="100"/>
      <c r="S22" s="40"/>
      <c r="T22" s="40"/>
      <c r="U22" s="40"/>
      <c r="V22" s="40"/>
      <c r="W22" s="101"/>
      <c r="X22" s="100"/>
      <c r="Y22" s="40"/>
      <c r="Z22" s="40"/>
      <c r="AA22" s="40"/>
      <c r="AB22" s="40"/>
      <c r="AC22" s="101"/>
      <c r="AD22" s="100"/>
      <c r="AE22" s="40"/>
      <c r="AF22" s="40"/>
      <c r="AG22" s="40"/>
      <c r="AH22" s="40"/>
      <c r="AI22" s="101"/>
      <c r="AJ22" s="100"/>
      <c r="AK22" s="40"/>
      <c r="AL22" s="101"/>
      <c r="AM22" s="97"/>
      <c r="AN22" s="97">
        <f t="shared" si="5"/>
        <v>0.010400000000000001</v>
      </c>
    </row>
    <row r="23" spans="3:39" ht="21.75" customHeight="1" thickBot="1">
      <c r="C23" s="5"/>
      <c r="E23">
        <f>SUM(E9:E22)</f>
        <v>-22.054600000000008</v>
      </c>
      <c r="F23">
        <f>SUM(F9:F22)</f>
        <v>0</v>
      </c>
      <c r="G23">
        <f aca="true" t="shared" si="6" ref="G23:AL23">SUM(G9:G22)</f>
        <v>0</v>
      </c>
      <c r="H23">
        <f t="shared" si="6"/>
        <v>0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0</v>
      </c>
      <c r="M23">
        <f t="shared" si="6"/>
        <v>0</v>
      </c>
      <c r="N23">
        <f t="shared" si="6"/>
        <v>0</v>
      </c>
      <c r="O23">
        <f t="shared" si="6"/>
        <v>0</v>
      </c>
      <c r="P23">
        <f t="shared" si="6"/>
        <v>0</v>
      </c>
      <c r="Q23">
        <f t="shared" si="6"/>
        <v>0</v>
      </c>
      <c r="R23">
        <f t="shared" si="6"/>
        <v>0</v>
      </c>
      <c r="S23">
        <f t="shared" si="6"/>
        <v>0</v>
      </c>
      <c r="T23">
        <f t="shared" si="6"/>
        <v>0</v>
      </c>
      <c r="U23">
        <f t="shared" si="6"/>
        <v>0</v>
      </c>
      <c r="V23">
        <f t="shared" si="6"/>
        <v>0</v>
      </c>
      <c r="W23">
        <f t="shared" si="6"/>
        <v>0</v>
      </c>
      <c r="X23">
        <f t="shared" si="6"/>
        <v>0</v>
      </c>
      <c r="Y23">
        <f t="shared" si="6"/>
        <v>0</v>
      </c>
      <c r="Z23">
        <f t="shared" si="6"/>
        <v>0</v>
      </c>
      <c r="AA23">
        <f t="shared" si="6"/>
        <v>0</v>
      </c>
      <c r="AB23">
        <f t="shared" si="6"/>
        <v>0</v>
      </c>
      <c r="AC23">
        <f t="shared" si="6"/>
        <v>0</v>
      </c>
      <c r="AD23">
        <f t="shared" si="6"/>
        <v>0</v>
      </c>
      <c r="AE23">
        <f t="shared" si="6"/>
        <v>0</v>
      </c>
      <c r="AF23">
        <f t="shared" si="6"/>
        <v>0</v>
      </c>
      <c r="AG23">
        <f t="shared" si="6"/>
        <v>0</v>
      </c>
      <c r="AH23">
        <f t="shared" si="6"/>
        <v>0</v>
      </c>
      <c r="AI23">
        <f t="shared" si="6"/>
        <v>0</v>
      </c>
      <c r="AJ23">
        <f t="shared" si="6"/>
        <v>0</v>
      </c>
      <c r="AK23">
        <f t="shared" si="6"/>
        <v>0</v>
      </c>
      <c r="AL23">
        <f t="shared" si="6"/>
        <v>0</v>
      </c>
      <c r="AM23">
        <f>SUM(AM9:AM22)</f>
        <v>-22</v>
      </c>
    </row>
    <row r="24" spans="5:45" ht="19.5" customHeight="1" thickBot="1">
      <c r="E24" s="170" t="s">
        <v>1</v>
      </c>
      <c r="F24" s="182"/>
      <c r="G24" s="182"/>
      <c r="H24" s="182"/>
      <c r="I24" s="182"/>
      <c r="J24" s="182"/>
      <c r="K24" s="171"/>
      <c r="L24" s="170" t="s">
        <v>2</v>
      </c>
      <c r="M24" s="171"/>
      <c r="Q24" s="152" t="s">
        <v>197</v>
      </c>
      <c r="R24" s="153"/>
      <c r="S24" s="153"/>
      <c r="T24" s="174"/>
      <c r="U24" s="174"/>
      <c r="V24" s="174"/>
      <c r="W24" s="175"/>
      <c r="X24" s="47"/>
      <c r="Y24" s="47"/>
      <c r="AC24" s="152" t="s">
        <v>203</v>
      </c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4"/>
      <c r="AS24" s="2"/>
    </row>
    <row r="25" spans="5:45" ht="19.5" customHeight="1" thickBot="1">
      <c r="E25" s="172"/>
      <c r="F25" s="183"/>
      <c r="G25" s="183"/>
      <c r="H25" s="183"/>
      <c r="I25" s="183"/>
      <c r="J25" s="183"/>
      <c r="K25" s="173"/>
      <c r="L25" s="172"/>
      <c r="M25" s="173"/>
      <c r="Q25" s="48" t="s">
        <v>194</v>
      </c>
      <c r="R25" s="49" t="s">
        <v>4</v>
      </c>
      <c r="S25" s="46" t="s">
        <v>5</v>
      </c>
      <c r="T25" s="176" t="s">
        <v>195</v>
      </c>
      <c r="U25" s="177"/>
      <c r="V25" s="176" t="s">
        <v>196</v>
      </c>
      <c r="W25" s="178"/>
      <c r="X25" s="47"/>
      <c r="Y25" s="47"/>
      <c r="AC25" s="63" t="s">
        <v>194</v>
      </c>
      <c r="AD25" s="44" t="s">
        <v>4</v>
      </c>
      <c r="AE25" s="45" t="s">
        <v>5</v>
      </c>
      <c r="AF25" s="166" t="s">
        <v>195</v>
      </c>
      <c r="AG25" s="167"/>
      <c r="AH25" s="167"/>
      <c r="AI25" s="168"/>
      <c r="AJ25" s="99"/>
      <c r="AK25" s="99"/>
      <c r="AL25" s="99"/>
      <c r="AM25" s="166" t="s">
        <v>196</v>
      </c>
      <c r="AN25" s="167"/>
      <c r="AO25" s="169"/>
      <c r="AP25" s="168"/>
      <c r="AS25" s="2"/>
    </row>
    <row r="26" spans="2:45" ht="20.25" customHeight="1">
      <c r="B26" s="2">
        <f>C9</f>
        <v>1</v>
      </c>
      <c r="C26" s="2"/>
      <c r="D26" s="2"/>
      <c r="E26" s="139" t="str">
        <f>CONCATENATE("   ",B26,".      &lt;",VLOOKUP(B26,Plr2,2,0),"&gt; ",VLOOKUP(B26,Plr2,3,0))</f>
        <v>   1.      &lt;8&gt; А.Рыбников - Б.Черница</v>
      </c>
      <c r="F26" s="140"/>
      <c r="G26" s="140"/>
      <c r="H26" s="140"/>
      <c r="I26" s="140"/>
      <c r="J26" s="140"/>
      <c r="K26" s="141"/>
      <c r="L26" s="135">
        <f>LARGE($E$9:$E$20,B26)</f>
        <v>47.9965</v>
      </c>
      <c r="M26" s="136"/>
      <c r="Q26" s="50">
        <v>-150</v>
      </c>
      <c r="R26" s="51">
        <f>(V26+W26)/2</f>
        <v>-2</v>
      </c>
      <c r="S26" s="52">
        <f>-R26</f>
        <v>2</v>
      </c>
      <c r="T26" s="7">
        <f>Q26-Q27</f>
        <v>-60</v>
      </c>
      <c r="U26" s="7">
        <f>Q26-Q28</f>
        <v>-60</v>
      </c>
      <c r="V26" s="53">
        <f aca="true" t="shared" si="7" ref="V26:W28">MY_IMPS(T26)</f>
        <v>-2</v>
      </c>
      <c r="W26" s="54">
        <f t="shared" si="7"/>
        <v>-2</v>
      </c>
      <c r="X26" s="47"/>
      <c r="Y26" s="47"/>
      <c r="AC26" s="50">
        <v>-90</v>
      </c>
      <c r="AD26" s="8">
        <f>(AM26+AN26+AO26+AP26)/4</f>
        <v>4.25</v>
      </c>
      <c r="AE26" s="8">
        <f>-AD26</f>
        <v>-4.25</v>
      </c>
      <c r="AF26" s="77">
        <f>AC26-AC27</f>
        <v>20</v>
      </c>
      <c r="AG26" s="78">
        <f>AC26-AC28</f>
        <v>-290</v>
      </c>
      <c r="AH26" s="78">
        <f>AC26-AC29</f>
        <v>690</v>
      </c>
      <c r="AI26" s="79">
        <f>AC26-AC30</f>
        <v>510</v>
      </c>
      <c r="AJ26" s="78"/>
      <c r="AK26" s="78"/>
      <c r="AL26" s="78"/>
      <c r="AM26" s="77">
        <f aca="true" t="shared" si="8" ref="AM26:AP30">MY_IMPS(AF26)</f>
        <v>1</v>
      </c>
      <c r="AN26" s="78">
        <f t="shared" si="8"/>
        <v>-7</v>
      </c>
      <c r="AO26" s="78">
        <f t="shared" si="8"/>
        <v>12</v>
      </c>
      <c r="AP26" s="79">
        <f t="shared" si="8"/>
        <v>11</v>
      </c>
      <c r="AS26" s="2"/>
    </row>
    <row r="27" spans="2:45" ht="20.25" customHeight="1">
      <c r="B27" s="2"/>
      <c r="C27" s="2"/>
      <c r="D27" s="2"/>
      <c r="E27" s="129"/>
      <c r="F27" s="130"/>
      <c r="G27" s="130"/>
      <c r="H27" s="130"/>
      <c r="I27" s="130"/>
      <c r="J27" s="130"/>
      <c r="K27" s="131"/>
      <c r="L27" s="137"/>
      <c r="M27" s="138"/>
      <c r="Q27" s="55">
        <v>-90</v>
      </c>
      <c r="R27" s="53">
        <f>(V27+W27)/2</f>
        <v>1</v>
      </c>
      <c r="S27" s="54">
        <f>-R27</f>
        <v>-1</v>
      </c>
      <c r="T27" s="7">
        <f>Q27-Q26</f>
        <v>60</v>
      </c>
      <c r="U27" s="7">
        <f>Q27-Q28</f>
        <v>0</v>
      </c>
      <c r="V27" s="53">
        <f t="shared" si="7"/>
        <v>2</v>
      </c>
      <c r="W27" s="54">
        <f t="shared" si="7"/>
        <v>0</v>
      </c>
      <c r="X27" s="47"/>
      <c r="Y27" s="47"/>
      <c r="AC27" s="55">
        <v>-110</v>
      </c>
      <c r="AD27" s="8">
        <f>(AM27+AN27+AO27+AP27)/4</f>
        <v>3.5</v>
      </c>
      <c r="AE27" s="8">
        <f>-AD27</f>
        <v>-3.5</v>
      </c>
      <c r="AF27" s="80">
        <f>AC27-AC26</f>
        <v>-20</v>
      </c>
      <c r="AG27" s="7">
        <f>AC27-AC28</f>
        <v>-310</v>
      </c>
      <c r="AH27" s="7">
        <f>AC27-AC29</f>
        <v>670</v>
      </c>
      <c r="AI27" s="54">
        <f>AC27-AC30</f>
        <v>490</v>
      </c>
      <c r="AJ27" s="7"/>
      <c r="AK27" s="7"/>
      <c r="AL27" s="7"/>
      <c r="AM27" s="80">
        <f t="shared" si="8"/>
        <v>-1</v>
      </c>
      <c r="AN27" s="7">
        <f t="shared" si="8"/>
        <v>-7</v>
      </c>
      <c r="AO27" s="7">
        <f t="shared" si="8"/>
        <v>12</v>
      </c>
      <c r="AP27" s="54">
        <f t="shared" si="8"/>
        <v>10</v>
      </c>
      <c r="AS27" s="2"/>
    </row>
    <row r="28" spans="2:45" ht="20.25" customHeight="1" thickBot="1">
      <c r="B28" s="2">
        <f>B26+1</f>
        <v>2</v>
      </c>
      <c r="C28" s="2"/>
      <c r="D28" s="2"/>
      <c r="E28" s="129" t="str">
        <f>CONCATENATE("   ",B28,".      &lt;",VLOOKUP(B28,Plr2,2,0),"&gt; ",VLOOKUP(B28,Plr2,3,0))</f>
        <v>   2.      &lt;1&gt; Е.Бабенко - Е.Байдин</v>
      </c>
      <c r="F28" s="130"/>
      <c r="G28" s="130"/>
      <c r="H28" s="130"/>
      <c r="I28" s="130"/>
      <c r="J28" s="130"/>
      <c r="K28" s="131"/>
      <c r="L28" s="135">
        <f>LARGE($E$9:$E$20,B28)</f>
        <v>28</v>
      </c>
      <c r="M28" s="136"/>
      <c r="Q28" s="56">
        <v>-90</v>
      </c>
      <c r="R28" s="57">
        <f>(V28+W28)/2</f>
        <v>1</v>
      </c>
      <c r="S28" s="58">
        <f>-R28</f>
        <v>-1</v>
      </c>
      <c r="T28" s="59">
        <f>Q28-Q26</f>
        <v>60</v>
      </c>
      <c r="U28" s="59">
        <f>Q28-Q27</f>
        <v>0</v>
      </c>
      <c r="V28" s="57">
        <f t="shared" si="7"/>
        <v>2</v>
      </c>
      <c r="W28" s="58">
        <f t="shared" si="7"/>
        <v>0</v>
      </c>
      <c r="X28" s="47"/>
      <c r="Y28" s="47"/>
      <c r="AC28" s="55">
        <v>200</v>
      </c>
      <c r="AD28" s="8">
        <f>(AM28+AN28+AO28+AP28)/4</f>
        <v>10.25</v>
      </c>
      <c r="AE28" s="8">
        <f>-AD28</f>
        <v>-10.25</v>
      </c>
      <c r="AF28" s="80">
        <f>AC28-AC26</f>
        <v>290</v>
      </c>
      <c r="AG28" s="7">
        <f>AC28-AC27</f>
        <v>310</v>
      </c>
      <c r="AH28" s="7">
        <f>AC28-AC29</f>
        <v>980</v>
      </c>
      <c r="AI28" s="54">
        <f>AC28-AC30</f>
        <v>800</v>
      </c>
      <c r="AJ28" s="7"/>
      <c r="AK28" s="7"/>
      <c r="AL28" s="7"/>
      <c r="AM28" s="80">
        <f t="shared" si="8"/>
        <v>7</v>
      </c>
      <c r="AN28" s="7">
        <f t="shared" si="8"/>
        <v>7</v>
      </c>
      <c r="AO28" s="7">
        <f t="shared" si="8"/>
        <v>14</v>
      </c>
      <c r="AP28" s="54">
        <f t="shared" si="8"/>
        <v>13</v>
      </c>
      <c r="AS28" s="2"/>
    </row>
    <row r="29" spans="2:45" ht="20.25" customHeight="1" thickBot="1">
      <c r="B29" s="2"/>
      <c r="C29" s="2"/>
      <c r="D29" s="2"/>
      <c r="E29" s="132"/>
      <c r="F29" s="133"/>
      <c r="G29" s="133"/>
      <c r="H29" s="133"/>
      <c r="I29" s="133"/>
      <c r="J29" s="133"/>
      <c r="K29" s="134"/>
      <c r="L29" s="137"/>
      <c r="M29" s="138"/>
      <c r="Q29" s="47"/>
      <c r="R29" s="47"/>
      <c r="S29" s="47"/>
      <c r="T29" s="47"/>
      <c r="U29" s="47"/>
      <c r="V29" s="47"/>
      <c r="W29" s="47"/>
      <c r="X29" s="47"/>
      <c r="Y29" s="47"/>
      <c r="AC29" s="55">
        <v>-780</v>
      </c>
      <c r="AD29" s="8">
        <f>(AM29+AN29+AO29+AP29)/4</f>
        <v>-10.75</v>
      </c>
      <c r="AE29" s="8">
        <f>-AD29</f>
        <v>10.75</v>
      </c>
      <c r="AF29" s="80">
        <f>AC29-AC26</f>
        <v>-690</v>
      </c>
      <c r="AG29" s="7">
        <f>AC29-AC27</f>
        <v>-670</v>
      </c>
      <c r="AH29" s="7">
        <f>AC29-AC28</f>
        <v>-980</v>
      </c>
      <c r="AI29" s="54">
        <f>AC29-AC30</f>
        <v>-180</v>
      </c>
      <c r="AJ29" s="7"/>
      <c r="AK29" s="7"/>
      <c r="AL29" s="7"/>
      <c r="AM29" s="80">
        <f t="shared" si="8"/>
        <v>-12</v>
      </c>
      <c r="AN29" s="7">
        <f t="shared" si="8"/>
        <v>-12</v>
      </c>
      <c r="AO29" s="7">
        <f t="shared" si="8"/>
        <v>-14</v>
      </c>
      <c r="AP29" s="54">
        <f t="shared" si="8"/>
        <v>-5</v>
      </c>
      <c r="AS29" s="2"/>
    </row>
    <row r="30" spans="2:45" ht="20.25" customHeight="1" thickBot="1">
      <c r="B30" s="2">
        <f>B28+1</f>
        <v>3</v>
      </c>
      <c r="C30" s="2"/>
      <c r="D30" s="4"/>
      <c r="E30" s="139" t="str">
        <f>CONCATENATE("   ",B30,".      &lt;",VLOOKUP(B30,Plr2,2,0),"&gt; ",VLOOKUP(B30,Plr2,3,0))</f>
        <v>   3.      &lt;9&gt; В.Черкасова - А.Черкасов</v>
      </c>
      <c r="F30" s="140"/>
      <c r="G30" s="140"/>
      <c r="H30" s="140"/>
      <c r="I30" s="140"/>
      <c r="J30" s="140"/>
      <c r="K30" s="141"/>
      <c r="L30" s="135">
        <f>LARGE($E$9:$E$20,B30)</f>
        <v>16.9956</v>
      </c>
      <c r="M30" s="136"/>
      <c r="Q30" s="152" t="s">
        <v>198</v>
      </c>
      <c r="R30" s="153"/>
      <c r="S30" s="153"/>
      <c r="T30" s="153"/>
      <c r="U30" s="153"/>
      <c r="V30" s="153"/>
      <c r="W30" s="153"/>
      <c r="X30" s="153"/>
      <c r="Y30" s="154"/>
      <c r="AC30" s="65">
        <v>-600</v>
      </c>
      <c r="AD30" s="66">
        <f>(AM30+AN30+AO30+AP30)/4</f>
        <v>-7.25</v>
      </c>
      <c r="AE30" s="66">
        <f>-AD30</f>
        <v>7.25</v>
      </c>
      <c r="AF30" s="81">
        <f>AC30-AC26</f>
        <v>-510</v>
      </c>
      <c r="AG30" s="59">
        <f>AC30-AC27</f>
        <v>-490</v>
      </c>
      <c r="AH30" s="59">
        <f>AC30-AC28</f>
        <v>-800</v>
      </c>
      <c r="AI30" s="58">
        <f>AC30-AC29</f>
        <v>180</v>
      </c>
      <c r="AJ30" s="59"/>
      <c r="AK30" s="59"/>
      <c r="AL30" s="59"/>
      <c r="AM30" s="81">
        <f t="shared" si="8"/>
        <v>-11</v>
      </c>
      <c r="AN30" s="59">
        <f t="shared" si="8"/>
        <v>-10</v>
      </c>
      <c r="AO30" s="59">
        <f t="shared" si="8"/>
        <v>-13</v>
      </c>
      <c r="AP30" s="58">
        <f t="shared" si="8"/>
        <v>5</v>
      </c>
      <c r="AS30" s="2"/>
    </row>
    <row r="31" spans="2:45" ht="20.25" customHeight="1">
      <c r="B31" s="2"/>
      <c r="C31" s="2"/>
      <c r="D31" s="2"/>
      <c r="E31" s="129"/>
      <c r="F31" s="130"/>
      <c r="G31" s="130"/>
      <c r="H31" s="130"/>
      <c r="I31" s="130"/>
      <c r="J31" s="130"/>
      <c r="K31" s="131"/>
      <c r="L31" s="137"/>
      <c r="M31" s="138"/>
      <c r="Q31" s="63" t="s">
        <v>194</v>
      </c>
      <c r="R31" s="44" t="s">
        <v>4</v>
      </c>
      <c r="S31" s="45" t="s">
        <v>5</v>
      </c>
      <c r="T31" s="155" t="s">
        <v>195</v>
      </c>
      <c r="U31" s="156"/>
      <c r="V31" s="156"/>
      <c r="W31" s="156" t="s">
        <v>196</v>
      </c>
      <c r="X31" s="156"/>
      <c r="Y31" s="186"/>
      <c r="AC31" s="2"/>
      <c r="AD31" s="2"/>
      <c r="AE31" s="2"/>
      <c r="AF31" s="2"/>
      <c r="AG31" s="2"/>
      <c r="AH31" s="2"/>
      <c r="AI31" s="2"/>
      <c r="AJ31" s="2"/>
      <c r="AK31" s="2"/>
      <c r="AL31" s="2"/>
      <c r="AS31" s="2"/>
    </row>
    <row r="32" spans="2:45" ht="20.25" customHeight="1">
      <c r="B32" s="2">
        <f>B30+1</f>
        <v>4</v>
      </c>
      <c r="C32" s="2"/>
      <c r="D32" s="2"/>
      <c r="E32" s="129" t="str">
        <f>CONCATENATE("   ",B32,".      &lt;",VLOOKUP(B32,Plr2,2,0),"&gt; ",VLOOKUP(B32,Plr2,3,0))</f>
        <v>   4.      &lt;11&gt; Ю.Лукке - Д.Шигаев</v>
      </c>
      <c r="F32" s="130"/>
      <c r="G32" s="130"/>
      <c r="H32" s="130"/>
      <c r="I32" s="130"/>
      <c r="J32" s="130"/>
      <c r="K32" s="131"/>
      <c r="L32" s="135">
        <f>LARGE($E$9:$E$20,B32)</f>
        <v>16.9935</v>
      </c>
      <c r="M32" s="136"/>
      <c r="Q32" s="50">
        <v>1540</v>
      </c>
      <c r="R32" s="8">
        <f>(W32+X32+Y32)/3</f>
        <v>14.333333333333334</v>
      </c>
      <c r="S32" s="64">
        <f>-R32</f>
        <v>-14.333333333333334</v>
      </c>
      <c r="T32" s="60">
        <f>Q32-Q33</f>
        <v>1240</v>
      </c>
      <c r="U32" s="60">
        <f>Q32-Q34</f>
        <v>940</v>
      </c>
      <c r="V32" s="61">
        <f>Q32-Q35</f>
        <v>940</v>
      </c>
      <c r="W32" s="7">
        <f aca="true" t="shared" si="9" ref="W32:Y35">MY_IMPS(T32)</f>
        <v>15</v>
      </c>
      <c r="X32" s="7">
        <f t="shared" si="9"/>
        <v>14</v>
      </c>
      <c r="Y32" s="54">
        <f t="shared" si="9"/>
        <v>14</v>
      </c>
      <c r="AC32" s="2"/>
      <c r="AD32" s="7"/>
      <c r="AE32" s="7"/>
      <c r="AF32" s="2"/>
      <c r="AG32" s="2"/>
      <c r="AH32" s="2"/>
      <c r="AI32" s="2"/>
      <c r="AJ32" s="2"/>
      <c r="AK32" s="2"/>
      <c r="AL32" s="2"/>
      <c r="AS32" s="2"/>
    </row>
    <row r="33" spans="2:45" ht="20.25" customHeight="1" thickBot="1">
      <c r="B33" s="2"/>
      <c r="C33" s="2"/>
      <c r="D33" s="74"/>
      <c r="E33" s="132"/>
      <c r="F33" s="133"/>
      <c r="G33" s="133"/>
      <c r="H33" s="133"/>
      <c r="I33" s="133"/>
      <c r="J33" s="133"/>
      <c r="K33" s="134"/>
      <c r="L33" s="137"/>
      <c r="M33" s="138"/>
      <c r="Q33" s="55">
        <v>300</v>
      </c>
      <c r="R33" s="8">
        <f>(W33+X33+Y33)/3</f>
        <v>-9.666666666666666</v>
      </c>
      <c r="S33" s="64">
        <f>-R33</f>
        <v>9.666666666666666</v>
      </c>
      <c r="T33" s="7">
        <f>Q33-Q32</f>
        <v>-1240</v>
      </c>
      <c r="U33" s="7">
        <f>Q33-Q34</f>
        <v>-300</v>
      </c>
      <c r="V33" s="62">
        <f>Q33-Q35</f>
        <v>-300</v>
      </c>
      <c r="W33" s="7">
        <f t="shared" si="9"/>
        <v>-15</v>
      </c>
      <c r="X33" s="7">
        <f t="shared" si="9"/>
        <v>-7</v>
      </c>
      <c r="Y33" s="54">
        <f t="shared" si="9"/>
        <v>-7</v>
      </c>
      <c r="AC33" s="2"/>
      <c r="AD33" s="7"/>
      <c r="AE33" s="7"/>
      <c r="AF33" s="2"/>
      <c r="AG33" s="2"/>
      <c r="AH33" s="2"/>
      <c r="AI33" s="2"/>
      <c r="AJ33" s="2"/>
      <c r="AK33" s="2"/>
      <c r="AL33" s="2"/>
      <c r="AS33" s="2"/>
    </row>
    <row r="34" spans="2:45" ht="20.25" customHeight="1">
      <c r="B34" s="2">
        <f>B32+1</f>
        <v>5</v>
      </c>
      <c r="C34" s="2"/>
      <c r="D34" s="74"/>
      <c r="E34" s="139" t="str">
        <f>CONCATENATE("   ",B34,".      &lt;",VLOOKUP(B34,Plr2,2,0),"&gt; ",VLOOKUP(B34,Plr2,3,0))</f>
        <v>   5.      &lt;7&gt; А.Алексеев - В.Семенихин</v>
      </c>
      <c r="F34" s="140"/>
      <c r="G34" s="140"/>
      <c r="H34" s="140"/>
      <c r="I34" s="140"/>
      <c r="J34" s="140"/>
      <c r="K34" s="141"/>
      <c r="L34" s="135">
        <f>LARGE($E$9:$E$20,B34)</f>
        <v>12.9973</v>
      </c>
      <c r="M34" s="136"/>
      <c r="Q34" s="55">
        <v>600</v>
      </c>
      <c r="R34" s="8">
        <f>(W34+X34+Y34)/3</f>
        <v>-2.3333333333333335</v>
      </c>
      <c r="S34" s="64">
        <f>-R34</f>
        <v>2.3333333333333335</v>
      </c>
      <c r="T34" s="7">
        <f>Q34-Q32</f>
        <v>-940</v>
      </c>
      <c r="U34" s="7">
        <f>Q34-Q33</f>
        <v>300</v>
      </c>
      <c r="V34" s="62">
        <f>Q34-Q35</f>
        <v>0</v>
      </c>
      <c r="W34" s="7">
        <f t="shared" si="9"/>
        <v>-14</v>
      </c>
      <c r="X34" s="7">
        <f t="shared" si="9"/>
        <v>7</v>
      </c>
      <c r="Y34" s="54">
        <f t="shared" si="9"/>
        <v>0</v>
      </c>
      <c r="AC34" s="2"/>
      <c r="AD34" s="7"/>
      <c r="AE34" s="7"/>
      <c r="AF34" s="2"/>
      <c r="AG34" s="2"/>
      <c r="AH34" s="2"/>
      <c r="AI34" s="2"/>
      <c r="AJ34" s="2"/>
      <c r="AK34" s="2"/>
      <c r="AL34" s="2"/>
      <c r="AS34" s="2"/>
    </row>
    <row r="35" spans="2:45" ht="20.25" customHeight="1" thickBot="1">
      <c r="B35" s="2"/>
      <c r="C35" s="2"/>
      <c r="E35" s="129"/>
      <c r="F35" s="130"/>
      <c r="G35" s="130"/>
      <c r="H35" s="130"/>
      <c r="I35" s="130"/>
      <c r="J35" s="130"/>
      <c r="K35" s="131"/>
      <c r="L35" s="137"/>
      <c r="M35" s="138"/>
      <c r="Q35" s="65">
        <v>600</v>
      </c>
      <c r="R35" s="66">
        <f>(W35+X35+Y35)/3</f>
        <v>-2.3333333333333335</v>
      </c>
      <c r="S35" s="67">
        <f>-R35</f>
        <v>2.3333333333333335</v>
      </c>
      <c r="T35" s="59">
        <f>Q35-Q32</f>
        <v>-940</v>
      </c>
      <c r="U35" s="59">
        <f>Q35-Q33</f>
        <v>300</v>
      </c>
      <c r="V35" s="68">
        <f>Q35-Q34</f>
        <v>0</v>
      </c>
      <c r="W35" s="59">
        <f t="shared" si="9"/>
        <v>-14</v>
      </c>
      <c r="X35" s="59">
        <f t="shared" si="9"/>
        <v>7</v>
      </c>
      <c r="Y35" s="58">
        <f t="shared" si="9"/>
        <v>0</v>
      </c>
      <c r="AC35" s="2"/>
      <c r="AD35" s="7"/>
      <c r="AE35" s="7"/>
      <c r="AF35" s="2"/>
      <c r="AG35" s="2"/>
      <c r="AH35" s="2"/>
      <c r="AI35" s="2"/>
      <c r="AJ35" s="2"/>
      <c r="AK35" s="2"/>
      <c r="AL35" s="2"/>
      <c r="AS35" s="2"/>
    </row>
    <row r="36" spans="2:45" ht="20.25" customHeight="1" thickBot="1">
      <c r="B36" s="2">
        <f>B34+1</f>
        <v>6</v>
      </c>
      <c r="C36" s="4"/>
      <c r="E36" s="129" t="str">
        <f>CONCATENATE("   ",B36,".      &lt;",VLOOKUP(B36,Plr2,2,0),"&gt; ",VLOOKUP(B36,Plr2,3,0))</f>
        <v>   6.      &lt;10&gt; А.Глазов - Р.Велиев</v>
      </c>
      <c r="F36" s="130"/>
      <c r="G36" s="130"/>
      <c r="H36" s="130"/>
      <c r="I36" s="130"/>
      <c r="J36" s="130"/>
      <c r="K36" s="131"/>
      <c r="L36" s="135">
        <f>LARGE($E$9:$E$20,B36)</f>
        <v>3.9946</v>
      </c>
      <c r="M36" s="136"/>
      <c r="Q36" s="41"/>
      <c r="S36" s="2"/>
      <c r="T36" s="70"/>
      <c r="U36" s="70"/>
      <c r="V36" s="2"/>
      <c r="W36" s="2"/>
      <c r="Z36" s="2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4"/>
      <c r="AS36" s="2"/>
    </row>
    <row r="37" spans="2:45" ht="20.25" customHeight="1" thickBot="1">
      <c r="B37" s="2"/>
      <c r="C37" s="2"/>
      <c r="E37" s="132"/>
      <c r="F37" s="133"/>
      <c r="G37" s="133"/>
      <c r="H37" s="133"/>
      <c r="I37" s="133"/>
      <c r="J37" s="133"/>
      <c r="K37" s="134"/>
      <c r="L37" s="137"/>
      <c r="M37" s="138"/>
      <c r="Q37" s="143" t="s">
        <v>193</v>
      </c>
      <c r="R37" s="144"/>
      <c r="S37" s="144"/>
      <c r="T37" s="145"/>
      <c r="U37" s="42"/>
      <c r="V37" s="187" t="s">
        <v>192</v>
      </c>
      <c r="W37" s="192"/>
      <c r="X37" s="187" t="s">
        <v>199</v>
      </c>
      <c r="Y37" s="187"/>
      <c r="Z37" s="188"/>
      <c r="AA37" s="2"/>
      <c r="AB37" s="2"/>
      <c r="AC37" s="2"/>
      <c r="AD37" s="160"/>
      <c r="AE37" s="160"/>
      <c r="AF37" s="160"/>
      <c r="AG37" s="2"/>
      <c r="AH37" s="2"/>
      <c r="AI37" s="2"/>
      <c r="AJ37" s="2"/>
      <c r="AK37" s="2"/>
      <c r="AL37" s="2"/>
      <c r="AM37" s="2"/>
      <c r="AN37" s="4"/>
      <c r="AS37" s="2"/>
    </row>
    <row r="38" spans="2:45" ht="20.25" customHeight="1">
      <c r="B38" s="2">
        <f>B36+1</f>
        <v>7</v>
      </c>
      <c r="C38" s="2"/>
      <c r="E38" s="139" t="str">
        <f>CONCATENATE("   ",B38,".      &lt;",VLOOKUP(B38,Plr2,2,0),"&gt; ",VLOOKUP(B38,Plr2,3,0))</f>
        <v>   7.      &lt;6&gt; Л.Самарина - Т.Чернэуцану</v>
      </c>
      <c r="F38" s="140"/>
      <c r="G38" s="140"/>
      <c r="H38" s="140"/>
      <c r="I38" s="140"/>
      <c r="J38" s="140"/>
      <c r="K38" s="141"/>
      <c r="L38" s="135">
        <f>LARGE($E$9:$E$20,B38)</f>
        <v>1.998</v>
      </c>
      <c r="M38" s="136"/>
      <c r="Q38" s="146"/>
      <c r="R38" s="147"/>
      <c r="S38" s="147"/>
      <c r="T38" s="148"/>
      <c r="U38" s="2"/>
      <c r="V38" s="156">
        <v>440</v>
      </c>
      <c r="W38" s="156"/>
      <c r="X38" s="156">
        <v>110</v>
      </c>
      <c r="Y38" s="156"/>
      <c r="Z38" s="186"/>
      <c r="AB38" s="2"/>
      <c r="AC38" s="2"/>
      <c r="AD38" s="160"/>
      <c r="AE38" s="160"/>
      <c r="AF38" s="160"/>
      <c r="AG38" s="2"/>
      <c r="AH38" s="2"/>
      <c r="AI38" s="2"/>
      <c r="AJ38" s="2"/>
      <c r="AK38" s="2"/>
      <c r="AL38" s="2"/>
      <c r="AS38" s="2"/>
    </row>
    <row r="39" spans="2:45" ht="20.25" customHeight="1">
      <c r="B39" s="2"/>
      <c r="C39" s="2"/>
      <c r="E39" s="129"/>
      <c r="F39" s="130"/>
      <c r="G39" s="130"/>
      <c r="H39" s="130"/>
      <c r="I39" s="130"/>
      <c r="J39" s="130"/>
      <c r="K39" s="131"/>
      <c r="L39" s="137"/>
      <c r="M39" s="138"/>
      <c r="Q39" s="146"/>
      <c r="R39" s="147"/>
      <c r="S39" s="147"/>
      <c r="T39" s="148"/>
      <c r="U39" s="2"/>
      <c r="V39" s="156"/>
      <c r="W39" s="156"/>
      <c r="X39" s="156"/>
      <c r="Y39" s="156"/>
      <c r="Z39" s="186"/>
      <c r="AB39" s="2"/>
      <c r="AC39" s="2"/>
      <c r="AD39" s="160"/>
      <c r="AE39" s="160"/>
      <c r="AF39" s="160"/>
      <c r="AG39" s="2"/>
      <c r="AH39" s="2"/>
      <c r="AI39" s="2"/>
      <c r="AJ39" s="2"/>
      <c r="AK39" s="2"/>
      <c r="AL39" s="2"/>
      <c r="AS39" s="2"/>
    </row>
    <row r="40" spans="2:45" ht="20.25" customHeight="1">
      <c r="B40" s="2">
        <f>B38+1</f>
        <v>8</v>
      </c>
      <c r="E40" s="129" t="str">
        <f>CONCATENATE("   ",B40,".      &lt;",VLOOKUP(B40,Plr2,2,0),"&gt; ",VLOOKUP(B40,Plr2,3,0))</f>
        <v>   8.      &lt;4&gt; В.Плешков - К.Руденко</v>
      </c>
      <c r="F40" s="130"/>
      <c r="G40" s="130"/>
      <c r="H40" s="130"/>
      <c r="I40" s="130"/>
      <c r="J40" s="130"/>
      <c r="K40" s="131"/>
      <c r="L40" s="135">
        <f>LARGE($E$9:$E$20,B40)</f>
        <v>-8.0009</v>
      </c>
      <c r="M40" s="136"/>
      <c r="Q40" s="146"/>
      <c r="R40" s="147"/>
      <c r="S40" s="147"/>
      <c r="T40" s="148"/>
      <c r="U40" s="2"/>
      <c r="V40" s="2"/>
      <c r="W40" s="2"/>
      <c r="X40" s="2"/>
      <c r="Y40" s="2"/>
      <c r="Z40" s="35"/>
      <c r="AC40" s="2"/>
      <c r="AD40" s="2"/>
      <c r="AE40" s="2"/>
      <c r="AF40" s="2"/>
      <c r="AG40" s="2"/>
      <c r="AH40" s="2"/>
      <c r="AI40" s="2"/>
      <c r="AJ40" s="2"/>
      <c r="AK40" s="2"/>
      <c r="AL40" s="2"/>
      <c r="AS40" s="2"/>
    </row>
    <row r="41" spans="2:45" ht="20.25" customHeight="1" thickBot="1">
      <c r="B41" s="2"/>
      <c r="C41" s="2"/>
      <c r="E41" s="132"/>
      <c r="F41" s="133"/>
      <c r="G41" s="133"/>
      <c r="H41" s="133"/>
      <c r="I41" s="133"/>
      <c r="J41" s="133"/>
      <c r="K41" s="134"/>
      <c r="L41" s="137"/>
      <c r="M41" s="138"/>
      <c r="Q41" s="149"/>
      <c r="R41" s="150"/>
      <c r="S41" s="150"/>
      <c r="T41" s="151"/>
      <c r="U41" s="41"/>
      <c r="V41" s="6"/>
      <c r="W41" s="184" t="s">
        <v>2</v>
      </c>
      <c r="X41" s="184"/>
      <c r="Y41" s="184"/>
      <c r="Z41" s="185"/>
      <c r="AC41" s="2"/>
      <c r="AD41" s="2"/>
      <c r="AE41" s="2"/>
      <c r="AF41" s="2"/>
      <c r="AG41" s="2"/>
      <c r="AH41" s="2"/>
      <c r="AI41" s="2"/>
      <c r="AJ41" s="2"/>
      <c r="AK41" s="2"/>
      <c r="AL41" s="2"/>
      <c r="AS41" s="2"/>
    </row>
    <row r="42" spans="2:45" ht="21.75" customHeight="1">
      <c r="B42" s="2">
        <f>B40+1</f>
        <v>9</v>
      </c>
      <c r="C42" s="2"/>
      <c r="E42" s="139" t="str">
        <f>CONCATENATE("   ",B42,".      &lt;",VLOOKUP(B42,Plr2,2,0),"&gt; ",VLOOKUP(B42,Plr2,3,0))</f>
        <v>   9.      &lt;12&gt; В.Гусейнов - А.Лудинов</v>
      </c>
      <c r="F42" s="140"/>
      <c r="G42" s="140"/>
      <c r="H42" s="140"/>
      <c r="I42" s="140"/>
      <c r="J42" s="140"/>
      <c r="K42" s="141"/>
      <c r="L42" s="135">
        <f>LARGE($E$9:$E$20,B42)</f>
        <v>-9.0077</v>
      </c>
      <c r="M42" s="136"/>
      <c r="Q42" s="43"/>
      <c r="R42" s="2"/>
      <c r="S42" s="6"/>
      <c r="T42" s="6"/>
      <c r="U42" s="157" t="s">
        <v>4</v>
      </c>
      <c r="V42" s="157"/>
      <c r="W42" s="156">
        <f>MY_IMPS(Q44)</f>
        <v>8</v>
      </c>
      <c r="X42" s="156"/>
      <c r="Y42" s="156">
        <f>-W42</f>
        <v>-8</v>
      </c>
      <c r="Z42" s="186"/>
      <c r="AC42" s="2"/>
      <c r="AD42" s="2"/>
      <c r="AE42" s="160"/>
      <c r="AF42" s="160"/>
      <c r="AG42" s="2"/>
      <c r="AH42" s="2"/>
      <c r="AI42" s="2"/>
      <c r="AJ42" s="2"/>
      <c r="AK42" s="2"/>
      <c r="AL42" s="2"/>
      <c r="AS42" s="2"/>
    </row>
    <row r="43" spans="2:45" ht="21.75" customHeight="1">
      <c r="B43" s="2"/>
      <c r="C43" s="2"/>
      <c r="E43" s="129"/>
      <c r="F43" s="130"/>
      <c r="G43" s="130"/>
      <c r="H43" s="130"/>
      <c r="I43" s="130"/>
      <c r="J43" s="130"/>
      <c r="K43" s="131"/>
      <c r="L43" s="137"/>
      <c r="M43" s="138"/>
      <c r="Q43" s="161" t="s">
        <v>3</v>
      </c>
      <c r="R43" s="162"/>
      <c r="S43" s="6"/>
      <c r="T43" s="6"/>
      <c r="U43" s="157"/>
      <c r="V43" s="157"/>
      <c r="W43" s="156"/>
      <c r="X43" s="156"/>
      <c r="Y43" s="156"/>
      <c r="Z43" s="186"/>
      <c r="AC43" s="2"/>
      <c r="AD43" s="2"/>
      <c r="AE43" s="160"/>
      <c r="AF43" s="160"/>
      <c r="AG43" s="2"/>
      <c r="AH43" s="2"/>
      <c r="AI43" s="2"/>
      <c r="AJ43" s="2"/>
      <c r="AK43" s="2"/>
      <c r="AL43" s="2"/>
      <c r="AS43" s="2"/>
    </row>
    <row r="44" spans="2:45" ht="21.75" customHeight="1">
      <c r="B44" s="2">
        <f>B42+1</f>
        <v>10</v>
      </c>
      <c r="E44" s="129" t="str">
        <f>CONCATENATE("   ",B44,".      &lt;",VLOOKUP(B44,Plr2,2,0),"&gt; ",VLOOKUP(B44,Plr2,3,0))</f>
        <v>   10.      &lt;2&gt; С.Иванова - А.Порай-Кошиц</v>
      </c>
      <c r="F44" s="130"/>
      <c r="G44" s="130"/>
      <c r="H44" s="130"/>
      <c r="I44" s="130"/>
      <c r="J44" s="130"/>
      <c r="K44" s="131"/>
      <c r="L44" s="135">
        <f>LARGE($E$9:$E$20,B44)</f>
        <v>-13.0002</v>
      </c>
      <c r="M44" s="136"/>
      <c r="Q44" s="189">
        <f>V38-X38</f>
        <v>330</v>
      </c>
      <c r="R44" s="156"/>
      <c r="S44" s="2"/>
      <c r="T44" s="2"/>
      <c r="U44" s="157" t="s">
        <v>5</v>
      </c>
      <c r="V44" s="157"/>
      <c r="W44" s="156">
        <f>-W42</f>
        <v>-8</v>
      </c>
      <c r="X44" s="156"/>
      <c r="Y44" s="156">
        <f>-Y42</f>
        <v>8</v>
      </c>
      <c r="Z44" s="186"/>
      <c r="AC44" s="2"/>
      <c r="AD44" s="2"/>
      <c r="AE44" s="160"/>
      <c r="AF44" s="160"/>
      <c r="AG44" s="2"/>
      <c r="AH44" s="2"/>
      <c r="AI44" s="2"/>
      <c r="AJ44" s="2"/>
      <c r="AK44" s="2"/>
      <c r="AL44" s="2"/>
      <c r="AS44" s="2"/>
    </row>
    <row r="45" spans="2:45" ht="21.75" customHeight="1" thickBot="1">
      <c r="B45" s="2"/>
      <c r="E45" s="132"/>
      <c r="F45" s="133"/>
      <c r="G45" s="133"/>
      <c r="H45" s="133"/>
      <c r="I45" s="133"/>
      <c r="J45" s="133"/>
      <c r="K45" s="134"/>
      <c r="L45" s="137"/>
      <c r="M45" s="138"/>
      <c r="Q45" s="190"/>
      <c r="R45" s="159"/>
      <c r="S45" s="40"/>
      <c r="T45" s="40"/>
      <c r="U45" s="158"/>
      <c r="V45" s="158"/>
      <c r="W45" s="159"/>
      <c r="X45" s="159"/>
      <c r="Y45" s="159"/>
      <c r="Z45" s="191"/>
      <c r="AC45" s="2"/>
      <c r="AD45" s="2"/>
      <c r="AE45" s="160"/>
      <c r="AF45" s="160"/>
      <c r="AG45" s="2"/>
      <c r="AH45" s="2"/>
      <c r="AI45" s="2"/>
      <c r="AJ45" s="2"/>
      <c r="AK45" s="2"/>
      <c r="AL45" s="2"/>
      <c r="AS45" s="2"/>
    </row>
    <row r="46" spans="2:13" ht="21.75" customHeight="1">
      <c r="B46" s="2">
        <f>B44+1</f>
        <v>11</v>
      </c>
      <c r="C46" s="2"/>
      <c r="E46" s="139" t="str">
        <f>CONCATENATE("   ",B46,".      &lt;",VLOOKUP(B46,Plr2,2,0),"&gt; ",VLOOKUP(B46,Plr2,3,0))</f>
        <v>   11.      &lt;3&gt; Н.Макеева - А.Сербин</v>
      </c>
      <c r="F46" s="140"/>
      <c r="G46" s="140"/>
      <c r="H46" s="140"/>
      <c r="I46" s="140"/>
      <c r="J46" s="140"/>
      <c r="K46" s="141"/>
      <c r="L46" s="135">
        <f>LARGE($E$9:$E$20,B46)</f>
        <v>-23.0005</v>
      </c>
      <c r="M46" s="136"/>
    </row>
    <row r="47" spans="2:15" ht="21.75" customHeight="1">
      <c r="B47" s="2"/>
      <c r="C47" s="2"/>
      <c r="E47" s="129"/>
      <c r="F47" s="130"/>
      <c r="G47" s="130"/>
      <c r="H47" s="130"/>
      <c r="I47" s="130"/>
      <c r="J47" s="130"/>
      <c r="K47" s="131"/>
      <c r="L47" s="137"/>
      <c r="M47" s="138"/>
      <c r="O47" s="37"/>
    </row>
    <row r="48" spans="2:13" ht="21.75" customHeight="1">
      <c r="B48" s="2">
        <f>B46+1</f>
        <v>12</v>
      </c>
      <c r="E48" s="129" t="str">
        <f>CONCATENATE("   ",B48,".      &lt;",VLOOKUP(B48,Plr2,2,0),"&gt; ",VLOOKUP(B48,Plr2,3,0))</f>
        <v>   12.      &lt;5&gt; Т.Орлова - Е.Самусева</v>
      </c>
      <c r="F48" s="130"/>
      <c r="G48" s="130"/>
      <c r="H48" s="130"/>
      <c r="I48" s="130"/>
      <c r="J48" s="130"/>
      <c r="K48" s="131"/>
      <c r="L48" s="135">
        <f>LARGE($E$9:$E$20,B48)</f>
        <v>-98.0014</v>
      </c>
      <c r="M48" s="136"/>
    </row>
    <row r="49" spans="2:13" ht="21.75" customHeight="1" thickBot="1">
      <c r="B49" s="2"/>
      <c r="E49" s="132"/>
      <c r="F49" s="133"/>
      <c r="G49" s="133"/>
      <c r="H49" s="133"/>
      <c r="I49" s="133"/>
      <c r="J49" s="133"/>
      <c r="K49" s="134"/>
      <c r="L49" s="137"/>
      <c r="M49" s="138"/>
    </row>
    <row r="55" spans="26:40" ht="12.75">
      <c r="Z55" s="2"/>
      <c r="AA55" s="2"/>
      <c r="AB55" s="2"/>
      <c r="AC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6:40" ht="12.75">
      <c r="Z56" s="2"/>
      <c r="AA56" s="2"/>
      <c r="AB56" s="2"/>
      <c r="AC56" s="2"/>
      <c r="AF56" s="2"/>
      <c r="AG56" s="2"/>
      <c r="AH56" s="2"/>
      <c r="AI56" s="2"/>
      <c r="AJ56" s="2"/>
      <c r="AK56" s="2"/>
      <c r="AL56" s="2"/>
      <c r="AM56" s="2"/>
      <c r="AN56" s="2"/>
    </row>
  </sheetData>
  <sheetProtection/>
  <mergeCells count="58">
    <mergeCell ref="U42:V43"/>
    <mergeCell ref="V37:W37"/>
    <mergeCell ref="E34:K35"/>
    <mergeCell ref="E36:K37"/>
    <mergeCell ref="E26:K27"/>
    <mergeCell ref="E28:K29"/>
    <mergeCell ref="E30:K31"/>
    <mergeCell ref="E32:K33"/>
    <mergeCell ref="L44:M45"/>
    <mergeCell ref="L36:M37"/>
    <mergeCell ref="Q44:R45"/>
    <mergeCell ref="L42:M43"/>
    <mergeCell ref="Y44:Z45"/>
    <mergeCell ref="AD37:AF37"/>
    <mergeCell ref="AD38:AF39"/>
    <mergeCell ref="AE42:AF43"/>
    <mergeCell ref="W42:X43"/>
    <mergeCell ref="Y42:Z43"/>
    <mergeCell ref="K4:L4"/>
    <mergeCell ref="K5:L5"/>
    <mergeCell ref="M5:N5"/>
    <mergeCell ref="L30:M31"/>
    <mergeCell ref="E24:K25"/>
    <mergeCell ref="W41:Z41"/>
    <mergeCell ref="W31:Y31"/>
    <mergeCell ref="X37:Z37"/>
    <mergeCell ref="V38:W39"/>
    <mergeCell ref="X38:Z39"/>
    <mergeCell ref="AE44:AF45"/>
    <mergeCell ref="Q43:R43"/>
    <mergeCell ref="D2:S2"/>
    <mergeCell ref="AC24:AP24"/>
    <mergeCell ref="AF25:AI25"/>
    <mergeCell ref="AM25:AP25"/>
    <mergeCell ref="L24:M25"/>
    <mergeCell ref="Q24:W24"/>
    <mergeCell ref="T25:U25"/>
    <mergeCell ref="V25:W25"/>
    <mergeCell ref="AA5:AB5"/>
    <mergeCell ref="L26:M27"/>
    <mergeCell ref="E46:K47"/>
    <mergeCell ref="L46:M47"/>
    <mergeCell ref="Q37:T41"/>
    <mergeCell ref="Q30:Y30"/>
    <mergeCell ref="T31:V31"/>
    <mergeCell ref="L32:M33"/>
    <mergeCell ref="U44:V45"/>
    <mergeCell ref="W44:X45"/>
    <mergeCell ref="E48:K49"/>
    <mergeCell ref="L48:M49"/>
    <mergeCell ref="L28:M29"/>
    <mergeCell ref="L34:M35"/>
    <mergeCell ref="E40:K41"/>
    <mergeCell ref="E38:K39"/>
    <mergeCell ref="L40:M41"/>
    <mergeCell ref="L38:M39"/>
    <mergeCell ref="E42:K43"/>
    <mergeCell ref="E44:K45"/>
  </mergeCells>
  <conditionalFormatting sqref="AA21:AB21">
    <cfRule type="expression" priority="1" dxfId="1" stopIfTrue="1">
      <formula>AA$22&lt;&gt;0</formula>
    </cfRule>
  </conditionalFormatting>
  <conditionalFormatting sqref="F22:AM22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9"/>
    </row>
    <row r="4" spans="2:14" ht="12.75"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12.75">
      <c r="B5" s="11" t="s">
        <v>7</v>
      </c>
      <c r="C5" s="12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4">
        <v>36</v>
      </c>
      <c r="M5" s="14">
        <v>40</v>
      </c>
      <c r="N5" s="15">
        <v>48</v>
      </c>
    </row>
    <row r="6" spans="2:14" ht="12.75">
      <c r="B6" s="16" t="s">
        <v>17</v>
      </c>
      <c r="C6" s="17" t="s">
        <v>18</v>
      </c>
      <c r="D6" s="18" t="s">
        <v>18</v>
      </c>
      <c r="E6" s="18" t="s">
        <v>18</v>
      </c>
      <c r="F6" s="18" t="s">
        <v>19</v>
      </c>
      <c r="G6" s="18" t="s">
        <v>19</v>
      </c>
      <c r="H6" s="18" t="s">
        <v>19</v>
      </c>
      <c r="I6" s="18" t="s">
        <v>20</v>
      </c>
      <c r="J6" s="18" t="s">
        <v>20</v>
      </c>
      <c r="K6" s="18" t="s">
        <v>20</v>
      </c>
      <c r="L6" s="19" t="s">
        <v>20</v>
      </c>
      <c r="M6" s="19" t="s">
        <v>20</v>
      </c>
      <c r="N6" s="20" t="s">
        <v>21</v>
      </c>
    </row>
    <row r="7" spans="2:14" ht="12.75">
      <c r="B7" s="21" t="s">
        <v>22</v>
      </c>
      <c r="C7" s="22" t="s">
        <v>23</v>
      </c>
      <c r="D7" s="23" t="s">
        <v>24</v>
      </c>
      <c r="E7" s="23" t="s">
        <v>24</v>
      </c>
      <c r="F7" s="23" t="s">
        <v>25</v>
      </c>
      <c r="G7" s="23" t="s">
        <v>25</v>
      </c>
      <c r="H7" s="23" t="s">
        <v>26</v>
      </c>
      <c r="I7" s="23" t="s">
        <v>27</v>
      </c>
      <c r="J7" s="23" t="s">
        <v>28</v>
      </c>
      <c r="K7" s="23" t="s">
        <v>28</v>
      </c>
      <c r="L7" s="23" t="s">
        <v>29</v>
      </c>
      <c r="M7" s="23" t="s">
        <v>29</v>
      </c>
      <c r="N7" s="24" t="s">
        <v>30</v>
      </c>
    </row>
    <row r="8" spans="2:14" ht="12.75">
      <c r="B8" s="21" t="s">
        <v>31</v>
      </c>
      <c r="C8" s="22" t="s">
        <v>32</v>
      </c>
      <c r="D8" s="23" t="s">
        <v>33</v>
      </c>
      <c r="E8" s="23" t="s">
        <v>33</v>
      </c>
      <c r="F8" s="23" t="s">
        <v>34</v>
      </c>
      <c r="G8" s="23" t="s">
        <v>35</v>
      </c>
      <c r="H8" s="23" t="s">
        <v>36</v>
      </c>
      <c r="I8" s="23" t="s">
        <v>37</v>
      </c>
      <c r="J8" s="23" t="s">
        <v>38</v>
      </c>
      <c r="K8" s="23" t="s">
        <v>39</v>
      </c>
      <c r="L8" s="23" t="s">
        <v>40</v>
      </c>
      <c r="M8" s="23" t="s">
        <v>41</v>
      </c>
      <c r="N8" s="24" t="s">
        <v>42</v>
      </c>
    </row>
    <row r="9" spans="2:14" ht="12.75">
      <c r="B9" s="21" t="s">
        <v>43</v>
      </c>
      <c r="C9" s="22" t="s">
        <v>44</v>
      </c>
      <c r="D9" s="23" t="s">
        <v>45</v>
      </c>
      <c r="E9" s="23" t="s">
        <v>45</v>
      </c>
      <c r="F9" s="23" t="s">
        <v>46</v>
      </c>
      <c r="G9" s="23" t="s">
        <v>47</v>
      </c>
      <c r="H9" s="23" t="s">
        <v>48</v>
      </c>
      <c r="I9" s="23" t="s">
        <v>49</v>
      </c>
      <c r="J9" s="23" t="s">
        <v>50</v>
      </c>
      <c r="K9" s="23" t="s">
        <v>51</v>
      </c>
      <c r="L9" s="1" t="s">
        <v>52</v>
      </c>
      <c r="M9" s="1" t="s">
        <v>53</v>
      </c>
      <c r="N9" s="25" t="s">
        <v>54</v>
      </c>
    </row>
    <row r="10" spans="2:14" ht="12.75">
      <c r="B10" s="21" t="s">
        <v>55</v>
      </c>
      <c r="C10" s="22" t="s">
        <v>56</v>
      </c>
      <c r="D10" s="23" t="s">
        <v>57</v>
      </c>
      <c r="E10" s="23" t="s">
        <v>48</v>
      </c>
      <c r="F10" s="23" t="s">
        <v>58</v>
      </c>
      <c r="G10" s="23" t="s">
        <v>59</v>
      </c>
      <c r="H10" s="23" t="s">
        <v>60</v>
      </c>
      <c r="I10" s="23" t="s">
        <v>61</v>
      </c>
      <c r="J10" s="23" t="s">
        <v>62</v>
      </c>
      <c r="K10" s="23" t="s">
        <v>63</v>
      </c>
      <c r="L10" s="1" t="s">
        <v>64</v>
      </c>
      <c r="M10" s="1" t="s">
        <v>65</v>
      </c>
      <c r="N10" s="25" t="s">
        <v>66</v>
      </c>
    </row>
    <row r="11" spans="2:14" ht="12.75">
      <c r="B11" s="21" t="s">
        <v>67</v>
      </c>
      <c r="C11" s="22" t="s">
        <v>68</v>
      </c>
      <c r="D11" s="23" t="s">
        <v>69</v>
      </c>
      <c r="E11" s="23" t="s">
        <v>70</v>
      </c>
      <c r="F11" s="23" t="s">
        <v>71</v>
      </c>
      <c r="G11" s="23" t="s">
        <v>72</v>
      </c>
      <c r="H11" s="23" t="s">
        <v>73</v>
      </c>
      <c r="I11" s="23" t="s">
        <v>74</v>
      </c>
      <c r="J11" s="23" t="s">
        <v>75</v>
      </c>
      <c r="K11" s="23" t="s">
        <v>76</v>
      </c>
      <c r="L11" s="1" t="s">
        <v>77</v>
      </c>
      <c r="M11" s="1" t="s">
        <v>78</v>
      </c>
      <c r="N11" s="25" t="s">
        <v>79</v>
      </c>
    </row>
    <row r="12" spans="2:14" ht="12.75">
      <c r="B12" s="21" t="s">
        <v>80</v>
      </c>
      <c r="C12" s="22" t="s">
        <v>81</v>
      </c>
      <c r="D12" s="23" t="s">
        <v>82</v>
      </c>
      <c r="E12" s="23" t="s">
        <v>83</v>
      </c>
      <c r="F12" s="23" t="s">
        <v>84</v>
      </c>
      <c r="G12" s="23" t="s">
        <v>85</v>
      </c>
      <c r="H12" s="23" t="s">
        <v>86</v>
      </c>
      <c r="I12" s="23" t="s">
        <v>87</v>
      </c>
      <c r="J12" s="23" t="s">
        <v>88</v>
      </c>
      <c r="K12" s="23" t="s">
        <v>89</v>
      </c>
      <c r="L12" s="1" t="s">
        <v>90</v>
      </c>
      <c r="M12" s="1" t="s">
        <v>91</v>
      </c>
      <c r="N12" s="25" t="s">
        <v>92</v>
      </c>
    </row>
    <row r="13" spans="2:14" ht="12.75">
      <c r="B13" s="21" t="s">
        <v>93</v>
      </c>
      <c r="C13" s="22" t="s">
        <v>94</v>
      </c>
      <c r="D13" s="23" t="s">
        <v>95</v>
      </c>
      <c r="E13" s="23" t="s">
        <v>96</v>
      </c>
      <c r="F13" s="23" t="s">
        <v>97</v>
      </c>
      <c r="G13" s="23" t="s">
        <v>98</v>
      </c>
      <c r="H13" s="23" t="s">
        <v>99</v>
      </c>
      <c r="I13" s="23" t="s">
        <v>100</v>
      </c>
      <c r="J13" s="23" t="s">
        <v>101</v>
      </c>
      <c r="K13" s="23" t="s">
        <v>102</v>
      </c>
      <c r="L13" s="1" t="s">
        <v>103</v>
      </c>
      <c r="M13" s="1" t="s">
        <v>104</v>
      </c>
      <c r="N13" s="25" t="s">
        <v>105</v>
      </c>
    </row>
    <row r="14" spans="2:14" ht="12.75">
      <c r="B14" s="21" t="s">
        <v>106</v>
      </c>
      <c r="C14" s="22" t="s">
        <v>107</v>
      </c>
      <c r="D14" s="23" t="s">
        <v>108</v>
      </c>
      <c r="E14" s="23" t="s">
        <v>109</v>
      </c>
      <c r="F14" s="23" t="s">
        <v>110</v>
      </c>
      <c r="G14" s="23" t="s">
        <v>99</v>
      </c>
      <c r="H14" s="23" t="s">
        <v>111</v>
      </c>
      <c r="I14" s="23" t="s">
        <v>112</v>
      </c>
      <c r="J14" s="23" t="s">
        <v>113</v>
      </c>
      <c r="K14" s="23" t="s">
        <v>114</v>
      </c>
      <c r="L14" s="1" t="s">
        <v>115</v>
      </c>
      <c r="M14" s="1" t="s">
        <v>116</v>
      </c>
      <c r="N14" s="25" t="s">
        <v>117</v>
      </c>
    </row>
    <row r="15" spans="2:14" ht="12.75">
      <c r="B15" s="21" t="s">
        <v>118</v>
      </c>
      <c r="C15" s="22" t="s">
        <v>119</v>
      </c>
      <c r="D15" s="23" t="s">
        <v>120</v>
      </c>
      <c r="E15" s="23" t="s">
        <v>121</v>
      </c>
      <c r="F15" s="23" t="s">
        <v>122</v>
      </c>
      <c r="G15" s="23" t="s">
        <v>123</v>
      </c>
      <c r="H15" s="23" t="s">
        <v>124</v>
      </c>
      <c r="I15" s="23" t="s">
        <v>125</v>
      </c>
      <c r="J15" s="23" t="s">
        <v>126</v>
      </c>
      <c r="K15" s="23" t="s">
        <v>127</v>
      </c>
      <c r="L15" s="1" t="s">
        <v>128</v>
      </c>
      <c r="M15" s="1" t="s">
        <v>117</v>
      </c>
      <c r="N15" s="25" t="s">
        <v>129</v>
      </c>
    </row>
    <row r="16" spans="2:14" ht="12.75">
      <c r="B16" s="21" t="s">
        <v>130</v>
      </c>
      <c r="C16" s="22" t="s">
        <v>120</v>
      </c>
      <c r="D16" s="23" t="s">
        <v>131</v>
      </c>
      <c r="E16" s="23" t="s">
        <v>132</v>
      </c>
      <c r="F16" s="23" t="s">
        <v>133</v>
      </c>
      <c r="G16" s="23" t="s">
        <v>134</v>
      </c>
      <c r="H16" s="23" t="s">
        <v>135</v>
      </c>
      <c r="I16" s="23" t="s">
        <v>136</v>
      </c>
      <c r="J16" s="23" t="s">
        <v>137</v>
      </c>
      <c r="K16" s="23" t="s">
        <v>138</v>
      </c>
      <c r="L16" s="1" t="s">
        <v>139</v>
      </c>
      <c r="M16" s="1" t="s">
        <v>129</v>
      </c>
      <c r="N16" s="25" t="s">
        <v>140</v>
      </c>
    </row>
    <row r="17" spans="2:14" ht="12.75">
      <c r="B17" s="21" t="s">
        <v>141</v>
      </c>
      <c r="C17" s="22" t="s">
        <v>131</v>
      </c>
      <c r="D17" s="23" t="s">
        <v>142</v>
      </c>
      <c r="E17" s="23" t="s">
        <v>143</v>
      </c>
      <c r="F17" s="23" t="s">
        <v>144</v>
      </c>
      <c r="G17" s="23" t="s">
        <v>114</v>
      </c>
      <c r="H17" s="23" t="s">
        <v>145</v>
      </c>
      <c r="I17" s="23" t="s">
        <v>128</v>
      </c>
      <c r="J17" s="23" t="s">
        <v>146</v>
      </c>
      <c r="K17" s="23" t="s">
        <v>147</v>
      </c>
      <c r="L17" s="1" t="s">
        <v>148</v>
      </c>
      <c r="M17" s="1" t="s">
        <v>140</v>
      </c>
      <c r="N17" s="25" t="s">
        <v>149</v>
      </c>
    </row>
    <row r="18" spans="2:14" ht="12.75">
      <c r="B18" s="21" t="s">
        <v>150</v>
      </c>
      <c r="C18" s="22" t="s">
        <v>142</v>
      </c>
      <c r="D18" s="23" t="s">
        <v>151</v>
      </c>
      <c r="E18" s="23" t="s">
        <v>152</v>
      </c>
      <c r="F18" s="23" t="s">
        <v>153</v>
      </c>
      <c r="G18" s="23" t="s">
        <v>127</v>
      </c>
      <c r="H18" s="23" t="s">
        <v>154</v>
      </c>
      <c r="I18" s="23" t="s">
        <v>139</v>
      </c>
      <c r="J18" s="23" t="s">
        <v>155</v>
      </c>
      <c r="K18" s="23" t="s">
        <v>156</v>
      </c>
      <c r="L18" s="1" t="s">
        <v>157</v>
      </c>
      <c r="M18" s="1" t="s">
        <v>149</v>
      </c>
      <c r="N18" s="25" t="s">
        <v>158</v>
      </c>
    </row>
    <row r="19" spans="2:14" ht="12.75">
      <c r="B19" s="21" t="s">
        <v>159</v>
      </c>
      <c r="C19" s="22" t="s">
        <v>151</v>
      </c>
      <c r="D19" s="23" t="s">
        <v>152</v>
      </c>
      <c r="E19" s="23" t="s">
        <v>160</v>
      </c>
      <c r="F19" s="23" t="s">
        <v>161</v>
      </c>
      <c r="G19" s="23" t="s">
        <v>162</v>
      </c>
      <c r="H19" s="23" t="s">
        <v>163</v>
      </c>
      <c r="I19" s="23" t="s">
        <v>148</v>
      </c>
      <c r="J19" s="23" t="s">
        <v>164</v>
      </c>
      <c r="K19" s="23" t="s">
        <v>165</v>
      </c>
      <c r="L19" s="1" t="s">
        <v>166</v>
      </c>
      <c r="M19" s="1" t="s">
        <v>167</v>
      </c>
      <c r="N19" s="25" t="s">
        <v>168</v>
      </c>
    </row>
    <row r="20" spans="2:14" ht="12.75">
      <c r="B20" s="21" t="s">
        <v>169</v>
      </c>
      <c r="C20" s="22" t="s">
        <v>152</v>
      </c>
      <c r="D20" s="23" t="s">
        <v>160</v>
      </c>
      <c r="E20" s="23" t="s">
        <v>137</v>
      </c>
      <c r="F20" s="23" t="s">
        <v>170</v>
      </c>
      <c r="G20" s="23" t="s">
        <v>139</v>
      </c>
      <c r="H20" s="23" t="s">
        <v>171</v>
      </c>
      <c r="I20" s="23" t="s">
        <v>172</v>
      </c>
      <c r="J20" s="23" t="s">
        <v>173</v>
      </c>
      <c r="K20" s="23" t="s">
        <v>174</v>
      </c>
      <c r="L20" s="1" t="s">
        <v>175</v>
      </c>
      <c r="M20" s="1" t="s">
        <v>176</v>
      </c>
      <c r="N20" s="25" t="s">
        <v>177</v>
      </c>
    </row>
    <row r="21" spans="2:14" ht="12.75">
      <c r="B21" s="26" t="s">
        <v>178</v>
      </c>
      <c r="C21" s="27" t="s">
        <v>179</v>
      </c>
      <c r="D21" s="28" t="s">
        <v>180</v>
      </c>
      <c r="E21" s="28" t="s">
        <v>181</v>
      </c>
      <c r="F21" s="28" t="s">
        <v>182</v>
      </c>
      <c r="G21" s="28" t="s">
        <v>183</v>
      </c>
      <c r="H21" s="28" t="s">
        <v>184</v>
      </c>
      <c r="I21" s="28" t="s">
        <v>185</v>
      </c>
      <c r="J21" s="28" t="s">
        <v>186</v>
      </c>
      <c r="K21" s="28" t="s">
        <v>187</v>
      </c>
      <c r="L21" s="29" t="s">
        <v>188</v>
      </c>
      <c r="M21" s="29" t="s">
        <v>189</v>
      </c>
      <c r="N21" s="30" t="s">
        <v>190</v>
      </c>
    </row>
    <row r="22" spans="2:1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L265"/>
  <sheetViews>
    <sheetView zoomScalePageLayoutView="0" workbookViewId="0" topLeftCell="A253">
      <selection activeCell="M271" sqref="M271"/>
    </sheetView>
  </sheetViews>
  <sheetFormatPr defaultColWidth="9.140625" defaultRowHeight="12.75"/>
  <cols>
    <col min="1" max="1" width="2.140625" style="0" customWidth="1"/>
  </cols>
  <sheetData>
    <row r="1" ht="42" customHeight="1" thickBot="1"/>
    <row r="2" spans="2:10" ht="13.5" thickBot="1">
      <c r="B2" s="193">
        <v>1</v>
      </c>
      <c r="C2" s="194"/>
      <c r="D2" s="198" t="s">
        <v>204</v>
      </c>
      <c r="E2" s="199"/>
      <c r="F2" s="199"/>
      <c r="G2" s="199"/>
      <c r="H2" s="199"/>
      <c r="I2" s="199"/>
      <c r="J2" s="200"/>
    </row>
    <row r="3" spans="2:11" ht="13.5" thickBot="1">
      <c r="B3" s="63" t="s">
        <v>4</v>
      </c>
      <c r="C3" s="45" t="s">
        <v>5</v>
      </c>
      <c r="D3" s="106" t="s">
        <v>194</v>
      </c>
      <c r="E3" s="104" t="s">
        <v>4</v>
      </c>
      <c r="F3" s="107" t="s">
        <v>5</v>
      </c>
      <c r="G3" s="195" t="s">
        <v>206</v>
      </c>
      <c r="H3" s="196"/>
      <c r="I3" s="196"/>
      <c r="J3" s="197"/>
      <c r="K3" s="6"/>
    </row>
    <row r="4" spans="2:11" ht="12.75">
      <c r="B4" s="82">
        <v>1</v>
      </c>
      <c r="C4" s="83">
        <v>2</v>
      </c>
      <c r="D4" s="77">
        <v>400</v>
      </c>
      <c r="E4" s="78">
        <f aca="true" t="shared" si="0" ref="E4:E9">MY_IMPS(G4)</f>
        <v>0</v>
      </c>
      <c r="F4" s="109">
        <f aca="true" t="shared" si="1" ref="F4:F9">-E4</f>
        <v>0</v>
      </c>
      <c r="G4" s="80">
        <f aca="true" t="shared" si="2" ref="G4:G9">D4-J4</f>
        <v>0</v>
      </c>
      <c r="H4" s="7">
        <f>(K5+K6+K7+K8)/40+0.5</f>
        <v>40.5</v>
      </c>
      <c r="I4" s="7">
        <f>INT(H4)</f>
        <v>40</v>
      </c>
      <c r="J4" s="54">
        <f>10*(I4-ABS((EVEN(I4)-I4))*(1-SIGN(H4-I4)))</f>
        <v>400</v>
      </c>
      <c r="K4" s="125">
        <v>430</v>
      </c>
    </row>
    <row r="5" spans="2:11" ht="12.75">
      <c r="B5" s="82">
        <v>5</v>
      </c>
      <c r="C5" s="83">
        <v>10</v>
      </c>
      <c r="D5" s="80">
        <v>400</v>
      </c>
      <c r="E5" s="7">
        <f t="shared" si="0"/>
        <v>0</v>
      </c>
      <c r="F5" s="64">
        <f t="shared" si="1"/>
        <v>0</v>
      </c>
      <c r="G5" s="80">
        <f t="shared" si="2"/>
        <v>0</v>
      </c>
      <c r="H5" s="7">
        <f>H4</f>
        <v>40.5</v>
      </c>
      <c r="I5" s="7">
        <f>I4</f>
        <v>40</v>
      </c>
      <c r="J5" s="54">
        <f>J4</f>
        <v>400</v>
      </c>
      <c r="K5" s="80">
        <v>400</v>
      </c>
    </row>
    <row r="6" spans="2:11" ht="12.75">
      <c r="B6" s="82">
        <v>7</v>
      </c>
      <c r="C6" s="83">
        <v>4</v>
      </c>
      <c r="D6" s="80">
        <v>400</v>
      </c>
      <c r="E6" s="7">
        <f t="shared" si="0"/>
        <v>0</v>
      </c>
      <c r="F6" s="64">
        <f t="shared" si="1"/>
        <v>0</v>
      </c>
      <c r="G6" s="80">
        <f t="shared" si="2"/>
        <v>0</v>
      </c>
      <c r="H6" s="7">
        <f>H4</f>
        <v>40.5</v>
      </c>
      <c r="I6" s="7">
        <f>I4</f>
        <v>40</v>
      </c>
      <c r="J6" s="54">
        <f>J4</f>
        <v>400</v>
      </c>
      <c r="K6" s="80">
        <v>400</v>
      </c>
    </row>
    <row r="7" spans="2:11" ht="12.75">
      <c r="B7" s="84">
        <v>3</v>
      </c>
      <c r="C7" s="85">
        <v>12</v>
      </c>
      <c r="D7" s="80">
        <v>150</v>
      </c>
      <c r="E7" s="7">
        <f t="shared" si="0"/>
        <v>-6</v>
      </c>
      <c r="F7" s="64">
        <f t="shared" si="1"/>
        <v>6</v>
      </c>
      <c r="G7" s="80">
        <f t="shared" si="2"/>
        <v>-250</v>
      </c>
      <c r="H7" s="7">
        <f>H4</f>
        <v>40.5</v>
      </c>
      <c r="I7" s="7">
        <f>I4</f>
        <v>40</v>
      </c>
      <c r="J7" s="54">
        <f>J4</f>
        <v>400</v>
      </c>
      <c r="K7" s="80">
        <v>400</v>
      </c>
    </row>
    <row r="8" spans="2:11" ht="12.75">
      <c r="B8" s="84">
        <v>9</v>
      </c>
      <c r="C8" s="85">
        <v>8</v>
      </c>
      <c r="D8" s="102">
        <v>400</v>
      </c>
      <c r="E8" s="7">
        <f t="shared" si="0"/>
        <v>0</v>
      </c>
      <c r="F8" s="64">
        <f t="shared" si="1"/>
        <v>0</v>
      </c>
      <c r="G8" s="80">
        <f t="shared" si="2"/>
        <v>0</v>
      </c>
      <c r="H8" s="7">
        <f>H4</f>
        <v>40.5</v>
      </c>
      <c r="I8" s="7">
        <f>I4</f>
        <v>40</v>
      </c>
      <c r="J8" s="54">
        <f>J4</f>
        <v>400</v>
      </c>
      <c r="K8" s="102">
        <v>400</v>
      </c>
    </row>
    <row r="9" spans="2:11" ht="13.5" thickBot="1">
      <c r="B9" s="86">
        <v>11</v>
      </c>
      <c r="C9" s="71">
        <v>6</v>
      </c>
      <c r="D9" s="103">
        <v>430</v>
      </c>
      <c r="E9" s="59">
        <f t="shared" si="0"/>
        <v>1</v>
      </c>
      <c r="F9" s="67">
        <f t="shared" si="1"/>
        <v>-1</v>
      </c>
      <c r="G9" s="80">
        <f t="shared" si="2"/>
        <v>30</v>
      </c>
      <c r="H9" s="59">
        <f>H4</f>
        <v>40.5</v>
      </c>
      <c r="I9" s="59">
        <f>I4</f>
        <v>40</v>
      </c>
      <c r="J9" s="58">
        <f>J4</f>
        <v>400</v>
      </c>
      <c r="K9" s="81">
        <v>150</v>
      </c>
    </row>
    <row r="10" spans="2:10" ht="13.5" thickBot="1">
      <c r="B10" s="193">
        <f>B2+1</f>
        <v>2</v>
      </c>
      <c r="C10" s="194"/>
      <c r="D10" s="108"/>
      <c r="E10" s="105"/>
      <c r="F10" s="105"/>
      <c r="G10" s="91"/>
      <c r="H10" s="91"/>
      <c r="I10" s="91"/>
      <c r="J10" s="92"/>
    </row>
    <row r="11" spans="2:10" ht="13.5" thickBot="1">
      <c r="B11" s="63" t="s">
        <v>4</v>
      </c>
      <c r="C11" s="45" t="s">
        <v>5</v>
      </c>
      <c r="D11" s="93" t="s">
        <v>194</v>
      </c>
      <c r="E11" s="94" t="s">
        <v>4</v>
      </c>
      <c r="F11" s="95" t="s">
        <v>5</v>
      </c>
      <c r="G11" s="195" t="s">
        <v>206</v>
      </c>
      <c r="H11" s="196"/>
      <c r="I11" s="196"/>
      <c r="J11" s="197"/>
    </row>
    <row r="12" spans="2:12" ht="12.75">
      <c r="B12" s="82">
        <v>1</v>
      </c>
      <c r="C12" s="83">
        <v>2</v>
      </c>
      <c r="D12" s="55">
        <v>-90</v>
      </c>
      <c r="E12" s="78">
        <f aca="true" t="shared" si="3" ref="E12:E17">MY_IMPS(G12)</f>
        <v>0</v>
      </c>
      <c r="F12" s="109">
        <f aca="true" t="shared" si="4" ref="F12:F17">-E12</f>
        <v>0</v>
      </c>
      <c r="G12" s="80">
        <f aca="true" t="shared" si="5" ref="G12:G17">D12-J12</f>
        <v>10</v>
      </c>
      <c r="H12" s="7">
        <f>(K13+K14+K15+K16)/40+0.5</f>
        <v>-10</v>
      </c>
      <c r="I12" s="7">
        <f>INT(H12)</f>
        <v>-10</v>
      </c>
      <c r="J12" s="54">
        <f>10*(I12-ABS((EVEN(I12)-I12))*(1-SIGN(H12-I12)))</f>
        <v>-100</v>
      </c>
      <c r="K12" s="55">
        <v>-90</v>
      </c>
      <c r="L12" s="2"/>
    </row>
    <row r="13" spans="2:12" ht="12.75">
      <c r="B13" s="82">
        <v>5</v>
      </c>
      <c r="C13" s="83">
        <v>10</v>
      </c>
      <c r="D13" s="55">
        <v>-430</v>
      </c>
      <c r="E13" s="7">
        <f t="shared" si="3"/>
        <v>-8</v>
      </c>
      <c r="F13" s="64">
        <f t="shared" si="4"/>
        <v>8</v>
      </c>
      <c r="G13" s="80">
        <f t="shared" si="5"/>
        <v>-330</v>
      </c>
      <c r="H13" s="7">
        <f>H12</f>
        <v>-10</v>
      </c>
      <c r="I13" s="7">
        <f>I12</f>
        <v>-10</v>
      </c>
      <c r="J13" s="54">
        <f>J12</f>
        <v>-100</v>
      </c>
      <c r="K13" s="55">
        <v>-90</v>
      </c>
      <c r="L13" s="2"/>
    </row>
    <row r="14" spans="2:12" ht="12.75">
      <c r="B14" s="82">
        <v>7</v>
      </c>
      <c r="C14" s="83">
        <v>4</v>
      </c>
      <c r="D14" s="55">
        <v>-90</v>
      </c>
      <c r="E14" s="7">
        <f t="shared" si="3"/>
        <v>0</v>
      </c>
      <c r="F14" s="64">
        <f t="shared" si="4"/>
        <v>0</v>
      </c>
      <c r="G14" s="80">
        <f t="shared" si="5"/>
        <v>10</v>
      </c>
      <c r="H14" s="7">
        <f>H12</f>
        <v>-10</v>
      </c>
      <c r="I14" s="7">
        <f>I12</f>
        <v>-10</v>
      </c>
      <c r="J14" s="54">
        <f>J12</f>
        <v>-100</v>
      </c>
      <c r="K14" s="98">
        <v>-90</v>
      </c>
      <c r="L14" s="2"/>
    </row>
    <row r="15" spans="2:12" ht="12.75">
      <c r="B15" s="84">
        <v>3</v>
      </c>
      <c r="C15" s="85">
        <v>12</v>
      </c>
      <c r="D15" s="55">
        <v>-120</v>
      </c>
      <c r="E15" s="7">
        <f t="shared" si="3"/>
        <v>-1</v>
      </c>
      <c r="F15" s="64">
        <f t="shared" si="4"/>
        <v>1</v>
      </c>
      <c r="G15" s="80">
        <f t="shared" si="5"/>
        <v>-20</v>
      </c>
      <c r="H15" s="7">
        <f>H12</f>
        <v>-10</v>
      </c>
      <c r="I15" s="7">
        <f>I12</f>
        <v>-10</v>
      </c>
      <c r="J15" s="54">
        <f>J12</f>
        <v>-100</v>
      </c>
      <c r="K15" s="55">
        <v>-120</v>
      </c>
      <c r="L15" s="2"/>
    </row>
    <row r="16" spans="2:12" ht="12.75">
      <c r="B16" s="84">
        <v>9</v>
      </c>
      <c r="C16" s="85">
        <v>8</v>
      </c>
      <c r="D16" s="98">
        <v>-90</v>
      </c>
      <c r="E16" s="7">
        <f t="shared" si="3"/>
        <v>0</v>
      </c>
      <c r="F16" s="64">
        <f t="shared" si="4"/>
        <v>0</v>
      </c>
      <c r="G16" s="80">
        <f t="shared" si="5"/>
        <v>10</v>
      </c>
      <c r="H16" s="7">
        <f>H12</f>
        <v>-10</v>
      </c>
      <c r="I16" s="7">
        <f>I12</f>
        <v>-10</v>
      </c>
      <c r="J16" s="54">
        <f>J12</f>
        <v>-100</v>
      </c>
      <c r="K16" s="98">
        <v>-120</v>
      </c>
      <c r="L16" s="2"/>
    </row>
    <row r="17" spans="2:12" ht="13.5" thickBot="1">
      <c r="B17" s="86">
        <v>11</v>
      </c>
      <c r="C17" s="71">
        <v>6</v>
      </c>
      <c r="D17" s="65">
        <v>-120</v>
      </c>
      <c r="E17" s="59">
        <f t="shared" si="3"/>
        <v>-1</v>
      </c>
      <c r="F17" s="67">
        <f t="shared" si="4"/>
        <v>1</v>
      </c>
      <c r="G17" s="80">
        <f t="shared" si="5"/>
        <v>-20</v>
      </c>
      <c r="H17" s="59">
        <f>H12</f>
        <v>-10</v>
      </c>
      <c r="I17" s="59">
        <f>I12</f>
        <v>-10</v>
      </c>
      <c r="J17" s="58">
        <f>J12</f>
        <v>-100</v>
      </c>
      <c r="K17" s="56">
        <v>-430</v>
      </c>
      <c r="L17" s="2"/>
    </row>
    <row r="18" spans="2:10" ht="13.5" thickBot="1">
      <c r="B18" s="193">
        <f>B10+1</f>
        <v>3</v>
      </c>
      <c r="C18" s="194"/>
      <c r="D18" s="90"/>
      <c r="E18" s="91"/>
      <c r="F18" s="91"/>
      <c r="G18" s="91"/>
      <c r="H18" s="91"/>
      <c r="I18" s="91"/>
      <c r="J18" s="92"/>
    </row>
    <row r="19" spans="2:10" ht="13.5" thickBot="1">
      <c r="B19" s="63" t="s">
        <v>4</v>
      </c>
      <c r="C19" s="45" t="s">
        <v>5</v>
      </c>
      <c r="D19" s="93" t="s">
        <v>194</v>
      </c>
      <c r="E19" s="94" t="s">
        <v>4</v>
      </c>
      <c r="F19" s="95" t="s">
        <v>5</v>
      </c>
      <c r="G19" s="195" t="s">
        <v>206</v>
      </c>
      <c r="H19" s="196"/>
      <c r="I19" s="196"/>
      <c r="J19" s="197"/>
    </row>
    <row r="20" spans="2:12" ht="12.75">
      <c r="B20" s="82">
        <v>1</v>
      </c>
      <c r="C20" s="83">
        <v>2</v>
      </c>
      <c r="D20" s="55">
        <v>100</v>
      </c>
      <c r="E20" s="78">
        <f aca="true" t="shared" si="6" ref="E20:E25">MY_IMPS(G20)</f>
        <v>12</v>
      </c>
      <c r="F20" s="109">
        <f aca="true" t="shared" si="7" ref="F20:F25">-E20</f>
        <v>-12</v>
      </c>
      <c r="G20" s="80">
        <f aca="true" t="shared" si="8" ref="G20:G25">D20-J20</f>
        <v>720</v>
      </c>
      <c r="H20" s="7">
        <f>(K21+K22+K23+K24)/40+0.5</f>
        <v>-61</v>
      </c>
      <c r="I20" s="7">
        <f>INT(H20)</f>
        <v>-61</v>
      </c>
      <c r="J20" s="54">
        <f>10*(I20-ABS((EVEN(I20)-I20))*(1-SIGN(H20-I20)))</f>
        <v>-620</v>
      </c>
      <c r="K20" s="55">
        <v>100</v>
      </c>
      <c r="L20" s="2"/>
    </row>
    <row r="21" spans="2:12" ht="12.75">
      <c r="B21" s="82">
        <v>5</v>
      </c>
      <c r="C21" s="83">
        <v>10</v>
      </c>
      <c r="D21" s="55">
        <v>-600</v>
      </c>
      <c r="E21" s="7">
        <f t="shared" si="6"/>
        <v>1</v>
      </c>
      <c r="F21" s="64">
        <f t="shared" si="7"/>
        <v>-1</v>
      </c>
      <c r="G21" s="80">
        <f t="shared" si="8"/>
        <v>20</v>
      </c>
      <c r="H21" s="7">
        <f>H20</f>
        <v>-61</v>
      </c>
      <c r="I21" s="7">
        <f>I20</f>
        <v>-61</v>
      </c>
      <c r="J21" s="54">
        <f>J20</f>
        <v>-620</v>
      </c>
      <c r="K21" s="55">
        <v>-600</v>
      </c>
      <c r="L21" s="2"/>
    </row>
    <row r="22" spans="2:12" ht="12.75">
      <c r="B22" s="82">
        <v>7</v>
      </c>
      <c r="C22" s="83">
        <v>4</v>
      </c>
      <c r="D22" s="55">
        <v>-630</v>
      </c>
      <c r="E22" s="7">
        <f t="shared" si="6"/>
        <v>0</v>
      </c>
      <c r="F22" s="64">
        <f t="shared" si="7"/>
        <v>0</v>
      </c>
      <c r="G22" s="80">
        <f t="shared" si="8"/>
        <v>-10</v>
      </c>
      <c r="H22" s="7">
        <f>H20</f>
        <v>-61</v>
      </c>
      <c r="I22" s="7">
        <f>I20</f>
        <v>-61</v>
      </c>
      <c r="J22" s="54">
        <f>J20</f>
        <v>-620</v>
      </c>
      <c r="K22" s="98">
        <v>-600</v>
      </c>
      <c r="L22" s="2"/>
    </row>
    <row r="23" spans="2:12" ht="12.75">
      <c r="B23" s="84">
        <v>3</v>
      </c>
      <c r="C23" s="85">
        <v>12</v>
      </c>
      <c r="D23" s="55">
        <v>-630</v>
      </c>
      <c r="E23" s="7">
        <f t="shared" si="6"/>
        <v>0</v>
      </c>
      <c r="F23" s="64">
        <f t="shared" si="7"/>
        <v>0</v>
      </c>
      <c r="G23" s="80">
        <f t="shared" si="8"/>
        <v>-10</v>
      </c>
      <c r="H23" s="7">
        <f>H20</f>
        <v>-61</v>
      </c>
      <c r="I23" s="7">
        <f>I20</f>
        <v>-61</v>
      </c>
      <c r="J23" s="54">
        <f>J20</f>
        <v>-620</v>
      </c>
      <c r="K23" s="55">
        <v>-630</v>
      </c>
      <c r="L23" s="2"/>
    </row>
    <row r="24" spans="2:12" ht="12.75">
      <c r="B24" s="84">
        <v>9</v>
      </c>
      <c r="C24" s="85">
        <v>8</v>
      </c>
      <c r="D24" s="98">
        <v>-600</v>
      </c>
      <c r="E24" s="7">
        <f t="shared" si="6"/>
        <v>1</v>
      </c>
      <c r="F24" s="64">
        <f t="shared" si="7"/>
        <v>-1</v>
      </c>
      <c r="G24" s="80">
        <f t="shared" si="8"/>
        <v>20</v>
      </c>
      <c r="H24" s="7">
        <f>H20</f>
        <v>-61</v>
      </c>
      <c r="I24" s="7">
        <f>I20</f>
        <v>-61</v>
      </c>
      <c r="J24" s="54">
        <f>J20</f>
        <v>-620</v>
      </c>
      <c r="K24" s="55">
        <v>-630</v>
      </c>
      <c r="L24" s="2"/>
    </row>
    <row r="25" spans="2:12" ht="13.5" thickBot="1">
      <c r="B25" s="86">
        <v>11</v>
      </c>
      <c r="C25" s="71">
        <v>6</v>
      </c>
      <c r="D25" s="65">
        <v>-630</v>
      </c>
      <c r="E25" s="59">
        <f t="shared" si="6"/>
        <v>0</v>
      </c>
      <c r="F25" s="67">
        <f t="shared" si="7"/>
        <v>0</v>
      </c>
      <c r="G25" s="80">
        <f t="shared" si="8"/>
        <v>-10</v>
      </c>
      <c r="H25" s="59">
        <f>H20</f>
        <v>-61</v>
      </c>
      <c r="I25" s="59">
        <f>I20</f>
        <v>-61</v>
      </c>
      <c r="J25" s="58">
        <f>J20</f>
        <v>-620</v>
      </c>
      <c r="K25" s="65">
        <v>-630</v>
      </c>
      <c r="L25" s="2"/>
    </row>
    <row r="26" spans="2:10" ht="13.5" thickBot="1">
      <c r="B26" s="193">
        <f>B18+1</f>
        <v>4</v>
      </c>
      <c r="C26" s="194"/>
      <c r="D26" s="90"/>
      <c r="E26" s="91"/>
      <c r="F26" s="91"/>
      <c r="G26" s="91"/>
      <c r="H26" s="91"/>
      <c r="I26" s="91"/>
      <c r="J26" s="92"/>
    </row>
    <row r="27" spans="2:10" ht="13.5" thickBot="1">
      <c r="B27" s="63" t="s">
        <v>4</v>
      </c>
      <c r="C27" s="45" t="s">
        <v>5</v>
      </c>
      <c r="D27" s="93" t="s">
        <v>194</v>
      </c>
      <c r="E27" s="94" t="s">
        <v>4</v>
      </c>
      <c r="F27" s="95" t="s">
        <v>5</v>
      </c>
      <c r="G27" s="195" t="s">
        <v>206</v>
      </c>
      <c r="H27" s="196"/>
      <c r="I27" s="196"/>
      <c r="J27" s="197"/>
    </row>
    <row r="28" spans="2:11" ht="12.75">
      <c r="B28" s="82">
        <v>1</v>
      </c>
      <c r="C28" s="83">
        <v>7</v>
      </c>
      <c r="D28" s="55">
        <v>-200</v>
      </c>
      <c r="E28" s="78">
        <f aca="true" t="shared" si="9" ref="E28:E33">MY_IMPS(G28)</f>
        <v>-3</v>
      </c>
      <c r="F28" s="109">
        <f aca="true" t="shared" si="10" ref="F28:F33">-E28</f>
        <v>3</v>
      </c>
      <c r="G28" s="80">
        <f aca="true" t="shared" si="11" ref="G28:G33">D28-J28</f>
        <v>-90</v>
      </c>
      <c r="H28" s="7">
        <f>(K29+K30+K31+K32)/40+0.5</f>
        <v>-10.75</v>
      </c>
      <c r="I28" s="7">
        <f>INT(H28)</f>
        <v>-11</v>
      </c>
      <c r="J28" s="54">
        <f>10*(I28-ABS((EVEN(I28)-I28))*(1-SIGN(H28-I28)))</f>
        <v>-110</v>
      </c>
      <c r="K28" s="55">
        <v>-90</v>
      </c>
    </row>
    <row r="29" spans="2:12" ht="12.75">
      <c r="B29" s="82">
        <v>3</v>
      </c>
      <c r="C29" s="83">
        <v>6</v>
      </c>
      <c r="D29" s="55">
        <v>-90</v>
      </c>
      <c r="E29" s="7">
        <f t="shared" si="9"/>
        <v>1</v>
      </c>
      <c r="F29" s="64">
        <f t="shared" si="10"/>
        <v>-1</v>
      </c>
      <c r="G29" s="80">
        <f t="shared" si="11"/>
        <v>20</v>
      </c>
      <c r="H29" s="7">
        <f>H28</f>
        <v>-10.75</v>
      </c>
      <c r="I29" s="7">
        <f>I28</f>
        <v>-11</v>
      </c>
      <c r="J29" s="54">
        <f>J28</f>
        <v>-110</v>
      </c>
      <c r="K29" s="55">
        <v>-90</v>
      </c>
      <c r="L29" s="2"/>
    </row>
    <row r="30" spans="2:12" ht="12.75">
      <c r="B30" s="82">
        <v>8</v>
      </c>
      <c r="C30" s="83">
        <v>2</v>
      </c>
      <c r="D30" s="55">
        <v>-120</v>
      </c>
      <c r="E30" s="7">
        <f t="shared" si="9"/>
        <v>0</v>
      </c>
      <c r="F30" s="64">
        <f t="shared" si="10"/>
        <v>0</v>
      </c>
      <c r="G30" s="80">
        <f t="shared" si="11"/>
        <v>-10</v>
      </c>
      <c r="H30" s="7">
        <f>H28</f>
        <v>-10.75</v>
      </c>
      <c r="I30" s="7">
        <f>I28</f>
        <v>-11</v>
      </c>
      <c r="J30" s="54">
        <f>J28</f>
        <v>-110</v>
      </c>
      <c r="K30" s="55">
        <v>-120</v>
      </c>
      <c r="L30" s="2"/>
    </row>
    <row r="31" spans="2:12" ht="12.75">
      <c r="B31" s="82">
        <v>12</v>
      </c>
      <c r="C31" s="83">
        <v>10</v>
      </c>
      <c r="D31" s="55">
        <v>-90</v>
      </c>
      <c r="E31" s="7">
        <f t="shared" si="9"/>
        <v>1</v>
      </c>
      <c r="F31" s="64">
        <f t="shared" si="10"/>
        <v>-1</v>
      </c>
      <c r="G31" s="80">
        <f t="shared" si="11"/>
        <v>20</v>
      </c>
      <c r="H31" s="7">
        <f>H28</f>
        <v>-10.75</v>
      </c>
      <c r="I31" s="7">
        <f>I28</f>
        <v>-11</v>
      </c>
      <c r="J31" s="54">
        <f>J28</f>
        <v>-110</v>
      </c>
      <c r="K31" s="98">
        <v>-120</v>
      </c>
      <c r="L31" s="2"/>
    </row>
    <row r="32" spans="2:12" ht="12.75">
      <c r="B32" s="84">
        <v>4</v>
      </c>
      <c r="C32" s="85">
        <v>11</v>
      </c>
      <c r="D32" s="98">
        <v>-120</v>
      </c>
      <c r="E32" s="7">
        <f t="shared" si="9"/>
        <v>0</v>
      </c>
      <c r="F32" s="64">
        <f t="shared" si="10"/>
        <v>0</v>
      </c>
      <c r="G32" s="80">
        <f t="shared" si="11"/>
        <v>-10</v>
      </c>
      <c r="H32" s="7">
        <f>H28</f>
        <v>-10.75</v>
      </c>
      <c r="I32" s="7">
        <f>I28</f>
        <v>-11</v>
      </c>
      <c r="J32" s="54">
        <f>J28</f>
        <v>-110</v>
      </c>
      <c r="K32" s="98">
        <v>-120</v>
      </c>
      <c r="L32" s="2"/>
    </row>
    <row r="33" spans="2:11" ht="13.5" thickBot="1">
      <c r="B33" s="86">
        <v>5</v>
      </c>
      <c r="C33" s="71">
        <v>9</v>
      </c>
      <c r="D33" s="65">
        <v>-120</v>
      </c>
      <c r="E33" s="59">
        <f t="shared" si="9"/>
        <v>0</v>
      </c>
      <c r="F33" s="67">
        <f t="shared" si="10"/>
        <v>0</v>
      </c>
      <c r="G33" s="80">
        <f t="shared" si="11"/>
        <v>-10</v>
      </c>
      <c r="H33" s="59">
        <f>H28</f>
        <v>-10.75</v>
      </c>
      <c r="I33" s="59">
        <f>I28</f>
        <v>-11</v>
      </c>
      <c r="J33" s="58">
        <f>J28</f>
        <v>-110</v>
      </c>
      <c r="K33" s="56">
        <v>-200</v>
      </c>
    </row>
    <row r="34" spans="2:10" ht="13.5" thickBot="1">
      <c r="B34" s="193">
        <f>B26+1</f>
        <v>5</v>
      </c>
      <c r="C34" s="194"/>
      <c r="D34" s="90"/>
      <c r="E34" s="91"/>
      <c r="F34" s="91"/>
      <c r="G34" s="91"/>
      <c r="H34" s="91"/>
      <c r="I34" s="91"/>
      <c r="J34" s="92"/>
    </row>
    <row r="35" spans="2:10" ht="13.5" thickBot="1">
      <c r="B35" s="63" t="s">
        <v>4</v>
      </c>
      <c r="C35" s="45" t="s">
        <v>5</v>
      </c>
      <c r="D35" s="93" t="s">
        <v>194</v>
      </c>
      <c r="E35" s="94" t="s">
        <v>4</v>
      </c>
      <c r="F35" s="95" t="s">
        <v>5</v>
      </c>
      <c r="G35" s="195" t="s">
        <v>206</v>
      </c>
      <c r="H35" s="196"/>
      <c r="I35" s="196"/>
      <c r="J35" s="197"/>
    </row>
    <row r="36" spans="2:12" ht="12.75">
      <c r="B36" s="82">
        <v>1</v>
      </c>
      <c r="C36" s="83">
        <v>7</v>
      </c>
      <c r="D36" s="55">
        <v>0</v>
      </c>
      <c r="E36" s="78">
        <f aca="true" t="shared" si="12" ref="E36:E41">MY_IMPS(G36)</f>
        <v>2</v>
      </c>
      <c r="F36" s="109">
        <f aca="true" t="shared" si="13" ref="F36:F41">-E36</f>
        <v>-2</v>
      </c>
      <c r="G36" s="80">
        <f aca="true" t="shared" si="14" ref="G36:G41">D36-J36</f>
        <v>50</v>
      </c>
      <c r="H36" s="7">
        <f>(K37+K38+K39+K40)/40+0.5</f>
        <v>-4.25</v>
      </c>
      <c r="I36" s="7">
        <f>INT(H36)</f>
        <v>-5</v>
      </c>
      <c r="J36" s="54">
        <f>10*(I36-ABS((EVEN(I36)-I36))*(1-SIGN(H36-I36)))</f>
        <v>-50</v>
      </c>
      <c r="K36" s="55">
        <v>150</v>
      </c>
      <c r="L36" s="2"/>
    </row>
    <row r="37" spans="2:12" ht="12.75">
      <c r="B37" s="82">
        <v>3</v>
      </c>
      <c r="C37" s="83">
        <v>6</v>
      </c>
      <c r="D37" s="55">
        <v>-90</v>
      </c>
      <c r="E37" s="7">
        <f t="shared" si="12"/>
        <v>-1</v>
      </c>
      <c r="F37" s="64">
        <f t="shared" si="13"/>
        <v>1</v>
      </c>
      <c r="G37" s="80">
        <f t="shared" si="14"/>
        <v>-40</v>
      </c>
      <c r="H37" s="7">
        <f>H36</f>
        <v>-4.25</v>
      </c>
      <c r="I37" s="7">
        <f>I36</f>
        <v>-5</v>
      </c>
      <c r="J37" s="54">
        <f>J36</f>
        <v>-50</v>
      </c>
      <c r="K37" s="55">
        <v>0</v>
      </c>
      <c r="L37" s="2"/>
    </row>
    <row r="38" spans="2:12" ht="12.75">
      <c r="B38" s="82">
        <v>8</v>
      </c>
      <c r="C38" s="83">
        <v>2</v>
      </c>
      <c r="D38" s="55">
        <v>150</v>
      </c>
      <c r="E38" s="7">
        <f t="shared" si="12"/>
        <v>5</v>
      </c>
      <c r="F38" s="64">
        <f t="shared" si="13"/>
        <v>-5</v>
      </c>
      <c r="G38" s="80">
        <f t="shared" si="14"/>
        <v>200</v>
      </c>
      <c r="H38" s="7">
        <f>H36</f>
        <v>-4.25</v>
      </c>
      <c r="I38" s="7">
        <f>I36</f>
        <v>-5</v>
      </c>
      <c r="J38" s="54">
        <f>J36</f>
        <v>-50</v>
      </c>
      <c r="K38" s="55">
        <v>0</v>
      </c>
      <c r="L38" s="2"/>
    </row>
    <row r="39" spans="2:12" ht="12.75">
      <c r="B39" s="82">
        <v>12</v>
      </c>
      <c r="C39" s="83">
        <v>10</v>
      </c>
      <c r="D39" s="55">
        <v>0</v>
      </c>
      <c r="E39" s="7">
        <f t="shared" si="12"/>
        <v>2</v>
      </c>
      <c r="F39" s="64">
        <f t="shared" si="13"/>
        <v>-2</v>
      </c>
      <c r="G39" s="80">
        <f t="shared" si="14"/>
        <v>50</v>
      </c>
      <c r="H39" s="7">
        <f>H36</f>
        <v>-4.25</v>
      </c>
      <c r="I39" s="7">
        <f>I36</f>
        <v>-5</v>
      </c>
      <c r="J39" s="54">
        <f>J36</f>
        <v>-50</v>
      </c>
      <c r="K39" s="55">
        <v>-90</v>
      </c>
      <c r="L39" s="2"/>
    </row>
    <row r="40" spans="2:12" ht="12.75">
      <c r="B40" s="84">
        <v>4</v>
      </c>
      <c r="C40" s="85">
        <v>11</v>
      </c>
      <c r="D40" s="98">
        <v>-100</v>
      </c>
      <c r="E40" s="7">
        <f t="shared" si="12"/>
        <v>-2</v>
      </c>
      <c r="F40" s="64">
        <f t="shared" si="13"/>
        <v>2</v>
      </c>
      <c r="G40" s="80">
        <f t="shared" si="14"/>
        <v>-50</v>
      </c>
      <c r="H40" s="7">
        <f>H36</f>
        <v>-4.25</v>
      </c>
      <c r="I40" s="7">
        <f>I36</f>
        <v>-5</v>
      </c>
      <c r="J40" s="54">
        <f>J36</f>
        <v>-50</v>
      </c>
      <c r="K40" s="98">
        <v>-100</v>
      </c>
      <c r="L40" s="2"/>
    </row>
    <row r="41" spans="2:11" ht="13.5" thickBot="1">
      <c r="B41" s="86">
        <v>5</v>
      </c>
      <c r="C41" s="71">
        <v>9</v>
      </c>
      <c r="D41" s="65">
        <v>-300</v>
      </c>
      <c r="E41" s="59">
        <f t="shared" si="12"/>
        <v>-6</v>
      </c>
      <c r="F41" s="67">
        <f t="shared" si="13"/>
        <v>6</v>
      </c>
      <c r="G41" s="80">
        <f t="shared" si="14"/>
        <v>-250</v>
      </c>
      <c r="H41" s="59">
        <f>H36</f>
        <v>-4.25</v>
      </c>
      <c r="I41" s="59">
        <f>I36</f>
        <v>-5</v>
      </c>
      <c r="J41" s="58">
        <f>J36</f>
        <v>-50</v>
      </c>
      <c r="K41" s="65">
        <v>-300</v>
      </c>
    </row>
    <row r="42" spans="2:10" ht="13.5" thickBot="1">
      <c r="B42" s="193">
        <f>B34+1</f>
        <v>6</v>
      </c>
      <c r="C42" s="194"/>
      <c r="D42" s="90"/>
      <c r="E42" s="91"/>
      <c r="F42" s="91"/>
      <c r="G42" s="91"/>
      <c r="H42" s="91"/>
      <c r="I42" s="91"/>
      <c r="J42" s="92"/>
    </row>
    <row r="43" spans="2:10" ht="13.5" thickBot="1">
      <c r="B43" s="63" t="s">
        <v>4</v>
      </c>
      <c r="C43" s="45" t="s">
        <v>5</v>
      </c>
      <c r="D43" s="93" t="s">
        <v>194</v>
      </c>
      <c r="E43" s="94" t="s">
        <v>4</v>
      </c>
      <c r="F43" s="95" t="s">
        <v>5</v>
      </c>
      <c r="G43" s="195" t="s">
        <v>206</v>
      </c>
      <c r="H43" s="196"/>
      <c r="I43" s="196"/>
      <c r="J43" s="197"/>
    </row>
    <row r="44" spans="2:12" ht="12.75">
      <c r="B44" s="82">
        <v>1</v>
      </c>
      <c r="C44" s="83">
        <v>7</v>
      </c>
      <c r="D44" s="55">
        <v>460</v>
      </c>
      <c r="E44" s="78">
        <f aca="true" t="shared" si="15" ref="E44:E49">MY_IMPS(G44)</f>
        <v>0</v>
      </c>
      <c r="F44" s="109">
        <f aca="true" t="shared" si="16" ref="F44:F49">-E44</f>
        <v>0</v>
      </c>
      <c r="G44" s="80">
        <f aca="true" t="shared" si="17" ref="G44:G49">D44-J44</f>
        <v>0</v>
      </c>
      <c r="H44" s="7">
        <f>(K45+K46+K47+K48)/40+0.5</f>
        <v>46.5</v>
      </c>
      <c r="I44" s="7">
        <f>INT(H44)</f>
        <v>46</v>
      </c>
      <c r="J44" s="54">
        <f>10*(I44-ABS((EVEN(I44)-I44))*(1-SIGN(H44-I44)))</f>
        <v>460</v>
      </c>
      <c r="K44" s="55">
        <v>460</v>
      </c>
      <c r="L44" s="2"/>
    </row>
    <row r="45" spans="2:12" ht="12.75">
      <c r="B45" s="82">
        <v>3</v>
      </c>
      <c r="C45" s="83">
        <v>6</v>
      </c>
      <c r="D45" s="55">
        <v>460</v>
      </c>
      <c r="E45" s="7">
        <f t="shared" si="15"/>
        <v>0</v>
      </c>
      <c r="F45" s="64">
        <f t="shared" si="16"/>
        <v>0</v>
      </c>
      <c r="G45" s="80">
        <f t="shared" si="17"/>
        <v>0</v>
      </c>
      <c r="H45" s="7">
        <f>H44</f>
        <v>46.5</v>
      </c>
      <c r="I45" s="7">
        <f>I44</f>
        <v>46</v>
      </c>
      <c r="J45" s="54">
        <f>J44</f>
        <v>460</v>
      </c>
      <c r="K45" s="55">
        <v>460</v>
      </c>
      <c r="L45" s="2"/>
    </row>
    <row r="46" spans="2:12" ht="12.75">
      <c r="B46" s="82">
        <v>8</v>
      </c>
      <c r="C46" s="83">
        <v>2</v>
      </c>
      <c r="D46" s="55">
        <v>460</v>
      </c>
      <c r="E46" s="7">
        <f t="shared" si="15"/>
        <v>0</v>
      </c>
      <c r="F46" s="64">
        <f t="shared" si="16"/>
        <v>0</v>
      </c>
      <c r="G46" s="80">
        <f t="shared" si="17"/>
        <v>0</v>
      </c>
      <c r="H46" s="7">
        <f>H44</f>
        <v>46.5</v>
      </c>
      <c r="I46" s="7">
        <f>I44</f>
        <v>46</v>
      </c>
      <c r="J46" s="54">
        <f>J44</f>
        <v>460</v>
      </c>
      <c r="K46" s="55">
        <v>460</v>
      </c>
      <c r="L46" s="2"/>
    </row>
    <row r="47" spans="2:12" ht="12.75">
      <c r="B47" s="82">
        <v>12</v>
      </c>
      <c r="C47" s="83">
        <v>10</v>
      </c>
      <c r="D47" s="55">
        <v>460</v>
      </c>
      <c r="E47" s="7">
        <f t="shared" si="15"/>
        <v>0</v>
      </c>
      <c r="F47" s="64">
        <f t="shared" si="16"/>
        <v>0</v>
      </c>
      <c r="G47" s="80">
        <f t="shared" si="17"/>
        <v>0</v>
      </c>
      <c r="H47" s="7">
        <f>H44</f>
        <v>46.5</v>
      </c>
      <c r="I47" s="7">
        <f>I44</f>
        <v>46</v>
      </c>
      <c r="J47" s="54">
        <f>J44</f>
        <v>460</v>
      </c>
      <c r="K47" s="55">
        <v>460</v>
      </c>
      <c r="L47" s="2"/>
    </row>
    <row r="48" spans="2:12" ht="12.75">
      <c r="B48" s="84">
        <v>4</v>
      </c>
      <c r="C48" s="85">
        <v>11</v>
      </c>
      <c r="D48" s="98">
        <v>460</v>
      </c>
      <c r="E48" s="7">
        <f t="shared" si="15"/>
        <v>0</v>
      </c>
      <c r="F48" s="64">
        <f t="shared" si="16"/>
        <v>0</v>
      </c>
      <c r="G48" s="80">
        <f t="shared" si="17"/>
        <v>0</v>
      </c>
      <c r="H48" s="7">
        <f>H44</f>
        <v>46.5</v>
      </c>
      <c r="I48" s="7">
        <f>I44</f>
        <v>46</v>
      </c>
      <c r="J48" s="54">
        <f>J44</f>
        <v>460</v>
      </c>
      <c r="K48" s="98">
        <v>460</v>
      </c>
      <c r="L48" s="2"/>
    </row>
    <row r="49" spans="2:12" ht="13.5" thickBot="1">
      <c r="B49" s="86">
        <v>5</v>
      </c>
      <c r="C49" s="71">
        <v>9</v>
      </c>
      <c r="D49" s="65">
        <v>150</v>
      </c>
      <c r="E49" s="59">
        <f t="shared" si="15"/>
        <v>-7</v>
      </c>
      <c r="F49" s="67">
        <f t="shared" si="16"/>
        <v>7</v>
      </c>
      <c r="G49" s="80">
        <f t="shared" si="17"/>
        <v>-310</v>
      </c>
      <c r="H49" s="59">
        <f>H44</f>
        <v>46.5</v>
      </c>
      <c r="I49" s="59">
        <f>I44</f>
        <v>46</v>
      </c>
      <c r="J49" s="58">
        <f>J44</f>
        <v>460</v>
      </c>
      <c r="K49" s="65">
        <v>150</v>
      </c>
      <c r="L49" s="2"/>
    </row>
    <row r="50" spans="2:10" ht="13.5" thickBot="1">
      <c r="B50" s="193">
        <f>B42+1</f>
        <v>7</v>
      </c>
      <c r="C50" s="194"/>
      <c r="D50" s="90"/>
      <c r="E50" s="91"/>
      <c r="F50" s="91"/>
      <c r="G50" s="91"/>
      <c r="H50" s="91"/>
      <c r="I50" s="91"/>
      <c r="J50" s="92"/>
    </row>
    <row r="51" spans="2:10" ht="13.5" thickBot="1">
      <c r="B51" s="63" t="s">
        <v>4</v>
      </c>
      <c r="C51" s="45" t="s">
        <v>5</v>
      </c>
      <c r="D51" s="93" t="s">
        <v>194</v>
      </c>
      <c r="E51" s="94" t="s">
        <v>4</v>
      </c>
      <c r="F51" s="95" t="s">
        <v>5</v>
      </c>
      <c r="G51" s="195" t="s">
        <v>206</v>
      </c>
      <c r="H51" s="196"/>
      <c r="I51" s="196"/>
      <c r="J51" s="197"/>
    </row>
    <row r="52" spans="2:12" ht="12.75">
      <c r="B52" s="82">
        <v>3</v>
      </c>
      <c r="C52" s="83">
        <v>4</v>
      </c>
      <c r="D52" s="55">
        <v>-170</v>
      </c>
      <c r="E52" s="78">
        <f aca="true" t="shared" si="18" ref="E52:E57">MY_IMPS(G52)</f>
        <v>2</v>
      </c>
      <c r="F52" s="109">
        <f aca="true" t="shared" si="19" ref="F52:F57">-E52</f>
        <v>-2</v>
      </c>
      <c r="G52" s="80">
        <f aca="true" t="shared" si="20" ref="G52:G57">D52-J52</f>
        <v>50</v>
      </c>
      <c r="H52" s="7">
        <f>(K53+K54+K55+K56)/40+0.5</f>
        <v>-21.75</v>
      </c>
      <c r="I52" s="7">
        <f>INT(H52)</f>
        <v>-22</v>
      </c>
      <c r="J52" s="54">
        <f>10*(I52-ABS((EVEN(I52)-I52))*(1-SIGN(H52-I52)))</f>
        <v>-220</v>
      </c>
      <c r="K52" s="98">
        <v>200</v>
      </c>
      <c r="L52" s="2"/>
    </row>
    <row r="53" spans="2:12" ht="12.75">
      <c r="B53" s="84">
        <v>1</v>
      </c>
      <c r="C53" s="85">
        <v>8</v>
      </c>
      <c r="D53" s="55">
        <v>-200</v>
      </c>
      <c r="E53" s="7">
        <f t="shared" si="18"/>
        <v>1</v>
      </c>
      <c r="F53" s="64">
        <f t="shared" si="19"/>
        <v>-1</v>
      </c>
      <c r="G53" s="80">
        <f t="shared" si="20"/>
        <v>20</v>
      </c>
      <c r="H53" s="7">
        <f>H52</f>
        <v>-21.75</v>
      </c>
      <c r="I53" s="7">
        <f>I52</f>
        <v>-22</v>
      </c>
      <c r="J53" s="54">
        <f>J52</f>
        <v>-220</v>
      </c>
      <c r="K53" s="98">
        <v>100</v>
      </c>
      <c r="L53" s="2"/>
    </row>
    <row r="54" spans="2:12" ht="12.75">
      <c r="B54" s="82">
        <v>12</v>
      </c>
      <c r="C54" s="83">
        <v>9</v>
      </c>
      <c r="D54" s="55">
        <v>-620</v>
      </c>
      <c r="E54" s="7">
        <f t="shared" si="18"/>
        <v>-9</v>
      </c>
      <c r="F54" s="64">
        <f t="shared" si="19"/>
        <v>9</v>
      </c>
      <c r="G54" s="80">
        <f t="shared" si="20"/>
        <v>-400</v>
      </c>
      <c r="H54" s="7">
        <f>H52</f>
        <v>-21.75</v>
      </c>
      <c r="I54" s="7">
        <f>I52</f>
        <v>-22</v>
      </c>
      <c r="J54" s="54">
        <f>J52</f>
        <v>-220</v>
      </c>
      <c r="K54" s="55">
        <v>-170</v>
      </c>
      <c r="L54" s="2"/>
    </row>
    <row r="55" spans="2:12" ht="12.75">
      <c r="B55" s="82">
        <v>11</v>
      </c>
      <c r="C55" s="83">
        <v>7</v>
      </c>
      <c r="D55" s="55">
        <v>-620</v>
      </c>
      <c r="E55" s="7">
        <f t="shared" si="18"/>
        <v>-9</v>
      </c>
      <c r="F55" s="64">
        <f t="shared" si="19"/>
        <v>9</v>
      </c>
      <c r="G55" s="80">
        <f t="shared" si="20"/>
        <v>-400</v>
      </c>
      <c r="H55" s="7">
        <f>H52</f>
        <v>-21.75</v>
      </c>
      <c r="I55" s="7">
        <f>I52</f>
        <v>-22</v>
      </c>
      <c r="J55" s="54">
        <f>J52</f>
        <v>-220</v>
      </c>
      <c r="K55" s="55">
        <v>-200</v>
      </c>
      <c r="L55" s="2"/>
    </row>
    <row r="56" spans="2:11" ht="12.75">
      <c r="B56" s="84">
        <v>10</v>
      </c>
      <c r="C56" s="85">
        <v>6</v>
      </c>
      <c r="D56" s="98">
        <v>100</v>
      </c>
      <c r="E56" s="7">
        <f t="shared" si="18"/>
        <v>8</v>
      </c>
      <c r="F56" s="64">
        <f t="shared" si="19"/>
        <v>-8</v>
      </c>
      <c r="G56" s="80">
        <f t="shared" si="20"/>
        <v>320</v>
      </c>
      <c r="H56" s="7">
        <f>H52</f>
        <v>-21.75</v>
      </c>
      <c r="I56" s="7">
        <f>I52</f>
        <v>-22</v>
      </c>
      <c r="J56" s="54">
        <f>J52</f>
        <v>-220</v>
      </c>
      <c r="K56" s="55">
        <v>-620</v>
      </c>
    </row>
    <row r="57" spans="2:11" ht="13.5" thickBot="1">
      <c r="B57" s="86">
        <v>2</v>
      </c>
      <c r="C57" s="71">
        <v>5</v>
      </c>
      <c r="D57" s="65">
        <v>200</v>
      </c>
      <c r="E57" s="59">
        <f t="shared" si="18"/>
        <v>9</v>
      </c>
      <c r="F57" s="67">
        <f t="shared" si="19"/>
        <v>-9</v>
      </c>
      <c r="G57" s="80">
        <f t="shared" si="20"/>
        <v>420</v>
      </c>
      <c r="H57" s="59">
        <f>H52</f>
        <v>-21.75</v>
      </c>
      <c r="I57" s="59">
        <f>I52</f>
        <v>-22</v>
      </c>
      <c r="J57" s="58">
        <f>J52</f>
        <v>-220</v>
      </c>
      <c r="K57" s="56">
        <v>-620</v>
      </c>
    </row>
    <row r="58" spans="2:10" ht="13.5" thickBot="1">
      <c r="B58" s="193">
        <f>B50+1</f>
        <v>8</v>
      </c>
      <c r="C58" s="194"/>
      <c r="D58" s="90"/>
      <c r="E58" s="91"/>
      <c r="F58" s="91"/>
      <c r="G58" s="91"/>
      <c r="H58" s="91"/>
      <c r="I58" s="91"/>
      <c r="J58" s="92"/>
    </row>
    <row r="59" spans="2:10" ht="13.5" thickBot="1">
      <c r="B59" s="63" t="s">
        <v>4</v>
      </c>
      <c r="C59" s="45" t="s">
        <v>5</v>
      </c>
      <c r="D59" s="93" t="s">
        <v>194</v>
      </c>
      <c r="E59" s="94" t="s">
        <v>4</v>
      </c>
      <c r="F59" s="95" t="s">
        <v>5</v>
      </c>
      <c r="G59" s="195" t="s">
        <v>206</v>
      </c>
      <c r="H59" s="196"/>
      <c r="I59" s="196"/>
      <c r="J59" s="197"/>
    </row>
    <row r="60" spans="2:12" ht="12.75">
      <c r="B60" s="82">
        <v>3</v>
      </c>
      <c r="C60" s="83">
        <v>4</v>
      </c>
      <c r="D60" s="55">
        <v>-200</v>
      </c>
      <c r="E60" s="78">
        <f aca="true" t="shared" si="21" ref="E60:E65">MY_IMPS(G60)</f>
        <v>2</v>
      </c>
      <c r="F60" s="109">
        <f aca="true" t="shared" si="22" ref="F60:F65">-E60</f>
        <v>-2</v>
      </c>
      <c r="G60" s="80">
        <f aca="true" t="shared" si="23" ref="G60:G65">D60-J60</f>
        <v>80</v>
      </c>
      <c r="H60" s="7">
        <f>(K61+K62+K63+K64)/40+0.5</f>
        <v>-28</v>
      </c>
      <c r="I60" s="7">
        <f>INT(H60)</f>
        <v>-28</v>
      </c>
      <c r="J60" s="54">
        <f>10*(I60-ABS((EVEN(I60)-I60))*(1-SIGN(H60-I60)))</f>
        <v>-280</v>
      </c>
      <c r="K60" s="55">
        <v>-50</v>
      </c>
      <c r="L60" s="2"/>
    </row>
    <row r="61" spans="2:12" ht="12.75">
      <c r="B61" s="84">
        <v>1</v>
      </c>
      <c r="C61" s="85">
        <v>8</v>
      </c>
      <c r="D61" s="55">
        <v>-100</v>
      </c>
      <c r="E61" s="7">
        <f t="shared" si="21"/>
        <v>5</v>
      </c>
      <c r="F61" s="64">
        <f t="shared" si="22"/>
        <v>-5</v>
      </c>
      <c r="G61" s="80">
        <f t="shared" si="23"/>
        <v>180</v>
      </c>
      <c r="H61" s="7">
        <f>H60</f>
        <v>-28</v>
      </c>
      <c r="I61" s="7">
        <f>I60</f>
        <v>-28</v>
      </c>
      <c r="J61" s="54">
        <f>J60</f>
        <v>-280</v>
      </c>
      <c r="K61" s="55">
        <v>-100</v>
      </c>
      <c r="L61" s="2"/>
    </row>
    <row r="62" spans="2:12" ht="12.75">
      <c r="B62" s="82">
        <v>12</v>
      </c>
      <c r="C62" s="83">
        <v>9</v>
      </c>
      <c r="D62" s="55">
        <v>-420</v>
      </c>
      <c r="E62" s="7">
        <f t="shared" si="21"/>
        <v>-4</v>
      </c>
      <c r="F62" s="64">
        <f t="shared" si="22"/>
        <v>4</v>
      </c>
      <c r="G62" s="80">
        <f t="shared" si="23"/>
        <v>-140</v>
      </c>
      <c r="H62" s="7">
        <f>H60</f>
        <v>-28</v>
      </c>
      <c r="I62" s="7">
        <f>I60</f>
        <v>-28</v>
      </c>
      <c r="J62" s="54">
        <f>J60</f>
        <v>-280</v>
      </c>
      <c r="K62" s="55">
        <v>-200</v>
      </c>
      <c r="L62" s="2"/>
    </row>
    <row r="63" spans="2:12" ht="12.75">
      <c r="B63" s="82">
        <v>11</v>
      </c>
      <c r="C63" s="83">
        <v>7</v>
      </c>
      <c r="D63" s="55">
        <v>-50</v>
      </c>
      <c r="E63" s="7">
        <f t="shared" si="21"/>
        <v>6</v>
      </c>
      <c r="F63" s="64">
        <f t="shared" si="22"/>
        <v>-6</v>
      </c>
      <c r="G63" s="80">
        <f t="shared" si="23"/>
        <v>230</v>
      </c>
      <c r="H63" s="7">
        <f>H60</f>
        <v>-28</v>
      </c>
      <c r="I63" s="7">
        <f>I60</f>
        <v>-28</v>
      </c>
      <c r="J63" s="54">
        <f>J60</f>
        <v>-280</v>
      </c>
      <c r="K63" s="55">
        <v>-420</v>
      </c>
      <c r="L63" s="2"/>
    </row>
    <row r="64" spans="2:12" ht="12.75">
      <c r="B64" s="84">
        <v>10</v>
      </c>
      <c r="C64" s="85">
        <v>6</v>
      </c>
      <c r="D64" s="98">
        <v>-420</v>
      </c>
      <c r="E64" s="7">
        <f t="shared" si="21"/>
        <v>-4</v>
      </c>
      <c r="F64" s="64">
        <f t="shared" si="22"/>
        <v>4</v>
      </c>
      <c r="G64" s="80">
        <f t="shared" si="23"/>
        <v>-140</v>
      </c>
      <c r="H64" s="7">
        <f>H60</f>
        <v>-28</v>
      </c>
      <c r="I64" s="7">
        <f>I60</f>
        <v>-28</v>
      </c>
      <c r="J64" s="54">
        <f>J60</f>
        <v>-280</v>
      </c>
      <c r="K64" s="98">
        <v>-420</v>
      </c>
      <c r="L64" s="2"/>
    </row>
    <row r="65" spans="2:12" ht="13.5" thickBot="1">
      <c r="B65" s="86">
        <v>2</v>
      </c>
      <c r="C65" s="71">
        <v>5</v>
      </c>
      <c r="D65" s="65">
        <v>-450</v>
      </c>
      <c r="E65" s="59">
        <f t="shared" si="21"/>
        <v>-5</v>
      </c>
      <c r="F65" s="67">
        <f t="shared" si="22"/>
        <v>5</v>
      </c>
      <c r="G65" s="80">
        <f t="shared" si="23"/>
        <v>-170</v>
      </c>
      <c r="H65" s="59">
        <f>H60</f>
        <v>-28</v>
      </c>
      <c r="I65" s="59">
        <f>I60</f>
        <v>-28</v>
      </c>
      <c r="J65" s="58">
        <f>J60</f>
        <v>-280</v>
      </c>
      <c r="K65" s="65">
        <v>-450</v>
      </c>
      <c r="L65" s="2"/>
    </row>
    <row r="66" spans="2:10" ht="13.5" thickBot="1">
      <c r="B66" s="193">
        <f>B58+1</f>
        <v>9</v>
      </c>
      <c r="C66" s="194"/>
      <c r="D66" s="90"/>
      <c r="E66" s="91"/>
      <c r="F66" s="91"/>
      <c r="G66" s="91"/>
      <c r="H66" s="91"/>
      <c r="I66" s="91"/>
      <c r="J66" s="92"/>
    </row>
    <row r="67" spans="2:10" ht="13.5" thickBot="1">
      <c r="B67" s="63" t="s">
        <v>4</v>
      </c>
      <c r="C67" s="45" t="s">
        <v>5</v>
      </c>
      <c r="D67" s="93" t="s">
        <v>194</v>
      </c>
      <c r="E67" s="94" t="s">
        <v>4</v>
      </c>
      <c r="F67" s="95" t="s">
        <v>5</v>
      </c>
      <c r="G67" s="195" t="s">
        <v>206</v>
      </c>
      <c r="H67" s="196"/>
      <c r="I67" s="196"/>
      <c r="J67" s="197"/>
    </row>
    <row r="68" spans="2:12" ht="12.75">
      <c r="B68" s="82">
        <v>3</v>
      </c>
      <c r="C68" s="83">
        <v>4</v>
      </c>
      <c r="D68" s="55">
        <v>-630</v>
      </c>
      <c r="E68" s="78">
        <f aca="true" t="shared" si="24" ref="E68:E73">MY_IMPS(G68)</f>
        <v>-9</v>
      </c>
      <c r="F68" s="109">
        <f aca="true" t="shared" si="25" ref="F68:F73">-E68</f>
        <v>9</v>
      </c>
      <c r="G68" s="80">
        <f aca="true" t="shared" si="26" ref="G68:G73">D68-J68</f>
        <v>-370</v>
      </c>
      <c r="H68" s="7">
        <f>(K69+K70+K71+K72)/40+0.5</f>
        <v>-26</v>
      </c>
      <c r="I68" s="7">
        <f>INT(H68)</f>
        <v>-26</v>
      </c>
      <c r="J68" s="54">
        <f>10*(I68-ABS((EVEN(I68)-I68))*(1-SIGN(H68-I68)))</f>
        <v>-260</v>
      </c>
      <c r="K68" s="55">
        <v>200</v>
      </c>
      <c r="L68" s="2"/>
    </row>
    <row r="69" spans="2:12" ht="12.75">
      <c r="B69" s="84">
        <v>1</v>
      </c>
      <c r="C69" s="85">
        <v>8</v>
      </c>
      <c r="D69" s="55">
        <v>-650</v>
      </c>
      <c r="E69" s="7">
        <f t="shared" si="24"/>
        <v>-9</v>
      </c>
      <c r="F69" s="64">
        <f t="shared" si="25"/>
        <v>9</v>
      </c>
      <c r="G69" s="80">
        <f t="shared" si="26"/>
        <v>-390</v>
      </c>
      <c r="H69" s="7">
        <f>H68</f>
        <v>-26</v>
      </c>
      <c r="I69" s="7">
        <f>I68</f>
        <v>-26</v>
      </c>
      <c r="J69" s="54">
        <f>J68</f>
        <v>-260</v>
      </c>
      <c r="K69" s="55">
        <v>100</v>
      </c>
      <c r="L69" s="2"/>
    </row>
    <row r="70" spans="2:12" ht="12.75">
      <c r="B70" s="82">
        <v>12</v>
      </c>
      <c r="C70" s="83">
        <v>9</v>
      </c>
      <c r="D70" s="55">
        <v>200</v>
      </c>
      <c r="E70" s="7">
        <f t="shared" si="24"/>
        <v>10</v>
      </c>
      <c r="F70" s="64">
        <f t="shared" si="25"/>
        <v>-10</v>
      </c>
      <c r="G70" s="80">
        <f t="shared" si="26"/>
        <v>460</v>
      </c>
      <c r="H70" s="7">
        <f>H68</f>
        <v>-26</v>
      </c>
      <c r="I70" s="7">
        <f>I68</f>
        <v>-26</v>
      </c>
      <c r="J70" s="54">
        <f>J68</f>
        <v>-260</v>
      </c>
      <c r="K70" s="98">
        <v>100</v>
      </c>
      <c r="L70" s="2"/>
    </row>
    <row r="71" spans="2:12" ht="12.75">
      <c r="B71" s="82">
        <v>11</v>
      </c>
      <c r="C71" s="83">
        <v>7</v>
      </c>
      <c r="D71" s="55">
        <v>100</v>
      </c>
      <c r="E71" s="7">
        <f t="shared" si="24"/>
        <v>8</v>
      </c>
      <c r="F71" s="64">
        <f t="shared" si="25"/>
        <v>-8</v>
      </c>
      <c r="G71" s="80">
        <f t="shared" si="26"/>
        <v>360</v>
      </c>
      <c r="H71" s="7">
        <f>H68</f>
        <v>-26</v>
      </c>
      <c r="I71" s="7">
        <f>I68</f>
        <v>-26</v>
      </c>
      <c r="J71" s="54">
        <f>J68</f>
        <v>-260</v>
      </c>
      <c r="K71" s="55">
        <v>-630</v>
      </c>
      <c r="L71" s="2"/>
    </row>
    <row r="72" spans="2:12" ht="12.75">
      <c r="B72" s="84">
        <v>10</v>
      </c>
      <c r="C72" s="85">
        <v>6</v>
      </c>
      <c r="D72" s="98">
        <v>-630</v>
      </c>
      <c r="E72" s="7">
        <f t="shared" si="24"/>
        <v>-9</v>
      </c>
      <c r="F72" s="64">
        <f t="shared" si="25"/>
        <v>9</v>
      </c>
      <c r="G72" s="80">
        <f t="shared" si="26"/>
        <v>-370</v>
      </c>
      <c r="H72" s="7">
        <f>H68</f>
        <v>-26</v>
      </c>
      <c r="I72" s="7">
        <f>I68</f>
        <v>-26</v>
      </c>
      <c r="J72" s="54">
        <f>J68</f>
        <v>-260</v>
      </c>
      <c r="K72" s="98">
        <v>-630</v>
      </c>
      <c r="L72" s="2"/>
    </row>
    <row r="73" spans="2:12" ht="13.5" thickBot="1">
      <c r="B73" s="86">
        <v>2</v>
      </c>
      <c r="C73" s="71">
        <v>5</v>
      </c>
      <c r="D73" s="65">
        <v>100</v>
      </c>
      <c r="E73" s="59">
        <f t="shared" si="24"/>
        <v>8</v>
      </c>
      <c r="F73" s="67">
        <f t="shared" si="25"/>
        <v>-8</v>
      </c>
      <c r="G73" s="80">
        <f t="shared" si="26"/>
        <v>360</v>
      </c>
      <c r="H73" s="59">
        <f>H68</f>
        <v>-26</v>
      </c>
      <c r="I73" s="59">
        <f>I68</f>
        <v>-26</v>
      </c>
      <c r="J73" s="58">
        <f>J68</f>
        <v>-260</v>
      </c>
      <c r="K73" s="56">
        <v>-650</v>
      </c>
      <c r="L73" s="2"/>
    </row>
    <row r="74" spans="2:10" ht="13.5" thickBot="1">
      <c r="B74" s="193">
        <f>B66+1</f>
        <v>10</v>
      </c>
      <c r="C74" s="194"/>
      <c r="D74" s="90"/>
      <c r="E74" s="91"/>
      <c r="F74" s="91"/>
      <c r="G74" s="91"/>
      <c r="H74" s="91"/>
      <c r="I74" s="91"/>
      <c r="J74" s="92"/>
    </row>
    <row r="75" spans="2:10" ht="13.5" thickBot="1">
      <c r="B75" s="63" t="s">
        <v>4</v>
      </c>
      <c r="C75" s="45" t="s">
        <v>5</v>
      </c>
      <c r="D75" s="93" t="s">
        <v>194</v>
      </c>
      <c r="E75" s="94" t="s">
        <v>4</v>
      </c>
      <c r="F75" s="95" t="s">
        <v>5</v>
      </c>
      <c r="G75" s="195" t="s">
        <v>206</v>
      </c>
      <c r="H75" s="196"/>
      <c r="I75" s="196"/>
      <c r="J75" s="197"/>
    </row>
    <row r="76" spans="2:12" ht="12.75">
      <c r="B76" s="82">
        <v>12</v>
      </c>
      <c r="C76" s="83">
        <v>2</v>
      </c>
      <c r="D76" s="55">
        <v>300</v>
      </c>
      <c r="E76" s="78">
        <f aca="true" t="shared" si="27" ref="E76:E81">MY_IMPS(G76)</f>
        <v>10</v>
      </c>
      <c r="F76" s="109">
        <f aca="true" t="shared" si="28" ref="F76:F81">-E76</f>
        <v>-10</v>
      </c>
      <c r="G76" s="80">
        <f aca="true" t="shared" si="29" ref="G76:G81">D76-J76</f>
        <v>430</v>
      </c>
      <c r="H76" s="7">
        <f>(K77+K78+K79+K80)/40+0.5</f>
        <v>-12.75</v>
      </c>
      <c r="I76" s="7">
        <f>INT(H76)</f>
        <v>-13</v>
      </c>
      <c r="J76" s="54">
        <f>10*(I76-ABS((EVEN(I76)-I76))*(1-SIGN(H76-I76)))</f>
        <v>-130</v>
      </c>
      <c r="K76" s="55">
        <v>300</v>
      </c>
      <c r="L76" s="2"/>
    </row>
    <row r="77" spans="2:12" ht="12.75">
      <c r="B77" s="84">
        <v>1</v>
      </c>
      <c r="C77" s="85">
        <v>11</v>
      </c>
      <c r="D77" s="55">
        <v>100</v>
      </c>
      <c r="E77" s="7">
        <f t="shared" si="27"/>
        <v>6</v>
      </c>
      <c r="F77" s="64">
        <f t="shared" si="28"/>
        <v>-6</v>
      </c>
      <c r="G77" s="80">
        <f t="shared" si="29"/>
        <v>230</v>
      </c>
      <c r="H77" s="7">
        <f>H76</f>
        <v>-12.75</v>
      </c>
      <c r="I77" s="7">
        <f>I76</f>
        <v>-13</v>
      </c>
      <c r="J77" s="54">
        <f>J76</f>
        <v>-130</v>
      </c>
      <c r="K77" s="55">
        <v>100</v>
      </c>
      <c r="L77" s="2"/>
    </row>
    <row r="78" spans="2:12" ht="12.75">
      <c r="B78" s="82">
        <v>10</v>
      </c>
      <c r="C78" s="83">
        <v>4</v>
      </c>
      <c r="D78" s="55">
        <v>-110</v>
      </c>
      <c r="E78" s="7">
        <f t="shared" si="27"/>
        <v>1</v>
      </c>
      <c r="F78" s="64">
        <f t="shared" si="28"/>
        <v>-1</v>
      </c>
      <c r="G78" s="80">
        <f t="shared" si="29"/>
        <v>20</v>
      </c>
      <c r="H78" s="7">
        <f>H76</f>
        <v>-12.75</v>
      </c>
      <c r="I78" s="7">
        <f>I76</f>
        <v>-13</v>
      </c>
      <c r="J78" s="54">
        <f>J76</f>
        <v>-130</v>
      </c>
      <c r="K78" s="98">
        <v>100</v>
      </c>
      <c r="L78" s="2"/>
    </row>
    <row r="79" spans="2:12" ht="12.75">
      <c r="B79" s="82">
        <v>5</v>
      </c>
      <c r="C79" s="83">
        <v>8</v>
      </c>
      <c r="D79" s="55">
        <v>-620</v>
      </c>
      <c r="E79" s="7">
        <f t="shared" si="27"/>
        <v>-10</v>
      </c>
      <c r="F79" s="64">
        <f t="shared" si="28"/>
        <v>10</v>
      </c>
      <c r="G79" s="80">
        <f t="shared" si="29"/>
        <v>-490</v>
      </c>
      <c r="H79" s="7">
        <f>H76</f>
        <v>-12.75</v>
      </c>
      <c r="I79" s="7">
        <f>I76</f>
        <v>-13</v>
      </c>
      <c r="J79" s="54">
        <f>J76</f>
        <v>-130</v>
      </c>
      <c r="K79" s="55">
        <v>-110</v>
      </c>
      <c r="L79" s="2"/>
    </row>
    <row r="80" spans="2:12" ht="12.75">
      <c r="B80" s="84">
        <v>6</v>
      </c>
      <c r="C80" s="85">
        <v>9</v>
      </c>
      <c r="D80" s="98">
        <v>100</v>
      </c>
      <c r="E80" s="7">
        <f t="shared" si="27"/>
        <v>6</v>
      </c>
      <c r="F80" s="64">
        <f t="shared" si="28"/>
        <v>-6</v>
      </c>
      <c r="G80" s="80">
        <f t="shared" si="29"/>
        <v>230</v>
      </c>
      <c r="H80" s="7">
        <f>H76</f>
        <v>-12.75</v>
      </c>
      <c r="I80" s="7">
        <f>I76</f>
        <v>-13</v>
      </c>
      <c r="J80" s="54">
        <f>J76</f>
        <v>-130</v>
      </c>
      <c r="K80" s="55">
        <v>-620</v>
      </c>
      <c r="L80" s="2"/>
    </row>
    <row r="81" spans="2:12" ht="13.5" thickBot="1">
      <c r="B81" s="86">
        <v>7</v>
      </c>
      <c r="C81" s="71">
        <v>3</v>
      </c>
      <c r="D81" s="65">
        <v>-800</v>
      </c>
      <c r="E81" s="59">
        <f t="shared" si="27"/>
        <v>-12</v>
      </c>
      <c r="F81" s="67">
        <f t="shared" si="28"/>
        <v>12</v>
      </c>
      <c r="G81" s="80">
        <f t="shared" si="29"/>
        <v>-670</v>
      </c>
      <c r="H81" s="59">
        <f>H76</f>
        <v>-12.75</v>
      </c>
      <c r="I81" s="59">
        <f>I76</f>
        <v>-13</v>
      </c>
      <c r="J81" s="58">
        <f>J76</f>
        <v>-130</v>
      </c>
      <c r="K81" s="65">
        <v>-800</v>
      </c>
      <c r="L81" s="2"/>
    </row>
    <row r="82" spans="2:10" ht="13.5" thickBot="1">
      <c r="B82" s="193">
        <f>B74+1</f>
        <v>11</v>
      </c>
      <c r="C82" s="194"/>
      <c r="D82" s="90"/>
      <c r="E82" s="91"/>
      <c r="F82" s="91"/>
      <c r="G82" s="91"/>
      <c r="H82" s="91"/>
      <c r="I82" s="91"/>
      <c r="J82" s="92"/>
    </row>
    <row r="83" spans="2:10" ht="13.5" thickBot="1">
      <c r="B83" s="63" t="s">
        <v>4</v>
      </c>
      <c r="C83" s="45" t="s">
        <v>5</v>
      </c>
      <c r="D83" s="93" t="s">
        <v>194</v>
      </c>
      <c r="E83" s="94" t="s">
        <v>4</v>
      </c>
      <c r="F83" s="95" t="s">
        <v>5</v>
      </c>
      <c r="G83" s="195" t="s">
        <v>206</v>
      </c>
      <c r="H83" s="196"/>
      <c r="I83" s="196"/>
      <c r="J83" s="197"/>
    </row>
    <row r="84" spans="2:12" ht="12.75">
      <c r="B84" s="82">
        <v>12</v>
      </c>
      <c r="C84" s="83">
        <v>2</v>
      </c>
      <c r="D84" s="55">
        <v>-50</v>
      </c>
      <c r="E84" s="78">
        <f aca="true" t="shared" si="30" ref="E84:E89">MY_IMPS(G84)</f>
        <v>-2</v>
      </c>
      <c r="F84" s="109">
        <f aca="true" t="shared" si="31" ref="F84:F89">-E84</f>
        <v>2</v>
      </c>
      <c r="G84" s="80">
        <f aca="true" t="shared" si="32" ref="G84:G89">D84-J84</f>
        <v>-50</v>
      </c>
      <c r="H84" s="7">
        <f>(K85+K86+K87+K88)/40+0.5</f>
        <v>0.25</v>
      </c>
      <c r="I84" s="7">
        <f>INT(H84)</f>
        <v>0</v>
      </c>
      <c r="J84" s="54">
        <f>10*(I84-ABS((EVEN(I84)-I84))*(1-SIGN(H84-I84)))</f>
        <v>0</v>
      </c>
      <c r="K84" s="98">
        <v>120</v>
      </c>
      <c r="L84" s="2"/>
    </row>
    <row r="85" spans="2:12" ht="12.75">
      <c r="B85" s="84">
        <v>1</v>
      </c>
      <c r="C85" s="85">
        <v>11</v>
      </c>
      <c r="D85" s="55">
        <v>-110</v>
      </c>
      <c r="E85" s="7">
        <f t="shared" si="30"/>
        <v>-3</v>
      </c>
      <c r="F85" s="64">
        <f t="shared" si="31"/>
        <v>3</v>
      </c>
      <c r="G85" s="80">
        <f t="shared" si="32"/>
        <v>-110</v>
      </c>
      <c r="H85" s="7">
        <f>H84</f>
        <v>0.25</v>
      </c>
      <c r="I85" s="7">
        <f>I84</f>
        <v>0</v>
      </c>
      <c r="J85" s="54">
        <f>J84</f>
        <v>0</v>
      </c>
      <c r="K85" s="98">
        <v>90</v>
      </c>
      <c r="L85" s="2"/>
    </row>
    <row r="86" spans="2:12" ht="12.75">
      <c r="B86" s="82">
        <v>10</v>
      </c>
      <c r="C86" s="83">
        <v>4</v>
      </c>
      <c r="D86" s="55">
        <v>50</v>
      </c>
      <c r="E86" s="7">
        <f t="shared" si="30"/>
        <v>2</v>
      </c>
      <c r="F86" s="64">
        <f t="shared" si="31"/>
        <v>-2</v>
      </c>
      <c r="G86" s="80">
        <f t="shared" si="32"/>
        <v>50</v>
      </c>
      <c r="H86" s="7">
        <f>H84</f>
        <v>0.25</v>
      </c>
      <c r="I86" s="7">
        <f>I84</f>
        <v>0</v>
      </c>
      <c r="J86" s="54">
        <f>J84</f>
        <v>0</v>
      </c>
      <c r="K86" s="55">
        <v>50</v>
      </c>
      <c r="L86" s="2"/>
    </row>
    <row r="87" spans="2:12" ht="12.75">
      <c r="B87" s="82">
        <v>5</v>
      </c>
      <c r="C87" s="83">
        <v>8</v>
      </c>
      <c r="D87" s="55">
        <v>-100</v>
      </c>
      <c r="E87" s="7">
        <f t="shared" si="30"/>
        <v>-3</v>
      </c>
      <c r="F87" s="64">
        <f t="shared" si="31"/>
        <v>3</v>
      </c>
      <c r="G87" s="80">
        <f t="shared" si="32"/>
        <v>-100</v>
      </c>
      <c r="H87" s="7">
        <f>H84</f>
        <v>0.25</v>
      </c>
      <c r="I87" s="7">
        <f>I84</f>
        <v>0</v>
      </c>
      <c r="J87" s="54">
        <f>J84</f>
        <v>0</v>
      </c>
      <c r="K87" s="55">
        <v>-50</v>
      </c>
      <c r="L87" s="2"/>
    </row>
    <row r="88" spans="2:12" ht="12.75">
      <c r="B88" s="84">
        <v>6</v>
      </c>
      <c r="C88" s="85">
        <v>9</v>
      </c>
      <c r="D88" s="98">
        <v>120</v>
      </c>
      <c r="E88" s="7">
        <f t="shared" si="30"/>
        <v>3</v>
      </c>
      <c r="F88" s="64">
        <f t="shared" si="31"/>
        <v>-3</v>
      </c>
      <c r="G88" s="80">
        <f t="shared" si="32"/>
        <v>120</v>
      </c>
      <c r="H88" s="7">
        <f>H84</f>
        <v>0.25</v>
      </c>
      <c r="I88" s="7">
        <f>I84</f>
        <v>0</v>
      </c>
      <c r="J88" s="54">
        <f>J84</f>
        <v>0</v>
      </c>
      <c r="K88" s="55">
        <v>-100</v>
      </c>
      <c r="L88" s="2"/>
    </row>
    <row r="89" spans="2:12" ht="13.5" thickBot="1">
      <c r="B89" s="86">
        <v>7</v>
      </c>
      <c r="C89" s="71">
        <v>3</v>
      </c>
      <c r="D89" s="65">
        <v>90</v>
      </c>
      <c r="E89" s="59">
        <f t="shared" si="30"/>
        <v>3</v>
      </c>
      <c r="F89" s="67">
        <f t="shared" si="31"/>
        <v>-3</v>
      </c>
      <c r="G89" s="80">
        <f t="shared" si="32"/>
        <v>90</v>
      </c>
      <c r="H89" s="59">
        <f>H84</f>
        <v>0.25</v>
      </c>
      <c r="I89" s="59">
        <f>I84</f>
        <v>0</v>
      </c>
      <c r="J89" s="58">
        <f>J84</f>
        <v>0</v>
      </c>
      <c r="K89" s="56">
        <v>-110</v>
      </c>
      <c r="L89" s="2"/>
    </row>
    <row r="90" spans="2:10" ht="13.5" thickBot="1">
      <c r="B90" s="193">
        <f>B82+1</f>
        <v>12</v>
      </c>
      <c r="C90" s="194"/>
      <c r="D90" s="90"/>
      <c r="E90" s="91"/>
      <c r="F90" s="91"/>
      <c r="G90" s="91"/>
      <c r="H90" s="91"/>
      <c r="I90" s="91"/>
      <c r="J90" s="92"/>
    </row>
    <row r="91" spans="2:10" ht="13.5" thickBot="1">
      <c r="B91" s="63" t="s">
        <v>4</v>
      </c>
      <c r="C91" s="45" t="s">
        <v>5</v>
      </c>
      <c r="D91" s="93" t="s">
        <v>194</v>
      </c>
      <c r="E91" s="94" t="s">
        <v>4</v>
      </c>
      <c r="F91" s="95" t="s">
        <v>5</v>
      </c>
      <c r="G91" s="195" t="s">
        <v>206</v>
      </c>
      <c r="H91" s="196"/>
      <c r="I91" s="196"/>
      <c r="J91" s="197"/>
    </row>
    <row r="92" spans="2:12" ht="12.75">
      <c r="B92" s="82">
        <v>12</v>
      </c>
      <c r="C92" s="83">
        <v>2</v>
      </c>
      <c r="D92" s="55">
        <v>-100</v>
      </c>
      <c r="E92" s="78">
        <f aca="true" t="shared" si="33" ref="E92:E97">MY_IMPS(G92)</f>
        <v>0</v>
      </c>
      <c r="F92" s="109">
        <f aca="true" t="shared" si="34" ref="F92:F97">-E92</f>
        <v>0</v>
      </c>
      <c r="G92" s="80">
        <f aca="true" t="shared" si="35" ref="G92:G97">D92-J92</f>
        <v>0</v>
      </c>
      <c r="H92" s="7">
        <f>(K93+K94+K95+K96)/40+0.5</f>
        <v>-9.5</v>
      </c>
      <c r="I92" s="7">
        <f>INT(H92)</f>
        <v>-10</v>
      </c>
      <c r="J92" s="54">
        <f>10*(I92-ABS((EVEN(I92)-I92))*(1-SIGN(H92-I92)))</f>
        <v>-100</v>
      </c>
      <c r="K92" s="55">
        <v>-100</v>
      </c>
      <c r="L92" s="2"/>
    </row>
    <row r="93" spans="2:12" ht="12.75">
      <c r="B93" s="84">
        <v>1</v>
      </c>
      <c r="C93" s="85">
        <v>11</v>
      </c>
      <c r="D93" s="55">
        <v>-100</v>
      </c>
      <c r="E93" s="7">
        <f t="shared" si="33"/>
        <v>0</v>
      </c>
      <c r="F93" s="64">
        <f t="shared" si="34"/>
        <v>0</v>
      </c>
      <c r="G93" s="80">
        <f t="shared" si="35"/>
        <v>0</v>
      </c>
      <c r="H93" s="7">
        <f>H92</f>
        <v>-9.5</v>
      </c>
      <c r="I93" s="7">
        <f>I92</f>
        <v>-10</v>
      </c>
      <c r="J93" s="54">
        <f>J92</f>
        <v>-100</v>
      </c>
      <c r="K93" s="55">
        <v>-100</v>
      </c>
      <c r="L93" s="2"/>
    </row>
    <row r="94" spans="2:12" ht="12.75">
      <c r="B94" s="82">
        <v>10</v>
      </c>
      <c r="C94" s="83">
        <v>4</v>
      </c>
      <c r="D94" s="55">
        <v>-100</v>
      </c>
      <c r="E94" s="7">
        <f t="shared" si="33"/>
        <v>0</v>
      </c>
      <c r="F94" s="64">
        <f t="shared" si="34"/>
        <v>0</v>
      </c>
      <c r="G94" s="80">
        <f t="shared" si="35"/>
        <v>0</v>
      </c>
      <c r="H94" s="7">
        <f>H92</f>
        <v>-9.5</v>
      </c>
      <c r="I94" s="7">
        <f>I92</f>
        <v>-10</v>
      </c>
      <c r="J94" s="54">
        <f>J92</f>
        <v>-100</v>
      </c>
      <c r="K94" s="55">
        <v>-100</v>
      </c>
      <c r="L94" s="2"/>
    </row>
    <row r="95" spans="2:12" ht="12.75">
      <c r="B95" s="82">
        <v>5</v>
      </c>
      <c r="C95" s="83">
        <v>8</v>
      </c>
      <c r="D95" s="55">
        <v>-630</v>
      </c>
      <c r="E95" s="7">
        <f t="shared" si="33"/>
        <v>-11</v>
      </c>
      <c r="F95" s="64">
        <f t="shared" si="34"/>
        <v>11</v>
      </c>
      <c r="G95" s="80">
        <f t="shared" si="35"/>
        <v>-530</v>
      </c>
      <c r="H95" s="7">
        <f>H92</f>
        <v>-9.5</v>
      </c>
      <c r="I95" s="7">
        <f>I92</f>
        <v>-10</v>
      </c>
      <c r="J95" s="54">
        <f>J92</f>
        <v>-100</v>
      </c>
      <c r="K95" s="98">
        <v>-100</v>
      </c>
      <c r="L95" s="2"/>
    </row>
    <row r="96" spans="2:12" ht="12.75">
      <c r="B96" s="84">
        <v>6</v>
      </c>
      <c r="C96" s="85">
        <v>9</v>
      </c>
      <c r="D96" s="98">
        <v>-100</v>
      </c>
      <c r="E96" s="7">
        <f t="shared" si="33"/>
        <v>0</v>
      </c>
      <c r="F96" s="64">
        <f t="shared" si="34"/>
        <v>0</v>
      </c>
      <c r="G96" s="80">
        <f t="shared" si="35"/>
        <v>0</v>
      </c>
      <c r="H96" s="7">
        <f>H92</f>
        <v>-9.5</v>
      </c>
      <c r="I96" s="7">
        <f>I92</f>
        <v>-10</v>
      </c>
      <c r="J96" s="54">
        <f>J92</f>
        <v>-100</v>
      </c>
      <c r="K96" s="98">
        <v>-100</v>
      </c>
      <c r="L96" s="2"/>
    </row>
    <row r="97" spans="2:12" ht="13.5" thickBot="1">
      <c r="B97" s="86">
        <v>7</v>
      </c>
      <c r="C97" s="71">
        <v>3</v>
      </c>
      <c r="D97" s="65">
        <v>-100</v>
      </c>
      <c r="E97" s="59">
        <f t="shared" si="33"/>
        <v>0</v>
      </c>
      <c r="F97" s="67">
        <f t="shared" si="34"/>
        <v>0</v>
      </c>
      <c r="G97" s="80">
        <f t="shared" si="35"/>
        <v>0</v>
      </c>
      <c r="H97" s="59">
        <f>H92</f>
        <v>-9.5</v>
      </c>
      <c r="I97" s="59">
        <f>I92</f>
        <v>-10</v>
      </c>
      <c r="J97" s="58">
        <f>J92</f>
        <v>-100</v>
      </c>
      <c r="K97" s="56">
        <v>-630</v>
      </c>
      <c r="L97" s="2"/>
    </row>
    <row r="98" spans="2:10" ht="13.5" thickBot="1">
      <c r="B98" s="193">
        <f>B90+1</f>
        <v>13</v>
      </c>
      <c r="C98" s="194"/>
      <c r="D98" s="90"/>
      <c r="E98" s="91"/>
      <c r="F98" s="91"/>
      <c r="G98" s="91"/>
      <c r="H98" s="91"/>
      <c r="I98" s="91"/>
      <c r="J98" s="92"/>
    </row>
    <row r="99" spans="2:10" ht="13.5" thickBot="1">
      <c r="B99" s="63" t="s">
        <v>4</v>
      </c>
      <c r="C99" s="45" t="s">
        <v>5</v>
      </c>
      <c r="D99" s="93" t="s">
        <v>194</v>
      </c>
      <c r="E99" s="94" t="s">
        <v>4</v>
      </c>
      <c r="F99" s="95" t="s">
        <v>5</v>
      </c>
      <c r="G99" s="195" t="s">
        <v>206</v>
      </c>
      <c r="H99" s="196"/>
      <c r="I99" s="196"/>
      <c r="J99" s="197"/>
    </row>
    <row r="100" spans="2:12" ht="12.75">
      <c r="B100" s="82">
        <v>10</v>
      </c>
      <c r="C100" s="83">
        <v>7</v>
      </c>
      <c r="D100" s="55">
        <v>100</v>
      </c>
      <c r="E100" s="78">
        <f aca="true" t="shared" si="36" ref="E100:E105">MY_IMPS(G100)</f>
        <v>2</v>
      </c>
      <c r="F100" s="109">
        <f aca="true" t="shared" si="37" ref="F100:F105">-E100</f>
        <v>-2</v>
      </c>
      <c r="G100" s="80">
        <f aca="true" t="shared" si="38" ref="G100:G105">D100-J100</f>
        <v>60</v>
      </c>
      <c r="H100" s="7">
        <f>(K101+K102+K103+K104)/40+0.5</f>
        <v>5</v>
      </c>
      <c r="I100" s="7">
        <f>INT(H100)</f>
        <v>5</v>
      </c>
      <c r="J100" s="54">
        <f>10*(I100-ABS((EVEN(I100)-I100))*(1-SIGN(H100-I100)))</f>
        <v>40</v>
      </c>
      <c r="K100" s="98">
        <v>650</v>
      </c>
      <c r="L100" s="2"/>
    </row>
    <row r="101" spans="2:12" ht="12.75">
      <c r="B101" s="84">
        <v>1</v>
      </c>
      <c r="C101" s="85">
        <v>5</v>
      </c>
      <c r="D101" s="55">
        <v>200</v>
      </c>
      <c r="E101" s="7">
        <f t="shared" si="36"/>
        <v>4</v>
      </c>
      <c r="F101" s="64">
        <f t="shared" si="37"/>
        <v>-4</v>
      </c>
      <c r="G101" s="80">
        <f t="shared" si="38"/>
        <v>160</v>
      </c>
      <c r="H101" s="7">
        <f>H100</f>
        <v>5</v>
      </c>
      <c r="I101" s="7">
        <f>I100</f>
        <v>5</v>
      </c>
      <c r="J101" s="54">
        <f>J100</f>
        <v>40</v>
      </c>
      <c r="K101" s="98">
        <v>500</v>
      </c>
      <c r="L101" s="2"/>
    </row>
    <row r="102" spans="2:12" ht="12.75">
      <c r="B102" s="82">
        <v>6</v>
      </c>
      <c r="C102" s="83">
        <v>2</v>
      </c>
      <c r="D102" s="55">
        <v>-620</v>
      </c>
      <c r="E102" s="7">
        <f t="shared" si="36"/>
        <v>-12</v>
      </c>
      <c r="F102" s="64">
        <f t="shared" si="37"/>
        <v>12</v>
      </c>
      <c r="G102" s="80">
        <f t="shared" si="38"/>
        <v>-660</v>
      </c>
      <c r="H102" s="7">
        <f>H100</f>
        <v>5</v>
      </c>
      <c r="I102" s="7">
        <f>I100</f>
        <v>5</v>
      </c>
      <c r="J102" s="54">
        <f>J100</f>
        <v>40</v>
      </c>
      <c r="K102" s="55">
        <v>200</v>
      </c>
      <c r="L102" s="2"/>
    </row>
    <row r="103" spans="2:12" ht="12.75">
      <c r="B103" s="82">
        <v>3</v>
      </c>
      <c r="C103" s="83">
        <v>11</v>
      </c>
      <c r="D103" s="55">
        <v>-790</v>
      </c>
      <c r="E103" s="7">
        <f t="shared" si="36"/>
        <v>-13</v>
      </c>
      <c r="F103" s="64">
        <f t="shared" si="37"/>
        <v>13</v>
      </c>
      <c r="G103" s="80">
        <f t="shared" si="38"/>
        <v>-830</v>
      </c>
      <c r="H103" s="7">
        <f>H100</f>
        <v>5</v>
      </c>
      <c r="I103" s="7">
        <f>I100</f>
        <v>5</v>
      </c>
      <c r="J103" s="54">
        <f>J100</f>
        <v>40</v>
      </c>
      <c r="K103" s="55">
        <v>100</v>
      </c>
      <c r="L103" s="2"/>
    </row>
    <row r="104" spans="2:12" ht="12.75">
      <c r="B104" s="84">
        <v>9</v>
      </c>
      <c r="C104" s="85">
        <v>4</v>
      </c>
      <c r="D104" s="98">
        <v>650</v>
      </c>
      <c r="E104" s="7">
        <f t="shared" si="36"/>
        <v>12</v>
      </c>
      <c r="F104" s="64">
        <f t="shared" si="37"/>
        <v>-12</v>
      </c>
      <c r="G104" s="80">
        <f t="shared" si="38"/>
        <v>610</v>
      </c>
      <c r="H104" s="7">
        <f>H100</f>
        <v>5</v>
      </c>
      <c r="I104" s="7">
        <f>I100</f>
        <v>5</v>
      </c>
      <c r="J104" s="54">
        <f>J100</f>
        <v>40</v>
      </c>
      <c r="K104" s="55">
        <v>-620</v>
      </c>
      <c r="L104" s="2"/>
    </row>
    <row r="105" spans="2:12" ht="13.5" thickBot="1">
      <c r="B105" s="86">
        <v>8</v>
      </c>
      <c r="C105" s="71">
        <v>12</v>
      </c>
      <c r="D105" s="65">
        <v>500</v>
      </c>
      <c r="E105" s="59">
        <f t="shared" si="36"/>
        <v>10</v>
      </c>
      <c r="F105" s="67">
        <f t="shared" si="37"/>
        <v>-10</v>
      </c>
      <c r="G105" s="80">
        <f t="shared" si="38"/>
        <v>460</v>
      </c>
      <c r="H105" s="59">
        <f>H100</f>
        <v>5</v>
      </c>
      <c r="I105" s="59">
        <f>I100</f>
        <v>5</v>
      </c>
      <c r="J105" s="58">
        <f>J100</f>
        <v>40</v>
      </c>
      <c r="K105" s="56">
        <v>-790</v>
      </c>
      <c r="L105" s="2"/>
    </row>
    <row r="106" spans="2:10" ht="13.5" thickBot="1">
      <c r="B106" s="193">
        <f>B98+1</f>
        <v>14</v>
      </c>
      <c r="C106" s="194"/>
      <c r="D106" s="90"/>
      <c r="E106" s="91"/>
      <c r="F106" s="91"/>
      <c r="G106" s="91"/>
      <c r="H106" s="91"/>
      <c r="I106" s="91"/>
      <c r="J106" s="92"/>
    </row>
    <row r="107" spans="2:10" ht="13.5" thickBot="1">
      <c r="B107" s="63" t="s">
        <v>4</v>
      </c>
      <c r="C107" s="45" t="s">
        <v>5</v>
      </c>
      <c r="D107" s="93" t="s">
        <v>194</v>
      </c>
      <c r="E107" s="94" t="s">
        <v>4</v>
      </c>
      <c r="F107" s="95" t="s">
        <v>5</v>
      </c>
      <c r="G107" s="195" t="s">
        <v>206</v>
      </c>
      <c r="H107" s="196"/>
      <c r="I107" s="196"/>
      <c r="J107" s="197"/>
    </row>
    <row r="108" spans="2:12" ht="12.75">
      <c r="B108" s="82">
        <v>10</v>
      </c>
      <c r="C108" s="83">
        <v>7</v>
      </c>
      <c r="D108" s="55">
        <v>500</v>
      </c>
      <c r="E108" s="78">
        <f aca="true" t="shared" si="39" ref="E108:E113">MY_IMPS(G108)</f>
        <v>5</v>
      </c>
      <c r="F108" s="109">
        <f aca="true" t="shared" si="40" ref="F108:F113">-E108</f>
        <v>-5</v>
      </c>
      <c r="G108" s="80">
        <f aca="true" t="shared" si="41" ref="G108:G113">D108-J108</f>
        <v>190</v>
      </c>
      <c r="H108" s="7">
        <f>(K109+K110+K111+K112)/40+0.5</f>
        <v>31.5</v>
      </c>
      <c r="I108" s="7">
        <f>INT(H108)</f>
        <v>31</v>
      </c>
      <c r="J108" s="54">
        <f>10*(I108-ABS((EVEN(I108)-I108))*(1-SIGN(H108-I108)))</f>
        <v>310</v>
      </c>
      <c r="K108" s="55">
        <v>500</v>
      </c>
      <c r="L108" s="2"/>
    </row>
    <row r="109" spans="2:12" ht="12.75">
      <c r="B109" s="84">
        <v>1</v>
      </c>
      <c r="C109" s="85">
        <v>5</v>
      </c>
      <c r="D109" s="55">
        <v>140</v>
      </c>
      <c r="E109" s="7">
        <f t="shared" si="39"/>
        <v>-5</v>
      </c>
      <c r="F109" s="64">
        <f t="shared" si="40"/>
        <v>5</v>
      </c>
      <c r="G109" s="80">
        <f t="shared" si="41"/>
        <v>-170</v>
      </c>
      <c r="H109" s="7">
        <f>H108</f>
        <v>31.5</v>
      </c>
      <c r="I109" s="7">
        <f>I108</f>
        <v>31</v>
      </c>
      <c r="J109" s="54">
        <f>J108</f>
        <v>310</v>
      </c>
      <c r="K109" s="55">
        <v>450</v>
      </c>
      <c r="L109" s="2"/>
    </row>
    <row r="110" spans="2:12" ht="12.75">
      <c r="B110" s="82">
        <v>6</v>
      </c>
      <c r="C110" s="83">
        <v>2</v>
      </c>
      <c r="D110" s="55">
        <v>450</v>
      </c>
      <c r="E110" s="7">
        <f t="shared" si="39"/>
        <v>4</v>
      </c>
      <c r="F110" s="64">
        <f t="shared" si="40"/>
        <v>-4</v>
      </c>
      <c r="G110" s="80">
        <f t="shared" si="41"/>
        <v>140</v>
      </c>
      <c r="H110" s="7">
        <f>H108</f>
        <v>31.5</v>
      </c>
      <c r="I110" s="7">
        <f>I108</f>
        <v>31</v>
      </c>
      <c r="J110" s="54">
        <f>J108</f>
        <v>310</v>
      </c>
      <c r="K110" s="98">
        <v>450</v>
      </c>
      <c r="L110" s="2"/>
    </row>
    <row r="111" spans="2:12" ht="12.75">
      <c r="B111" s="82">
        <v>3</v>
      </c>
      <c r="C111" s="83">
        <v>11</v>
      </c>
      <c r="D111" s="55">
        <v>140</v>
      </c>
      <c r="E111" s="7">
        <f t="shared" si="39"/>
        <v>-5</v>
      </c>
      <c r="F111" s="64">
        <f t="shared" si="40"/>
        <v>5</v>
      </c>
      <c r="G111" s="80">
        <f t="shared" si="41"/>
        <v>-170</v>
      </c>
      <c r="H111" s="7">
        <f>H108</f>
        <v>31.5</v>
      </c>
      <c r="I111" s="7">
        <f>I108</f>
        <v>31</v>
      </c>
      <c r="J111" s="54">
        <f>J108</f>
        <v>310</v>
      </c>
      <c r="K111" s="98">
        <v>200</v>
      </c>
      <c r="L111" s="2"/>
    </row>
    <row r="112" spans="2:12" ht="12.75">
      <c r="B112" s="84">
        <v>9</v>
      </c>
      <c r="C112" s="85">
        <v>4</v>
      </c>
      <c r="D112" s="98">
        <v>200</v>
      </c>
      <c r="E112" s="7">
        <f t="shared" si="39"/>
        <v>-3</v>
      </c>
      <c r="F112" s="64">
        <f t="shared" si="40"/>
        <v>3</v>
      </c>
      <c r="G112" s="80">
        <f t="shared" si="41"/>
        <v>-110</v>
      </c>
      <c r="H112" s="7">
        <f>H108</f>
        <v>31.5</v>
      </c>
      <c r="I112" s="7">
        <f>I108</f>
        <v>31</v>
      </c>
      <c r="J112" s="54">
        <f>J108</f>
        <v>310</v>
      </c>
      <c r="K112" s="55">
        <v>140</v>
      </c>
      <c r="L112" s="2"/>
    </row>
    <row r="113" spans="2:12" ht="13.5" thickBot="1">
      <c r="B113" s="86">
        <v>8</v>
      </c>
      <c r="C113" s="71">
        <v>12</v>
      </c>
      <c r="D113" s="65">
        <v>450</v>
      </c>
      <c r="E113" s="59">
        <f t="shared" si="39"/>
        <v>4</v>
      </c>
      <c r="F113" s="67">
        <f t="shared" si="40"/>
        <v>-4</v>
      </c>
      <c r="G113" s="80">
        <f t="shared" si="41"/>
        <v>140</v>
      </c>
      <c r="H113" s="59">
        <f>H108</f>
        <v>31.5</v>
      </c>
      <c r="I113" s="59">
        <f>I108</f>
        <v>31</v>
      </c>
      <c r="J113" s="58">
        <f>J108</f>
        <v>310</v>
      </c>
      <c r="K113" s="56">
        <v>140</v>
      </c>
      <c r="L113" s="2"/>
    </row>
    <row r="114" spans="2:10" ht="13.5" thickBot="1">
      <c r="B114" s="193">
        <f>B106+1</f>
        <v>15</v>
      </c>
      <c r="C114" s="194"/>
      <c r="D114" s="90"/>
      <c r="E114" s="91"/>
      <c r="F114" s="91"/>
      <c r="G114" s="91"/>
      <c r="H114" s="91"/>
      <c r="I114" s="91"/>
      <c r="J114" s="92"/>
    </row>
    <row r="115" spans="2:10" ht="13.5" thickBot="1">
      <c r="B115" s="63" t="s">
        <v>4</v>
      </c>
      <c r="C115" s="45" t="s">
        <v>5</v>
      </c>
      <c r="D115" s="93" t="s">
        <v>194</v>
      </c>
      <c r="E115" s="94" t="s">
        <v>4</v>
      </c>
      <c r="F115" s="95" t="s">
        <v>5</v>
      </c>
      <c r="G115" s="195" t="s">
        <v>206</v>
      </c>
      <c r="H115" s="196"/>
      <c r="I115" s="196"/>
      <c r="J115" s="197"/>
    </row>
    <row r="116" spans="2:12" ht="12.75">
      <c r="B116" s="82">
        <v>10</v>
      </c>
      <c r="C116" s="83">
        <v>7</v>
      </c>
      <c r="D116" s="55">
        <v>-90</v>
      </c>
      <c r="E116" s="78">
        <f aca="true" t="shared" si="42" ref="E116:E121">MY_IMPS(G116)</f>
        <v>-1</v>
      </c>
      <c r="F116" s="109">
        <f aca="true" t="shared" si="43" ref="F116:F121">-E116</f>
        <v>1</v>
      </c>
      <c r="G116" s="80">
        <f aca="true" t="shared" si="44" ref="G116:G121">D116-J116</f>
        <v>-30</v>
      </c>
      <c r="H116" s="7">
        <f>(K117+K118+K119+K120)/40+0.5</f>
        <v>-5.25</v>
      </c>
      <c r="I116" s="7">
        <f>INT(H116)</f>
        <v>-6</v>
      </c>
      <c r="J116" s="54">
        <f>10*(I116-ABS((EVEN(I116)-I116))*(1-SIGN(H116-I116)))</f>
        <v>-60</v>
      </c>
      <c r="K116" s="98">
        <v>500</v>
      </c>
      <c r="L116" s="2"/>
    </row>
    <row r="117" spans="2:12" ht="12.75">
      <c r="B117" s="84">
        <v>1</v>
      </c>
      <c r="C117" s="85">
        <v>5</v>
      </c>
      <c r="D117" s="55">
        <v>100</v>
      </c>
      <c r="E117" s="7">
        <f t="shared" si="42"/>
        <v>4</v>
      </c>
      <c r="F117" s="64">
        <f t="shared" si="43"/>
        <v>-4</v>
      </c>
      <c r="G117" s="80">
        <f t="shared" si="44"/>
        <v>160</v>
      </c>
      <c r="H117" s="7">
        <f>H116</f>
        <v>-5.25</v>
      </c>
      <c r="I117" s="7">
        <f>I116</f>
        <v>-6</v>
      </c>
      <c r="J117" s="54">
        <f>J116</f>
        <v>-60</v>
      </c>
      <c r="K117" s="55">
        <v>100</v>
      </c>
      <c r="L117" s="2"/>
    </row>
    <row r="118" spans="2:12" ht="12.75">
      <c r="B118" s="82">
        <v>6</v>
      </c>
      <c r="C118" s="83">
        <v>2</v>
      </c>
      <c r="D118" s="55">
        <v>-110</v>
      </c>
      <c r="E118" s="7">
        <f t="shared" si="42"/>
        <v>-2</v>
      </c>
      <c r="F118" s="64">
        <f t="shared" si="43"/>
        <v>2</v>
      </c>
      <c r="G118" s="80">
        <f t="shared" si="44"/>
        <v>-50</v>
      </c>
      <c r="H118" s="7">
        <f>H116</f>
        <v>-5.25</v>
      </c>
      <c r="I118" s="7">
        <f>I116</f>
        <v>-6</v>
      </c>
      <c r="J118" s="54">
        <f>J116</f>
        <v>-60</v>
      </c>
      <c r="K118" s="55">
        <v>-90</v>
      </c>
      <c r="L118" s="2"/>
    </row>
    <row r="119" spans="2:12" ht="12.75">
      <c r="B119" s="82">
        <v>3</v>
      </c>
      <c r="C119" s="83">
        <v>11</v>
      </c>
      <c r="D119" s="55">
        <v>-200</v>
      </c>
      <c r="E119" s="7">
        <f t="shared" si="42"/>
        <v>-4</v>
      </c>
      <c r="F119" s="64">
        <f t="shared" si="43"/>
        <v>4</v>
      </c>
      <c r="G119" s="80">
        <f t="shared" si="44"/>
        <v>-140</v>
      </c>
      <c r="H119" s="7">
        <f>H116</f>
        <v>-5.25</v>
      </c>
      <c r="I119" s="7">
        <f>I116</f>
        <v>-6</v>
      </c>
      <c r="J119" s="54">
        <f>J116</f>
        <v>-60</v>
      </c>
      <c r="K119" s="55">
        <v>-110</v>
      </c>
      <c r="L119" s="2"/>
    </row>
    <row r="120" spans="2:12" ht="12.75">
      <c r="B120" s="84">
        <v>9</v>
      </c>
      <c r="C120" s="85">
        <v>4</v>
      </c>
      <c r="D120" s="98">
        <v>-130</v>
      </c>
      <c r="E120" s="7">
        <f t="shared" si="42"/>
        <v>-2</v>
      </c>
      <c r="F120" s="64">
        <f t="shared" si="43"/>
        <v>2</v>
      </c>
      <c r="G120" s="80">
        <f t="shared" si="44"/>
        <v>-70</v>
      </c>
      <c r="H120" s="7">
        <f>H116</f>
        <v>-5.25</v>
      </c>
      <c r="I120" s="7">
        <f>I116</f>
        <v>-6</v>
      </c>
      <c r="J120" s="54">
        <f>J116</f>
        <v>-60</v>
      </c>
      <c r="K120" s="98">
        <v>-130</v>
      </c>
      <c r="L120" s="2"/>
    </row>
    <row r="121" spans="2:12" ht="13.5" thickBot="1">
      <c r="B121" s="86">
        <v>8</v>
      </c>
      <c r="C121" s="71">
        <v>12</v>
      </c>
      <c r="D121" s="65">
        <v>500</v>
      </c>
      <c r="E121" s="59">
        <f t="shared" si="42"/>
        <v>11</v>
      </c>
      <c r="F121" s="67">
        <f t="shared" si="43"/>
        <v>-11</v>
      </c>
      <c r="G121" s="80">
        <f t="shared" si="44"/>
        <v>560</v>
      </c>
      <c r="H121" s="59">
        <f>H116</f>
        <v>-5.25</v>
      </c>
      <c r="I121" s="59">
        <f>I116</f>
        <v>-6</v>
      </c>
      <c r="J121" s="58">
        <f>J116</f>
        <v>-60</v>
      </c>
      <c r="K121" s="56">
        <v>-200</v>
      </c>
      <c r="L121" s="2"/>
    </row>
    <row r="122" spans="2:11" ht="13.5" thickBot="1">
      <c r="B122" s="193">
        <f>B114+1</f>
        <v>16</v>
      </c>
      <c r="C122" s="194"/>
      <c r="D122" s="90"/>
      <c r="E122" s="91"/>
      <c r="F122" s="91"/>
      <c r="G122" s="91"/>
      <c r="H122" s="91"/>
      <c r="I122" s="91"/>
      <c r="J122" s="92"/>
      <c r="K122" s="96"/>
    </row>
    <row r="123" spans="2:10" ht="13.5" thickBot="1">
      <c r="B123" s="63" t="s">
        <v>4</v>
      </c>
      <c r="C123" s="45" t="s">
        <v>5</v>
      </c>
      <c r="D123" s="93" t="s">
        <v>194</v>
      </c>
      <c r="E123" s="94" t="s">
        <v>4</v>
      </c>
      <c r="F123" s="95" t="s">
        <v>5</v>
      </c>
      <c r="G123" s="195" t="s">
        <v>206</v>
      </c>
      <c r="H123" s="196"/>
      <c r="I123" s="196"/>
      <c r="J123" s="197"/>
    </row>
    <row r="124" spans="2:12" ht="12.75">
      <c r="B124" s="82">
        <v>6</v>
      </c>
      <c r="C124" s="83">
        <v>8</v>
      </c>
      <c r="D124" s="55">
        <v>100</v>
      </c>
      <c r="E124" s="78">
        <f aca="true" t="shared" si="45" ref="E124:E129">MY_IMPS(G124)</f>
        <v>2</v>
      </c>
      <c r="F124" s="109">
        <f aca="true" t="shared" si="46" ref="F124:F129">-E124</f>
        <v>-2</v>
      </c>
      <c r="G124" s="80">
        <f aca="true" t="shared" si="47" ref="G124:G129">D124-J124</f>
        <v>70</v>
      </c>
      <c r="H124" s="7">
        <f>(K125+K126+K127+K128)/40+0.5</f>
        <v>3.5</v>
      </c>
      <c r="I124" s="7">
        <f>INT(H124)</f>
        <v>3</v>
      </c>
      <c r="J124" s="54">
        <f>10*(I124-ABS((EVEN(I124)-I124))*(1-SIGN(H124-I124)))</f>
        <v>30</v>
      </c>
      <c r="K124" s="55">
        <v>200</v>
      </c>
      <c r="L124" s="2"/>
    </row>
    <row r="125" spans="2:12" ht="12.75">
      <c r="B125" s="84">
        <v>1</v>
      </c>
      <c r="C125" s="85">
        <v>3</v>
      </c>
      <c r="D125" s="55">
        <v>200</v>
      </c>
      <c r="E125" s="7">
        <f t="shared" si="45"/>
        <v>5</v>
      </c>
      <c r="F125" s="64">
        <f t="shared" si="46"/>
        <v>-5</v>
      </c>
      <c r="G125" s="80">
        <f t="shared" si="47"/>
        <v>170</v>
      </c>
      <c r="H125" s="7">
        <f>H124</f>
        <v>3.5</v>
      </c>
      <c r="I125" s="7">
        <f>I124</f>
        <v>3</v>
      </c>
      <c r="J125" s="54">
        <f>J124</f>
        <v>30</v>
      </c>
      <c r="K125" s="55">
        <v>200</v>
      </c>
      <c r="L125" s="2"/>
    </row>
    <row r="126" spans="2:12" ht="12.75">
      <c r="B126" s="82">
        <v>9</v>
      </c>
      <c r="C126" s="83">
        <v>7</v>
      </c>
      <c r="D126" s="55">
        <v>-120</v>
      </c>
      <c r="E126" s="7">
        <f t="shared" si="45"/>
        <v>-4</v>
      </c>
      <c r="F126" s="64">
        <f t="shared" si="46"/>
        <v>4</v>
      </c>
      <c r="G126" s="80">
        <f t="shared" si="47"/>
        <v>-150</v>
      </c>
      <c r="H126" s="7">
        <f>H124</f>
        <v>3.5</v>
      </c>
      <c r="I126" s="7">
        <f>I124</f>
        <v>3</v>
      </c>
      <c r="J126" s="54">
        <f>J124</f>
        <v>30</v>
      </c>
      <c r="K126" s="55">
        <v>100</v>
      </c>
      <c r="L126" s="2"/>
    </row>
    <row r="127" spans="2:12" ht="12.75">
      <c r="B127" s="82">
        <v>12</v>
      </c>
      <c r="C127" s="83">
        <v>5</v>
      </c>
      <c r="D127" s="55">
        <v>200</v>
      </c>
      <c r="E127" s="7">
        <f t="shared" si="45"/>
        <v>5</v>
      </c>
      <c r="F127" s="64">
        <f t="shared" si="46"/>
        <v>-5</v>
      </c>
      <c r="G127" s="80">
        <f t="shared" si="47"/>
        <v>170</v>
      </c>
      <c r="H127" s="7">
        <f>H124</f>
        <v>3.5</v>
      </c>
      <c r="I127" s="7">
        <f>I124</f>
        <v>3</v>
      </c>
      <c r="J127" s="54">
        <f>J124</f>
        <v>30</v>
      </c>
      <c r="K127" s="98">
        <v>-70</v>
      </c>
      <c r="L127" s="2"/>
    </row>
    <row r="128" spans="2:12" ht="12.75">
      <c r="B128" s="84">
        <v>4</v>
      </c>
      <c r="C128" s="85">
        <v>2</v>
      </c>
      <c r="D128" s="98">
        <v>-110</v>
      </c>
      <c r="E128" s="7">
        <f t="shared" si="45"/>
        <v>-4</v>
      </c>
      <c r="F128" s="64">
        <f t="shared" si="46"/>
        <v>4</v>
      </c>
      <c r="G128" s="80">
        <f t="shared" si="47"/>
        <v>-140</v>
      </c>
      <c r="H128" s="7">
        <f>H124</f>
        <v>3.5</v>
      </c>
      <c r="I128" s="7">
        <f>I124</f>
        <v>3</v>
      </c>
      <c r="J128" s="54">
        <f>J124</f>
        <v>30</v>
      </c>
      <c r="K128" s="98">
        <v>-110</v>
      </c>
      <c r="L128" s="2"/>
    </row>
    <row r="129" spans="2:12" ht="13.5" thickBot="1">
      <c r="B129" s="86">
        <v>11</v>
      </c>
      <c r="C129" s="71">
        <v>10</v>
      </c>
      <c r="D129" s="65">
        <v>-70</v>
      </c>
      <c r="E129" s="59">
        <f t="shared" si="45"/>
        <v>-3</v>
      </c>
      <c r="F129" s="67">
        <f t="shared" si="46"/>
        <v>3</v>
      </c>
      <c r="G129" s="80">
        <f t="shared" si="47"/>
        <v>-100</v>
      </c>
      <c r="H129" s="59">
        <f>H124</f>
        <v>3.5</v>
      </c>
      <c r="I129" s="59">
        <f>I124</f>
        <v>3</v>
      </c>
      <c r="J129" s="58">
        <f>J124</f>
        <v>30</v>
      </c>
      <c r="K129" s="56">
        <v>-120</v>
      </c>
      <c r="L129" s="2"/>
    </row>
    <row r="130" spans="2:10" ht="13.5" thickBot="1">
      <c r="B130" s="193">
        <f>B122+1</f>
        <v>17</v>
      </c>
      <c r="C130" s="194"/>
      <c r="D130" s="90"/>
      <c r="E130" s="91"/>
      <c r="F130" s="91"/>
      <c r="G130" s="91"/>
      <c r="H130" s="91"/>
      <c r="I130" s="91"/>
      <c r="J130" s="92"/>
    </row>
    <row r="131" spans="2:10" ht="13.5" thickBot="1">
      <c r="B131" s="63" t="s">
        <v>4</v>
      </c>
      <c r="C131" s="45" t="s">
        <v>5</v>
      </c>
      <c r="D131" s="93" t="s">
        <v>194</v>
      </c>
      <c r="E131" s="94" t="s">
        <v>4</v>
      </c>
      <c r="F131" s="95" t="s">
        <v>5</v>
      </c>
      <c r="G131" s="195" t="s">
        <v>206</v>
      </c>
      <c r="H131" s="196"/>
      <c r="I131" s="196"/>
      <c r="J131" s="197"/>
    </row>
    <row r="132" spans="2:12" ht="12.75">
      <c r="B132" s="82">
        <v>6</v>
      </c>
      <c r="C132" s="83">
        <v>8</v>
      </c>
      <c r="D132" s="55">
        <v>-430</v>
      </c>
      <c r="E132" s="78">
        <f aca="true" t="shared" si="48" ref="E132:E137">MY_IMPS(G132)</f>
        <v>-10</v>
      </c>
      <c r="F132" s="109">
        <f aca="true" t="shared" si="49" ref="F132:F137">-E132</f>
        <v>10</v>
      </c>
      <c r="G132" s="80">
        <f aca="true" t="shared" si="50" ref="G132:G137">D132-J132</f>
        <v>-480</v>
      </c>
      <c r="H132" s="7">
        <f>(K133+K134+K135+K136)/40+0.5</f>
        <v>5.5</v>
      </c>
      <c r="I132" s="7">
        <f>INT(H132)</f>
        <v>5</v>
      </c>
      <c r="J132" s="54">
        <f>10*(I132-ABS((EVEN(I132)-I132))*(1-SIGN(H132-I132)))</f>
        <v>50</v>
      </c>
      <c r="K132" s="55">
        <v>100</v>
      </c>
      <c r="L132" s="2"/>
    </row>
    <row r="133" spans="2:12" ht="12.75">
      <c r="B133" s="84">
        <v>1</v>
      </c>
      <c r="C133" s="85">
        <v>3</v>
      </c>
      <c r="D133" s="55">
        <v>50</v>
      </c>
      <c r="E133" s="7">
        <f t="shared" si="48"/>
        <v>0</v>
      </c>
      <c r="F133" s="64">
        <f t="shared" si="49"/>
        <v>0</v>
      </c>
      <c r="G133" s="80">
        <f t="shared" si="50"/>
        <v>0</v>
      </c>
      <c r="H133" s="7">
        <f>H132</f>
        <v>5.5</v>
      </c>
      <c r="I133" s="7">
        <f>I132</f>
        <v>5</v>
      </c>
      <c r="J133" s="54">
        <f>J132</f>
        <v>50</v>
      </c>
      <c r="K133" s="55">
        <v>50</v>
      </c>
      <c r="L133" s="2"/>
    </row>
    <row r="134" spans="2:12" ht="12.75">
      <c r="B134" s="82">
        <v>9</v>
      </c>
      <c r="C134" s="83">
        <v>7</v>
      </c>
      <c r="D134" s="55">
        <v>100</v>
      </c>
      <c r="E134" s="7">
        <f t="shared" si="48"/>
        <v>2</v>
      </c>
      <c r="F134" s="64">
        <f t="shared" si="49"/>
        <v>-2</v>
      </c>
      <c r="G134" s="80">
        <f t="shared" si="50"/>
        <v>50</v>
      </c>
      <c r="H134" s="7">
        <f>H132</f>
        <v>5.5</v>
      </c>
      <c r="I134" s="7">
        <f>I132</f>
        <v>5</v>
      </c>
      <c r="J134" s="54">
        <f>J132</f>
        <v>50</v>
      </c>
      <c r="K134" s="55">
        <v>50</v>
      </c>
      <c r="L134" s="2"/>
    </row>
    <row r="135" spans="2:12" ht="12.75">
      <c r="B135" s="82">
        <v>12</v>
      </c>
      <c r="C135" s="83">
        <v>5</v>
      </c>
      <c r="D135" s="55">
        <v>50</v>
      </c>
      <c r="E135" s="7">
        <f t="shared" si="48"/>
        <v>0</v>
      </c>
      <c r="F135" s="64">
        <f t="shared" si="49"/>
        <v>0</v>
      </c>
      <c r="G135" s="80">
        <f t="shared" si="50"/>
        <v>0</v>
      </c>
      <c r="H135" s="7">
        <f>H132</f>
        <v>5.5</v>
      </c>
      <c r="I135" s="7">
        <f>I132</f>
        <v>5</v>
      </c>
      <c r="J135" s="54">
        <f>J132</f>
        <v>50</v>
      </c>
      <c r="K135" s="98">
        <v>50</v>
      </c>
      <c r="L135" s="2"/>
    </row>
    <row r="136" spans="2:12" ht="12.75">
      <c r="B136" s="84">
        <v>4</v>
      </c>
      <c r="C136" s="85">
        <v>2</v>
      </c>
      <c r="D136" s="98">
        <v>50</v>
      </c>
      <c r="E136" s="7">
        <f t="shared" si="48"/>
        <v>0</v>
      </c>
      <c r="F136" s="64">
        <f t="shared" si="49"/>
        <v>0</v>
      </c>
      <c r="G136" s="80">
        <f t="shared" si="50"/>
        <v>0</v>
      </c>
      <c r="H136" s="7">
        <f>H132</f>
        <v>5.5</v>
      </c>
      <c r="I136" s="7">
        <f>I132</f>
        <v>5</v>
      </c>
      <c r="J136" s="54">
        <f>J132</f>
        <v>50</v>
      </c>
      <c r="K136" s="98">
        <v>50</v>
      </c>
      <c r="L136" s="2"/>
    </row>
    <row r="137" spans="2:12" ht="13.5" thickBot="1">
      <c r="B137" s="86">
        <v>11</v>
      </c>
      <c r="C137" s="71">
        <v>10</v>
      </c>
      <c r="D137" s="65">
        <v>50</v>
      </c>
      <c r="E137" s="59">
        <f t="shared" si="48"/>
        <v>0</v>
      </c>
      <c r="F137" s="67">
        <f t="shared" si="49"/>
        <v>0</v>
      </c>
      <c r="G137" s="80">
        <f t="shared" si="50"/>
        <v>0</v>
      </c>
      <c r="H137" s="59">
        <f>H132</f>
        <v>5.5</v>
      </c>
      <c r="I137" s="59">
        <f>I132</f>
        <v>5</v>
      </c>
      <c r="J137" s="58">
        <f>J132</f>
        <v>50</v>
      </c>
      <c r="K137" s="56">
        <v>-430</v>
      </c>
      <c r="L137" s="2"/>
    </row>
    <row r="138" spans="2:10" ht="13.5" thickBot="1">
      <c r="B138" s="193">
        <f>B130+1</f>
        <v>18</v>
      </c>
      <c r="C138" s="194"/>
      <c r="D138" s="90"/>
      <c r="E138" s="91"/>
      <c r="F138" s="91"/>
      <c r="G138" s="91"/>
      <c r="H138" s="91"/>
      <c r="I138" s="91"/>
      <c r="J138" s="92"/>
    </row>
    <row r="139" spans="2:10" ht="13.5" thickBot="1">
      <c r="B139" s="63" t="s">
        <v>4</v>
      </c>
      <c r="C139" s="45" t="s">
        <v>5</v>
      </c>
      <c r="D139" s="93" t="s">
        <v>194</v>
      </c>
      <c r="E139" s="94" t="s">
        <v>4</v>
      </c>
      <c r="F139" s="95" t="s">
        <v>5</v>
      </c>
      <c r="G139" s="195" t="s">
        <v>206</v>
      </c>
      <c r="H139" s="196"/>
      <c r="I139" s="196"/>
      <c r="J139" s="197"/>
    </row>
    <row r="140" spans="2:12" ht="12.75">
      <c r="B140" s="82">
        <v>6</v>
      </c>
      <c r="C140" s="83">
        <v>8</v>
      </c>
      <c r="D140" s="55">
        <v>-100</v>
      </c>
      <c r="E140" s="78">
        <f aca="true" t="shared" si="51" ref="E140:E145">MY_IMPS(G140)</f>
        <v>-2</v>
      </c>
      <c r="F140" s="109">
        <f aca="true" t="shared" si="52" ref="F140:F145">-E140</f>
        <v>2</v>
      </c>
      <c r="G140" s="80">
        <f aca="true" t="shared" si="53" ref="G140:G145">D140-J140</f>
        <v>-80</v>
      </c>
      <c r="H140" s="7">
        <f>(K141+K142+K143+K144)/40+0.5</f>
        <v>-2</v>
      </c>
      <c r="I140" s="7">
        <f>INT(H140)</f>
        <v>-2</v>
      </c>
      <c r="J140" s="54">
        <f>10*(I140-ABS((EVEN(I140)-I140))*(1-SIGN(H140-I140)))</f>
        <v>-20</v>
      </c>
      <c r="K140" s="55">
        <v>110</v>
      </c>
      <c r="L140" s="2"/>
    </row>
    <row r="141" spans="2:12" ht="12.75">
      <c r="B141" s="84">
        <v>1</v>
      </c>
      <c r="C141" s="85">
        <v>3</v>
      </c>
      <c r="D141" s="55">
        <v>110</v>
      </c>
      <c r="E141" s="7">
        <f t="shared" si="51"/>
        <v>4</v>
      </c>
      <c r="F141" s="64">
        <f t="shared" si="52"/>
        <v>-4</v>
      </c>
      <c r="G141" s="80">
        <f t="shared" si="53"/>
        <v>130</v>
      </c>
      <c r="H141" s="7">
        <f>H140</f>
        <v>-2</v>
      </c>
      <c r="I141" s="7">
        <f>I140</f>
        <v>-2</v>
      </c>
      <c r="J141" s="54">
        <f>J140</f>
        <v>-20</v>
      </c>
      <c r="K141" s="55">
        <v>50</v>
      </c>
      <c r="L141" s="2"/>
    </row>
    <row r="142" spans="2:12" ht="12.75">
      <c r="B142" s="82">
        <v>9</v>
      </c>
      <c r="C142" s="83">
        <v>7</v>
      </c>
      <c r="D142" s="55">
        <v>-470</v>
      </c>
      <c r="E142" s="7">
        <f t="shared" si="51"/>
        <v>-10</v>
      </c>
      <c r="F142" s="64">
        <f t="shared" si="52"/>
        <v>10</v>
      </c>
      <c r="G142" s="80">
        <f t="shared" si="53"/>
        <v>-450</v>
      </c>
      <c r="H142" s="7">
        <f>H140</f>
        <v>-2</v>
      </c>
      <c r="I142" s="7">
        <f>I140</f>
        <v>-2</v>
      </c>
      <c r="J142" s="54">
        <f>J140</f>
        <v>-20</v>
      </c>
      <c r="K142" s="98">
        <v>50</v>
      </c>
      <c r="L142" s="2"/>
    </row>
    <row r="143" spans="2:12" ht="12.75">
      <c r="B143" s="82">
        <v>12</v>
      </c>
      <c r="C143" s="83">
        <v>5</v>
      </c>
      <c r="D143" s="55">
        <v>50</v>
      </c>
      <c r="E143" s="7">
        <f t="shared" si="51"/>
        <v>2</v>
      </c>
      <c r="F143" s="64">
        <f t="shared" si="52"/>
        <v>-2</v>
      </c>
      <c r="G143" s="80">
        <f t="shared" si="53"/>
        <v>70</v>
      </c>
      <c r="H143" s="7">
        <f>H140</f>
        <v>-2</v>
      </c>
      <c r="I143" s="7">
        <f>I140</f>
        <v>-2</v>
      </c>
      <c r="J143" s="54">
        <f>J140</f>
        <v>-20</v>
      </c>
      <c r="K143" s="55">
        <v>-100</v>
      </c>
      <c r="L143" s="2"/>
    </row>
    <row r="144" spans="2:12" ht="12.75">
      <c r="B144" s="84">
        <v>4</v>
      </c>
      <c r="C144" s="85">
        <v>2</v>
      </c>
      <c r="D144" s="98">
        <v>-100</v>
      </c>
      <c r="E144" s="7">
        <f t="shared" si="51"/>
        <v>-2</v>
      </c>
      <c r="F144" s="64">
        <f t="shared" si="52"/>
        <v>2</v>
      </c>
      <c r="G144" s="80">
        <f t="shared" si="53"/>
        <v>-80</v>
      </c>
      <c r="H144" s="7">
        <f>H140</f>
        <v>-2</v>
      </c>
      <c r="I144" s="7">
        <f>I140</f>
        <v>-2</v>
      </c>
      <c r="J144" s="54">
        <f>J140</f>
        <v>-20</v>
      </c>
      <c r="K144" s="98">
        <v>-100</v>
      </c>
      <c r="L144" s="2"/>
    </row>
    <row r="145" spans="2:12" ht="13.5" thickBot="1">
      <c r="B145" s="86">
        <v>11</v>
      </c>
      <c r="C145" s="71">
        <v>10</v>
      </c>
      <c r="D145" s="65">
        <v>50</v>
      </c>
      <c r="E145" s="59">
        <f t="shared" si="51"/>
        <v>2</v>
      </c>
      <c r="F145" s="67">
        <f t="shared" si="52"/>
        <v>-2</v>
      </c>
      <c r="G145" s="80">
        <f t="shared" si="53"/>
        <v>70</v>
      </c>
      <c r="H145" s="59">
        <f>H140</f>
        <v>-2</v>
      </c>
      <c r="I145" s="59">
        <f>I140</f>
        <v>-2</v>
      </c>
      <c r="J145" s="58">
        <f>J140</f>
        <v>-20</v>
      </c>
      <c r="K145" s="56">
        <v>-470</v>
      </c>
      <c r="L145" s="2"/>
    </row>
    <row r="146" spans="2:10" ht="13.5" thickBot="1">
      <c r="B146" s="193">
        <f>B138+1</f>
        <v>19</v>
      </c>
      <c r="C146" s="194"/>
      <c r="D146" s="90"/>
      <c r="E146" s="91"/>
      <c r="F146" s="91"/>
      <c r="G146" s="91"/>
      <c r="H146" s="91"/>
      <c r="I146" s="91"/>
      <c r="J146" s="92"/>
    </row>
    <row r="147" spans="2:10" ht="13.5" thickBot="1">
      <c r="B147" s="63" t="s">
        <v>4</v>
      </c>
      <c r="C147" s="45" t="s">
        <v>5</v>
      </c>
      <c r="D147" s="93" t="s">
        <v>194</v>
      </c>
      <c r="E147" s="94" t="s">
        <v>4</v>
      </c>
      <c r="F147" s="95" t="s">
        <v>5</v>
      </c>
      <c r="G147" s="195" t="s">
        <v>206</v>
      </c>
      <c r="H147" s="196"/>
      <c r="I147" s="196"/>
      <c r="J147" s="197"/>
    </row>
    <row r="148" spans="2:12" ht="12.75">
      <c r="B148" s="82">
        <v>5</v>
      </c>
      <c r="C148" s="83">
        <v>6</v>
      </c>
      <c r="D148" s="55">
        <v>-600</v>
      </c>
      <c r="E148" s="78">
        <f aca="true" t="shared" si="54" ref="E148:E153">MY_IMPS(G148)</f>
        <v>1</v>
      </c>
      <c r="F148" s="109">
        <f aca="true" t="shared" si="55" ref="F148:F153">-E148</f>
        <v>-1</v>
      </c>
      <c r="G148" s="80">
        <f aca="true" t="shared" si="56" ref="G148:G153">D148-J148</f>
        <v>20</v>
      </c>
      <c r="H148" s="7">
        <f>(K149+K150+K151+K152)/40+0.5</f>
        <v>-61.5</v>
      </c>
      <c r="I148" s="7">
        <f>INT(H148)</f>
        <v>-62</v>
      </c>
      <c r="J148" s="54">
        <f>10*(I148-ABS((EVEN(I148)-I148))*(1-SIGN(H148-I148)))</f>
        <v>-620</v>
      </c>
      <c r="K148" s="55">
        <v>100</v>
      </c>
      <c r="L148" s="2"/>
    </row>
    <row r="149" spans="2:12" ht="12.75">
      <c r="B149" s="84">
        <v>9</v>
      </c>
      <c r="C149" s="85">
        <v>11</v>
      </c>
      <c r="D149" s="55">
        <v>-650</v>
      </c>
      <c r="E149" s="7">
        <f t="shared" si="54"/>
        <v>-1</v>
      </c>
      <c r="F149" s="64">
        <f t="shared" si="55"/>
        <v>1</v>
      </c>
      <c r="G149" s="80">
        <f t="shared" si="56"/>
        <v>-30</v>
      </c>
      <c r="H149" s="7">
        <f>H148</f>
        <v>-61.5</v>
      </c>
      <c r="I149" s="7">
        <f>I148</f>
        <v>-62</v>
      </c>
      <c r="J149" s="54">
        <f>J148</f>
        <v>-620</v>
      </c>
      <c r="K149" s="55">
        <v>-600</v>
      </c>
      <c r="L149" s="2"/>
    </row>
    <row r="150" spans="2:12" ht="12.75">
      <c r="B150" s="82">
        <v>1</v>
      </c>
      <c r="C150" s="83">
        <v>12</v>
      </c>
      <c r="D150" s="55">
        <v>100</v>
      </c>
      <c r="E150" s="7">
        <f t="shared" si="54"/>
        <v>12</v>
      </c>
      <c r="F150" s="64">
        <f t="shared" si="55"/>
        <v>-12</v>
      </c>
      <c r="G150" s="80">
        <f t="shared" si="56"/>
        <v>720</v>
      </c>
      <c r="H150" s="7">
        <f>H148</f>
        <v>-61.5</v>
      </c>
      <c r="I150" s="7">
        <f>I148</f>
        <v>-62</v>
      </c>
      <c r="J150" s="54">
        <f>J148</f>
        <v>-620</v>
      </c>
      <c r="K150" s="98">
        <v>-620</v>
      </c>
      <c r="L150" s="2"/>
    </row>
    <row r="151" spans="2:12" ht="12.75">
      <c r="B151" s="82">
        <v>4</v>
      </c>
      <c r="C151" s="83">
        <v>8</v>
      </c>
      <c r="D151" s="55">
        <v>-630</v>
      </c>
      <c r="E151" s="7">
        <f t="shared" si="54"/>
        <v>0</v>
      </c>
      <c r="F151" s="64">
        <f t="shared" si="55"/>
        <v>0</v>
      </c>
      <c r="G151" s="80">
        <f t="shared" si="56"/>
        <v>-10</v>
      </c>
      <c r="H151" s="7">
        <f>H148</f>
        <v>-61.5</v>
      </c>
      <c r="I151" s="7">
        <f>I148</f>
        <v>-62</v>
      </c>
      <c r="J151" s="54">
        <f>J148</f>
        <v>-620</v>
      </c>
      <c r="K151" s="55">
        <v>-630</v>
      </c>
      <c r="L151" s="2"/>
    </row>
    <row r="152" spans="2:12" ht="12.75">
      <c r="B152" s="84">
        <v>10</v>
      </c>
      <c r="C152" s="85">
        <v>3</v>
      </c>
      <c r="D152" s="98">
        <v>-620</v>
      </c>
      <c r="E152" s="7">
        <f t="shared" si="54"/>
        <v>0</v>
      </c>
      <c r="F152" s="64">
        <f t="shared" si="55"/>
        <v>0</v>
      </c>
      <c r="G152" s="80">
        <f t="shared" si="56"/>
        <v>0</v>
      </c>
      <c r="H152" s="7">
        <f>H148</f>
        <v>-61.5</v>
      </c>
      <c r="I152" s="7">
        <f>I148</f>
        <v>-62</v>
      </c>
      <c r="J152" s="54">
        <f>J148</f>
        <v>-620</v>
      </c>
      <c r="K152" s="98">
        <v>-630</v>
      </c>
      <c r="L152" s="2"/>
    </row>
    <row r="153" spans="2:11" ht="13.5" thickBot="1">
      <c r="B153" s="86">
        <v>2</v>
      </c>
      <c r="C153" s="71">
        <v>7</v>
      </c>
      <c r="D153" s="65">
        <v>-630</v>
      </c>
      <c r="E153" s="59">
        <f t="shared" si="54"/>
        <v>0</v>
      </c>
      <c r="F153" s="67">
        <f t="shared" si="55"/>
        <v>0</v>
      </c>
      <c r="G153" s="80">
        <f t="shared" si="56"/>
        <v>-10</v>
      </c>
      <c r="H153" s="59">
        <f>H148</f>
        <v>-61.5</v>
      </c>
      <c r="I153" s="59">
        <f>I148</f>
        <v>-62</v>
      </c>
      <c r="J153" s="58">
        <f>J148</f>
        <v>-620</v>
      </c>
      <c r="K153" s="56">
        <v>-650</v>
      </c>
    </row>
    <row r="154" spans="2:10" ht="13.5" thickBot="1">
      <c r="B154" s="193">
        <f>B146+1</f>
        <v>20</v>
      </c>
      <c r="C154" s="194"/>
      <c r="D154" s="90"/>
      <c r="E154" s="91"/>
      <c r="F154" s="91"/>
      <c r="G154" s="91"/>
      <c r="H154" s="91"/>
      <c r="I154" s="91"/>
      <c r="J154" s="92"/>
    </row>
    <row r="155" spans="2:10" ht="13.5" thickBot="1">
      <c r="B155" s="63" t="s">
        <v>4</v>
      </c>
      <c r="C155" s="45" t="s">
        <v>5</v>
      </c>
      <c r="D155" s="93" t="s">
        <v>194</v>
      </c>
      <c r="E155" s="94" t="s">
        <v>4</v>
      </c>
      <c r="F155" s="95" t="s">
        <v>5</v>
      </c>
      <c r="G155" s="195" t="s">
        <v>206</v>
      </c>
      <c r="H155" s="196"/>
      <c r="I155" s="196"/>
      <c r="J155" s="197"/>
    </row>
    <row r="156" spans="2:12" ht="12.75">
      <c r="B156" s="82">
        <v>5</v>
      </c>
      <c r="C156" s="83">
        <v>6</v>
      </c>
      <c r="D156" s="55">
        <v>620</v>
      </c>
      <c r="E156" s="78">
        <f aca="true" t="shared" si="57" ref="E156:E161">MY_IMPS(G156)</f>
        <v>-1</v>
      </c>
      <c r="F156" s="109">
        <f aca="true" t="shared" si="58" ref="F156:F161">-E156</f>
        <v>1</v>
      </c>
      <c r="G156" s="80">
        <f aca="true" t="shared" si="59" ref="G156:G161">D156-J156</f>
        <v>-20</v>
      </c>
      <c r="H156" s="7">
        <f>(K157+K158+K159+K160)/40+0.5</f>
        <v>64</v>
      </c>
      <c r="I156" s="7">
        <f>INT(H156)</f>
        <v>64</v>
      </c>
      <c r="J156" s="54">
        <f>10*(I156-ABS((EVEN(I156)-I156))*(1-SIGN(H156-I156)))</f>
        <v>640</v>
      </c>
      <c r="K156" s="55">
        <v>710</v>
      </c>
      <c r="L156" s="2"/>
    </row>
    <row r="157" spans="2:12" ht="12.75">
      <c r="B157" s="84">
        <v>9</v>
      </c>
      <c r="C157" s="85">
        <v>11</v>
      </c>
      <c r="D157" s="55">
        <v>650</v>
      </c>
      <c r="E157" s="7">
        <f t="shared" si="57"/>
        <v>0</v>
      </c>
      <c r="F157" s="64">
        <f t="shared" si="58"/>
        <v>0</v>
      </c>
      <c r="G157" s="80">
        <f t="shared" si="59"/>
        <v>10</v>
      </c>
      <c r="H157" s="7">
        <f>H156</f>
        <v>64</v>
      </c>
      <c r="I157" s="7">
        <f>I156</f>
        <v>64</v>
      </c>
      <c r="J157" s="54">
        <f>J156</f>
        <v>640</v>
      </c>
      <c r="K157" s="55">
        <v>650</v>
      </c>
      <c r="L157" s="2"/>
    </row>
    <row r="158" spans="2:12" ht="12.75">
      <c r="B158" s="82">
        <v>1</v>
      </c>
      <c r="C158" s="83">
        <v>12</v>
      </c>
      <c r="D158" s="55">
        <v>620</v>
      </c>
      <c r="E158" s="7">
        <f t="shared" si="57"/>
        <v>-1</v>
      </c>
      <c r="F158" s="64">
        <f t="shared" si="58"/>
        <v>1</v>
      </c>
      <c r="G158" s="80">
        <f t="shared" si="59"/>
        <v>-20</v>
      </c>
      <c r="H158" s="7">
        <f>H156</f>
        <v>64</v>
      </c>
      <c r="I158" s="7">
        <f>I156</f>
        <v>64</v>
      </c>
      <c r="J158" s="54">
        <f>J156</f>
        <v>640</v>
      </c>
      <c r="K158" s="98">
        <v>650</v>
      </c>
      <c r="L158" s="2"/>
    </row>
    <row r="159" spans="2:12" ht="12.75">
      <c r="B159" s="82">
        <v>4</v>
      </c>
      <c r="C159" s="83">
        <v>8</v>
      </c>
      <c r="D159" s="55">
        <v>710</v>
      </c>
      <c r="E159" s="7">
        <f t="shared" si="57"/>
        <v>2</v>
      </c>
      <c r="F159" s="64">
        <f t="shared" si="58"/>
        <v>-2</v>
      </c>
      <c r="G159" s="80">
        <f t="shared" si="59"/>
        <v>70</v>
      </c>
      <c r="H159" s="7">
        <f>H156</f>
        <v>64</v>
      </c>
      <c r="I159" s="7">
        <f>I156</f>
        <v>64</v>
      </c>
      <c r="J159" s="54">
        <f>J156</f>
        <v>640</v>
      </c>
      <c r="K159" s="55">
        <v>620</v>
      </c>
      <c r="L159" s="2"/>
    </row>
    <row r="160" spans="2:12" ht="12.75">
      <c r="B160" s="84">
        <v>10</v>
      </c>
      <c r="C160" s="85">
        <v>3</v>
      </c>
      <c r="D160" s="98">
        <v>650</v>
      </c>
      <c r="E160" s="7">
        <f t="shared" si="57"/>
        <v>0</v>
      </c>
      <c r="F160" s="64">
        <f t="shared" si="58"/>
        <v>0</v>
      </c>
      <c r="G160" s="80">
        <f t="shared" si="59"/>
        <v>10</v>
      </c>
      <c r="H160" s="7">
        <f>H156</f>
        <v>64</v>
      </c>
      <c r="I160" s="7">
        <f>I156</f>
        <v>64</v>
      </c>
      <c r="J160" s="54">
        <f>J156</f>
        <v>640</v>
      </c>
      <c r="K160" s="55">
        <v>620</v>
      </c>
      <c r="L160" s="2"/>
    </row>
    <row r="161" spans="2:12" ht="13.5" thickBot="1">
      <c r="B161" s="86">
        <v>2</v>
      </c>
      <c r="C161" s="71">
        <v>7</v>
      </c>
      <c r="D161" s="65">
        <v>140</v>
      </c>
      <c r="E161" s="59">
        <f t="shared" si="57"/>
        <v>-11</v>
      </c>
      <c r="F161" s="67">
        <f t="shared" si="58"/>
        <v>11</v>
      </c>
      <c r="G161" s="80">
        <f t="shared" si="59"/>
        <v>-500</v>
      </c>
      <c r="H161" s="59">
        <f>H156</f>
        <v>64</v>
      </c>
      <c r="I161" s="59">
        <f>I156</f>
        <v>64</v>
      </c>
      <c r="J161" s="58">
        <f>J156</f>
        <v>640</v>
      </c>
      <c r="K161" s="65">
        <v>140</v>
      </c>
      <c r="L161" s="2"/>
    </row>
    <row r="162" spans="2:10" ht="13.5" thickBot="1">
      <c r="B162" s="193">
        <f>B154+1</f>
        <v>21</v>
      </c>
      <c r="C162" s="194"/>
      <c r="D162" s="90"/>
      <c r="E162" s="91"/>
      <c r="F162" s="91"/>
      <c r="G162" s="91"/>
      <c r="H162" s="91"/>
      <c r="I162" s="91"/>
      <c r="J162" s="92"/>
    </row>
    <row r="163" spans="2:10" ht="13.5" thickBot="1">
      <c r="B163" s="63" t="s">
        <v>4</v>
      </c>
      <c r="C163" s="45" t="s">
        <v>5</v>
      </c>
      <c r="D163" s="93" t="s">
        <v>194</v>
      </c>
      <c r="E163" s="94" t="s">
        <v>4</v>
      </c>
      <c r="F163" s="95" t="s">
        <v>5</v>
      </c>
      <c r="G163" s="195" t="s">
        <v>206</v>
      </c>
      <c r="H163" s="196"/>
      <c r="I163" s="196"/>
      <c r="J163" s="197"/>
    </row>
    <row r="164" spans="2:12" ht="12.75">
      <c r="B164" s="82">
        <v>5</v>
      </c>
      <c r="C164" s="83">
        <v>6</v>
      </c>
      <c r="D164" s="55">
        <v>-200</v>
      </c>
      <c r="E164" s="78">
        <f aca="true" t="shared" si="60" ref="E164:E169">MY_IMPS(G164)</f>
        <v>-6</v>
      </c>
      <c r="F164" s="109">
        <f aca="true" t="shared" si="61" ref="F164:F169">-E164</f>
        <v>6</v>
      </c>
      <c r="G164" s="80">
        <f aca="true" t="shared" si="62" ref="G164:G169">D164-J164</f>
        <v>-250</v>
      </c>
      <c r="H164" s="7">
        <f>(K165+K166+K167+K168)/40+0.5</f>
        <v>5.25</v>
      </c>
      <c r="I164" s="7">
        <f>INT(H164)</f>
        <v>5</v>
      </c>
      <c r="J164" s="54">
        <f>10*(I164-ABS((EVEN(I164)-I164))*(1-SIGN(H164-I164)))</f>
        <v>50</v>
      </c>
      <c r="K164" s="98">
        <v>150</v>
      </c>
      <c r="L164" s="2"/>
    </row>
    <row r="165" spans="2:12" ht="12.75">
      <c r="B165" s="84">
        <v>9</v>
      </c>
      <c r="C165" s="85">
        <v>11</v>
      </c>
      <c r="D165" s="55">
        <v>100</v>
      </c>
      <c r="E165" s="7">
        <f t="shared" si="60"/>
        <v>2</v>
      </c>
      <c r="F165" s="64">
        <f t="shared" si="61"/>
        <v>-2</v>
      </c>
      <c r="G165" s="80">
        <f t="shared" si="62"/>
        <v>50</v>
      </c>
      <c r="H165" s="7">
        <f>H164</f>
        <v>5.25</v>
      </c>
      <c r="I165" s="7">
        <f>I164</f>
        <v>5</v>
      </c>
      <c r="J165" s="54">
        <f>J164</f>
        <v>50</v>
      </c>
      <c r="K165" s="55">
        <v>100</v>
      </c>
      <c r="L165" s="2"/>
    </row>
    <row r="166" spans="2:12" ht="12.75">
      <c r="B166" s="82">
        <v>1</v>
      </c>
      <c r="C166" s="83">
        <v>12</v>
      </c>
      <c r="D166" s="55">
        <v>100</v>
      </c>
      <c r="E166" s="7">
        <f t="shared" si="60"/>
        <v>2</v>
      </c>
      <c r="F166" s="64">
        <f t="shared" si="61"/>
        <v>-2</v>
      </c>
      <c r="G166" s="80">
        <f t="shared" si="62"/>
        <v>50</v>
      </c>
      <c r="H166" s="7">
        <f>H164</f>
        <v>5.25</v>
      </c>
      <c r="I166" s="7">
        <f>I164</f>
        <v>5</v>
      </c>
      <c r="J166" s="54">
        <f>J164</f>
        <v>50</v>
      </c>
      <c r="K166" s="55">
        <v>100</v>
      </c>
      <c r="L166" s="2"/>
    </row>
    <row r="167" spans="2:12" ht="12.75">
      <c r="B167" s="82">
        <v>4</v>
      </c>
      <c r="C167" s="83">
        <v>8</v>
      </c>
      <c r="D167" s="55">
        <v>100</v>
      </c>
      <c r="E167" s="7">
        <f t="shared" si="60"/>
        <v>2</v>
      </c>
      <c r="F167" s="64">
        <f t="shared" si="61"/>
        <v>-2</v>
      </c>
      <c r="G167" s="80">
        <f t="shared" si="62"/>
        <v>50</v>
      </c>
      <c r="H167" s="7">
        <f>H164</f>
        <v>5.25</v>
      </c>
      <c r="I167" s="7">
        <f>I164</f>
        <v>5</v>
      </c>
      <c r="J167" s="54">
        <f>J164</f>
        <v>50</v>
      </c>
      <c r="K167" s="55">
        <v>100</v>
      </c>
      <c r="L167" s="2"/>
    </row>
    <row r="168" spans="2:12" ht="12.75">
      <c r="B168" s="84">
        <v>10</v>
      </c>
      <c r="C168" s="85">
        <v>3</v>
      </c>
      <c r="D168" s="98">
        <v>150</v>
      </c>
      <c r="E168" s="7">
        <f t="shared" si="60"/>
        <v>3</v>
      </c>
      <c r="F168" s="64">
        <f t="shared" si="61"/>
        <v>-3</v>
      </c>
      <c r="G168" s="80">
        <f t="shared" si="62"/>
        <v>100</v>
      </c>
      <c r="H168" s="7">
        <f>H164</f>
        <v>5.25</v>
      </c>
      <c r="I168" s="7">
        <f>I164</f>
        <v>5</v>
      </c>
      <c r="J168" s="54">
        <f>J164</f>
        <v>50</v>
      </c>
      <c r="K168" s="98">
        <v>-110</v>
      </c>
      <c r="L168" s="2"/>
    </row>
    <row r="169" spans="2:12" ht="13.5" thickBot="1">
      <c r="B169" s="86">
        <v>2</v>
      </c>
      <c r="C169" s="71">
        <v>7</v>
      </c>
      <c r="D169" s="65">
        <v>-110</v>
      </c>
      <c r="E169" s="59">
        <f t="shared" si="60"/>
        <v>-4</v>
      </c>
      <c r="F169" s="67">
        <f t="shared" si="61"/>
        <v>4</v>
      </c>
      <c r="G169" s="80">
        <f t="shared" si="62"/>
        <v>-160</v>
      </c>
      <c r="H169" s="59">
        <f>H164</f>
        <v>5.25</v>
      </c>
      <c r="I169" s="59">
        <f>I164</f>
        <v>5</v>
      </c>
      <c r="J169" s="58">
        <f>J164</f>
        <v>50</v>
      </c>
      <c r="K169" s="56">
        <v>-200</v>
      </c>
      <c r="L169" s="2"/>
    </row>
    <row r="170" spans="2:10" ht="13.5" thickBot="1">
      <c r="B170" s="193">
        <f>B162+1</f>
        <v>22</v>
      </c>
      <c r="C170" s="194"/>
      <c r="D170" s="90"/>
      <c r="E170" s="91"/>
      <c r="F170" s="91"/>
      <c r="G170" s="91"/>
      <c r="H170" s="91"/>
      <c r="I170" s="91"/>
      <c r="J170" s="92"/>
    </row>
    <row r="171" spans="2:10" ht="13.5" thickBot="1">
      <c r="B171" s="63" t="s">
        <v>4</v>
      </c>
      <c r="C171" s="45" t="s">
        <v>5</v>
      </c>
      <c r="D171" s="93" t="s">
        <v>194</v>
      </c>
      <c r="E171" s="94" t="s">
        <v>4</v>
      </c>
      <c r="F171" s="95" t="s">
        <v>5</v>
      </c>
      <c r="G171" s="195" t="s">
        <v>206</v>
      </c>
      <c r="H171" s="196"/>
      <c r="I171" s="196"/>
      <c r="J171" s="197"/>
    </row>
    <row r="172" spans="2:12" ht="12.75">
      <c r="B172" s="82">
        <v>7</v>
      </c>
      <c r="C172" s="83">
        <v>8</v>
      </c>
      <c r="D172" s="55">
        <v>400</v>
      </c>
      <c r="E172" s="78">
        <f aca="true" t="shared" si="63" ref="E172:E177">MY_IMPS(G172)</f>
        <v>0</v>
      </c>
      <c r="F172" s="109">
        <f aca="true" t="shared" si="64" ref="F172:F177">-E172</f>
        <v>0</v>
      </c>
      <c r="G172" s="77">
        <f aca="true" t="shared" si="65" ref="G172:G177">D172-J172</f>
        <v>-10</v>
      </c>
      <c r="H172" s="78">
        <f>(K173+K174+K175+K176)/40+0.5</f>
        <v>41.75</v>
      </c>
      <c r="I172" s="78">
        <f>INT(H172)</f>
        <v>41</v>
      </c>
      <c r="J172" s="79">
        <f>10*(I172-ABS((EVEN(I172)-I172))*(1-SIGN(H172-I172)))</f>
        <v>410</v>
      </c>
      <c r="K172" s="55">
        <v>450</v>
      </c>
      <c r="L172" s="2"/>
    </row>
    <row r="173" spans="2:12" ht="12.75">
      <c r="B173" s="84">
        <v>3</v>
      </c>
      <c r="C173" s="85">
        <v>9</v>
      </c>
      <c r="D173" s="55">
        <v>420</v>
      </c>
      <c r="E173" s="7">
        <f t="shared" si="63"/>
        <v>0</v>
      </c>
      <c r="F173" s="64">
        <f t="shared" si="64"/>
        <v>0</v>
      </c>
      <c r="G173" s="80">
        <f t="shared" si="65"/>
        <v>10</v>
      </c>
      <c r="H173" s="7">
        <f>H172</f>
        <v>41.75</v>
      </c>
      <c r="I173" s="7">
        <f>I172</f>
        <v>41</v>
      </c>
      <c r="J173" s="54">
        <f>J172</f>
        <v>410</v>
      </c>
      <c r="K173" s="55">
        <v>430</v>
      </c>
      <c r="L173" s="2"/>
    </row>
    <row r="174" spans="2:12" ht="12.75">
      <c r="B174" s="82">
        <v>4</v>
      </c>
      <c r="C174" s="83">
        <v>5</v>
      </c>
      <c r="D174" s="55">
        <v>430</v>
      </c>
      <c r="E174" s="7">
        <f t="shared" si="63"/>
        <v>1</v>
      </c>
      <c r="F174" s="64">
        <f t="shared" si="64"/>
        <v>-1</v>
      </c>
      <c r="G174" s="80">
        <f t="shared" si="65"/>
        <v>20</v>
      </c>
      <c r="H174" s="7">
        <f>H172</f>
        <v>41.75</v>
      </c>
      <c r="I174" s="7">
        <f>I172</f>
        <v>41</v>
      </c>
      <c r="J174" s="54">
        <f>J172</f>
        <v>410</v>
      </c>
      <c r="K174" s="55">
        <v>420</v>
      </c>
      <c r="L174" s="2"/>
    </row>
    <row r="175" spans="2:12" ht="12.75">
      <c r="B175" s="82">
        <v>1</v>
      </c>
      <c r="C175" s="83">
        <v>10</v>
      </c>
      <c r="D175" s="55">
        <v>450</v>
      </c>
      <c r="E175" s="7">
        <f t="shared" si="63"/>
        <v>1</v>
      </c>
      <c r="F175" s="64">
        <f t="shared" si="64"/>
        <v>-1</v>
      </c>
      <c r="G175" s="80">
        <f t="shared" si="65"/>
        <v>40</v>
      </c>
      <c r="H175" s="7">
        <f>H172</f>
        <v>41.75</v>
      </c>
      <c r="I175" s="7">
        <f>I172</f>
        <v>41</v>
      </c>
      <c r="J175" s="54">
        <f>J172</f>
        <v>410</v>
      </c>
      <c r="K175" s="55">
        <v>400</v>
      </c>
      <c r="L175" s="2"/>
    </row>
    <row r="176" spans="2:12" ht="12.75">
      <c r="B176" s="84">
        <v>2</v>
      </c>
      <c r="C176" s="85">
        <v>11</v>
      </c>
      <c r="D176" s="98">
        <v>400</v>
      </c>
      <c r="E176" s="7">
        <f t="shared" si="63"/>
        <v>0</v>
      </c>
      <c r="F176" s="64">
        <f t="shared" si="64"/>
        <v>0</v>
      </c>
      <c r="G176" s="80">
        <f t="shared" si="65"/>
        <v>-10</v>
      </c>
      <c r="H176" s="7">
        <f>H172</f>
        <v>41.75</v>
      </c>
      <c r="I176" s="7">
        <f>I172</f>
        <v>41</v>
      </c>
      <c r="J176" s="54">
        <f>J172</f>
        <v>410</v>
      </c>
      <c r="K176" s="98">
        <v>400</v>
      </c>
      <c r="L176" s="2"/>
    </row>
    <row r="177" spans="2:12" ht="13.5" thickBot="1">
      <c r="B177" s="86">
        <v>6</v>
      </c>
      <c r="C177" s="71">
        <v>12</v>
      </c>
      <c r="D177" s="65">
        <v>-50</v>
      </c>
      <c r="E177" s="59">
        <f t="shared" si="63"/>
        <v>-10</v>
      </c>
      <c r="F177" s="67">
        <f t="shared" si="64"/>
        <v>10</v>
      </c>
      <c r="G177" s="81">
        <f t="shared" si="65"/>
        <v>-460</v>
      </c>
      <c r="H177" s="59">
        <f>H172</f>
        <v>41.75</v>
      </c>
      <c r="I177" s="59">
        <f>I172</f>
        <v>41</v>
      </c>
      <c r="J177" s="58">
        <f>J172</f>
        <v>410</v>
      </c>
      <c r="K177" s="65">
        <v>-50</v>
      </c>
      <c r="L177" s="2"/>
    </row>
    <row r="178" spans="2:10" ht="13.5" thickBot="1">
      <c r="B178" s="193">
        <f>B170+1</f>
        <v>23</v>
      </c>
      <c r="C178" s="194"/>
      <c r="D178" s="90"/>
      <c r="E178" s="91"/>
      <c r="F178" s="91"/>
      <c r="G178" s="91"/>
      <c r="H178" s="91"/>
      <c r="I178" s="91"/>
      <c r="J178" s="92"/>
    </row>
    <row r="179" spans="2:10" ht="13.5" thickBot="1">
      <c r="B179" s="63" t="s">
        <v>4</v>
      </c>
      <c r="C179" s="45" t="s">
        <v>5</v>
      </c>
      <c r="D179" s="93" t="s">
        <v>194</v>
      </c>
      <c r="E179" s="94" t="s">
        <v>4</v>
      </c>
      <c r="F179" s="95" t="s">
        <v>5</v>
      </c>
      <c r="G179" s="195" t="s">
        <v>206</v>
      </c>
      <c r="H179" s="196"/>
      <c r="I179" s="196"/>
      <c r="J179" s="197"/>
    </row>
    <row r="180" spans="2:12" ht="12.75">
      <c r="B180" s="82">
        <v>7</v>
      </c>
      <c r="C180" s="83">
        <v>8</v>
      </c>
      <c r="D180" s="55">
        <v>110</v>
      </c>
      <c r="E180" s="78">
        <f aca="true" t="shared" si="66" ref="E180:E185">MY_IMPS(G180)</f>
        <v>6</v>
      </c>
      <c r="F180" s="109">
        <f aca="true" t="shared" si="67" ref="F180:F185">-E180</f>
        <v>-6</v>
      </c>
      <c r="G180" s="80">
        <f aca="true" t="shared" si="68" ref="G180:G185">D180-J180</f>
        <v>260</v>
      </c>
      <c r="H180" s="7">
        <f>(K181+K182+K183+K184)/40+0.5</f>
        <v>-14.5</v>
      </c>
      <c r="I180" s="7">
        <f>INT(H180)</f>
        <v>-15</v>
      </c>
      <c r="J180" s="54">
        <f>10*(I180-ABS((EVEN(I180)-I180))*(1-SIGN(H180-I180)))</f>
        <v>-150</v>
      </c>
      <c r="K180" s="55">
        <v>110</v>
      </c>
      <c r="L180" s="2"/>
    </row>
    <row r="181" spans="2:12" ht="12.75">
      <c r="B181" s="84">
        <v>3</v>
      </c>
      <c r="C181" s="85">
        <v>9</v>
      </c>
      <c r="D181" s="55">
        <v>-200</v>
      </c>
      <c r="E181" s="7">
        <f t="shared" si="66"/>
        <v>-2</v>
      </c>
      <c r="F181" s="64">
        <f t="shared" si="67"/>
        <v>2</v>
      </c>
      <c r="G181" s="80">
        <f t="shared" si="68"/>
        <v>-50</v>
      </c>
      <c r="H181" s="7">
        <f>H180</f>
        <v>-14.5</v>
      </c>
      <c r="I181" s="7">
        <f>I180</f>
        <v>-15</v>
      </c>
      <c r="J181" s="54">
        <f>J180</f>
        <v>-150</v>
      </c>
      <c r="K181" s="55">
        <v>-100</v>
      </c>
      <c r="L181" s="2"/>
    </row>
    <row r="182" spans="2:12" ht="12.75">
      <c r="B182" s="82">
        <v>4</v>
      </c>
      <c r="C182" s="83">
        <v>5</v>
      </c>
      <c r="D182" s="55">
        <v>-100</v>
      </c>
      <c r="E182" s="7">
        <f t="shared" si="66"/>
        <v>2</v>
      </c>
      <c r="F182" s="64">
        <f t="shared" si="67"/>
        <v>-2</v>
      </c>
      <c r="G182" s="80">
        <f t="shared" si="68"/>
        <v>50</v>
      </c>
      <c r="H182" s="7">
        <f>H180</f>
        <v>-14.5</v>
      </c>
      <c r="I182" s="7">
        <f>I180</f>
        <v>-15</v>
      </c>
      <c r="J182" s="54">
        <f>J180</f>
        <v>-150</v>
      </c>
      <c r="K182" s="98">
        <v>-100</v>
      </c>
      <c r="L182" s="2"/>
    </row>
    <row r="183" spans="2:12" ht="12.75">
      <c r="B183" s="82">
        <v>1</v>
      </c>
      <c r="C183" s="83">
        <v>10</v>
      </c>
      <c r="D183" s="55">
        <v>-400</v>
      </c>
      <c r="E183" s="7">
        <f t="shared" si="66"/>
        <v>-6</v>
      </c>
      <c r="F183" s="64">
        <f t="shared" si="67"/>
        <v>6</v>
      </c>
      <c r="G183" s="80">
        <f t="shared" si="68"/>
        <v>-250</v>
      </c>
      <c r="H183" s="7">
        <f>H180</f>
        <v>-14.5</v>
      </c>
      <c r="I183" s="7">
        <f>I180</f>
        <v>-15</v>
      </c>
      <c r="J183" s="54">
        <f>J180</f>
        <v>-150</v>
      </c>
      <c r="K183" s="55">
        <v>-200</v>
      </c>
      <c r="L183" s="2"/>
    </row>
    <row r="184" spans="2:12" ht="12.75">
      <c r="B184" s="84">
        <v>2</v>
      </c>
      <c r="C184" s="85">
        <v>11</v>
      </c>
      <c r="D184" s="98">
        <v>-200</v>
      </c>
      <c r="E184" s="7">
        <f t="shared" si="66"/>
        <v>-2</v>
      </c>
      <c r="F184" s="64">
        <f t="shared" si="67"/>
        <v>2</v>
      </c>
      <c r="G184" s="80">
        <f t="shared" si="68"/>
        <v>-50</v>
      </c>
      <c r="H184" s="7">
        <f>H180</f>
        <v>-14.5</v>
      </c>
      <c r="I184" s="7">
        <f>I180</f>
        <v>-15</v>
      </c>
      <c r="J184" s="54">
        <f>J180</f>
        <v>-150</v>
      </c>
      <c r="K184" s="98">
        <v>-200</v>
      </c>
      <c r="L184" s="2"/>
    </row>
    <row r="185" spans="2:12" ht="13.5" thickBot="1">
      <c r="B185" s="86">
        <v>6</v>
      </c>
      <c r="C185" s="71">
        <v>12</v>
      </c>
      <c r="D185" s="65">
        <v>-100</v>
      </c>
      <c r="E185" s="59">
        <f t="shared" si="66"/>
        <v>2</v>
      </c>
      <c r="F185" s="67">
        <f t="shared" si="67"/>
        <v>-2</v>
      </c>
      <c r="G185" s="80">
        <f t="shared" si="68"/>
        <v>50</v>
      </c>
      <c r="H185" s="59">
        <f>H180</f>
        <v>-14.5</v>
      </c>
      <c r="I185" s="59">
        <f>I180</f>
        <v>-15</v>
      </c>
      <c r="J185" s="58">
        <f>J180</f>
        <v>-150</v>
      </c>
      <c r="K185" s="56">
        <v>-400</v>
      </c>
      <c r="L185" s="2"/>
    </row>
    <row r="186" spans="2:10" ht="13.5" thickBot="1">
      <c r="B186" s="193">
        <f>B178+1</f>
        <v>24</v>
      </c>
      <c r="C186" s="194"/>
      <c r="D186" s="90"/>
      <c r="E186" s="91"/>
      <c r="F186" s="91"/>
      <c r="G186" s="91"/>
      <c r="H186" s="91"/>
      <c r="I186" s="91"/>
      <c r="J186" s="92"/>
    </row>
    <row r="187" spans="2:10" ht="13.5" thickBot="1">
      <c r="B187" s="63" t="s">
        <v>4</v>
      </c>
      <c r="C187" s="45" t="s">
        <v>5</v>
      </c>
      <c r="D187" s="93" t="s">
        <v>194</v>
      </c>
      <c r="E187" s="94" t="s">
        <v>4</v>
      </c>
      <c r="F187" s="95" t="s">
        <v>5</v>
      </c>
      <c r="G187" s="195" t="s">
        <v>206</v>
      </c>
      <c r="H187" s="196"/>
      <c r="I187" s="196"/>
      <c r="J187" s="197"/>
    </row>
    <row r="188" spans="2:12" ht="12.75">
      <c r="B188" s="82">
        <v>7</v>
      </c>
      <c r="C188" s="83">
        <v>8</v>
      </c>
      <c r="D188" s="55">
        <v>-50</v>
      </c>
      <c r="E188" s="78">
        <f aca="true" t="shared" si="69" ref="E188:E193">MY_IMPS(G188)</f>
        <v>1</v>
      </c>
      <c r="F188" s="109">
        <f aca="true" t="shared" si="70" ref="F188:F193">-E188</f>
        <v>-1</v>
      </c>
      <c r="G188" s="80">
        <f aca="true" t="shared" si="71" ref="G188:G193">D188-J188</f>
        <v>20</v>
      </c>
      <c r="H188" s="7">
        <f>(K189+K190+K191+K192)/40+0.5</f>
        <v>-6.75</v>
      </c>
      <c r="I188" s="7">
        <f>INT(H188)</f>
        <v>-7</v>
      </c>
      <c r="J188" s="54">
        <f>10*(I188-ABS((EVEN(I188)-I188))*(1-SIGN(H188-I188)))</f>
        <v>-70</v>
      </c>
      <c r="K188" s="55">
        <v>50</v>
      </c>
      <c r="L188" s="2"/>
    </row>
    <row r="189" spans="2:12" ht="12.75">
      <c r="B189" s="84">
        <v>3</v>
      </c>
      <c r="C189" s="85">
        <v>9</v>
      </c>
      <c r="D189" s="55">
        <v>-90</v>
      </c>
      <c r="E189" s="7">
        <f t="shared" si="69"/>
        <v>-1</v>
      </c>
      <c r="F189" s="64">
        <f t="shared" si="70"/>
        <v>1</v>
      </c>
      <c r="G189" s="80">
        <f t="shared" si="71"/>
        <v>-20</v>
      </c>
      <c r="H189" s="7">
        <f>H188</f>
        <v>-6.75</v>
      </c>
      <c r="I189" s="7">
        <f>I188</f>
        <v>-7</v>
      </c>
      <c r="J189" s="54">
        <f>J188</f>
        <v>-70</v>
      </c>
      <c r="K189" s="55">
        <v>-50</v>
      </c>
      <c r="L189" s="2"/>
    </row>
    <row r="190" spans="2:12" ht="12.75">
      <c r="B190" s="82">
        <v>4</v>
      </c>
      <c r="C190" s="83">
        <v>5</v>
      </c>
      <c r="D190" s="55">
        <v>50</v>
      </c>
      <c r="E190" s="7">
        <f t="shared" si="69"/>
        <v>3</v>
      </c>
      <c r="F190" s="64">
        <f t="shared" si="70"/>
        <v>-3</v>
      </c>
      <c r="G190" s="80">
        <f t="shared" si="71"/>
        <v>120</v>
      </c>
      <c r="H190" s="7">
        <f>H188</f>
        <v>-6.75</v>
      </c>
      <c r="I190" s="7">
        <f>I188</f>
        <v>-7</v>
      </c>
      <c r="J190" s="54">
        <f>J188</f>
        <v>-70</v>
      </c>
      <c r="K190" s="98">
        <v>-50</v>
      </c>
      <c r="L190" s="2"/>
    </row>
    <row r="191" spans="2:12" ht="12.75">
      <c r="B191" s="82">
        <v>1</v>
      </c>
      <c r="C191" s="83">
        <v>10</v>
      </c>
      <c r="D191" s="55">
        <v>-100</v>
      </c>
      <c r="E191" s="7">
        <f t="shared" si="69"/>
        <v>-1</v>
      </c>
      <c r="F191" s="64">
        <f t="shared" si="70"/>
        <v>1</v>
      </c>
      <c r="G191" s="80">
        <f t="shared" si="71"/>
        <v>-30</v>
      </c>
      <c r="H191" s="7">
        <f>H188</f>
        <v>-6.75</v>
      </c>
      <c r="I191" s="7">
        <f>I188</f>
        <v>-7</v>
      </c>
      <c r="J191" s="54">
        <f>J188</f>
        <v>-70</v>
      </c>
      <c r="K191" s="55">
        <v>-90</v>
      </c>
      <c r="L191" s="2"/>
    </row>
    <row r="192" spans="2:12" ht="12.75">
      <c r="B192" s="84">
        <v>2</v>
      </c>
      <c r="C192" s="85">
        <v>11</v>
      </c>
      <c r="D192" s="98">
        <v>-50</v>
      </c>
      <c r="E192" s="7">
        <f t="shared" si="69"/>
        <v>1</v>
      </c>
      <c r="F192" s="64">
        <f t="shared" si="70"/>
        <v>-1</v>
      </c>
      <c r="G192" s="80">
        <f t="shared" si="71"/>
        <v>20</v>
      </c>
      <c r="H192" s="7">
        <f>H188</f>
        <v>-6.75</v>
      </c>
      <c r="I192" s="7">
        <f>I188</f>
        <v>-7</v>
      </c>
      <c r="J192" s="54">
        <f>J188</f>
        <v>-70</v>
      </c>
      <c r="K192" s="55">
        <v>-100</v>
      </c>
      <c r="L192" s="2"/>
    </row>
    <row r="193" spans="2:12" ht="13.5" thickBot="1">
      <c r="B193" s="86">
        <v>6</v>
      </c>
      <c r="C193" s="71">
        <v>12</v>
      </c>
      <c r="D193" s="65">
        <v>-100</v>
      </c>
      <c r="E193" s="59">
        <f t="shared" si="69"/>
        <v>-1</v>
      </c>
      <c r="F193" s="67">
        <f t="shared" si="70"/>
        <v>1</v>
      </c>
      <c r="G193" s="80">
        <f t="shared" si="71"/>
        <v>-30</v>
      </c>
      <c r="H193" s="59">
        <f>H188</f>
        <v>-6.75</v>
      </c>
      <c r="I193" s="59">
        <f>I188</f>
        <v>-7</v>
      </c>
      <c r="J193" s="58">
        <f>J188</f>
        <v>-70</v>
      </c>
      <c r="K193" s="65">
        <v>-100</v>
      </c>
      <c r="L193" s="2"/>
    </row>
    <row r="194" spans="2:10" ht="13.5" thickBot="1">
      <c r="B194" s="193">
        <f>B186+1</f>
        <v>25</v>
      </c>
      <c r="C194" s="194"/>
      <c r="D194" s="90"/>
      <c r="E194" s="91"/>
      <c r="F194" s="91"/>
      <c r="G194" s="91"/>
      <c r="H194" s="91"/>
      <c r="I194" s="91"/>
      <c r="J194" s="92"/>
    </row>
    <row r="195" spans="2:10" ht="13.5" thickBot="1">
      <c r="B195" s="63" t="s">
        <v>4</v>
      </c>
      <c r="C195" s="45" t="s">
        <v>5</v>
      </c>
      <c r="D195" s="93" t="s">
        <v>194</v>
      </c>
      <c r="E195" s="94" t="s">
        <v>4</v>
      </c>
      <c r="F195" s="95" t="s">
        <v>5</v>
      </c>
      <c r="G195" s="195" t="s">
        <v>206</v>
      </c>
      <c r="H195" s="196"/>
      <c r="I195" s="196"/>
      <c r="J195" s="197"/>
    </row>
    <row r="196" spans="2:12" ht="12.75">
      <c r="B196" s="82">
        <v>9</v>
      </c>
      <c r="C196" s="83">
        <v>10</v>
      </c>
      <c r="D196" s="55">
        <v>-50</v>
      </c>
      <c r="E196" s="78">
        <f aca="true" t="shared" si="72" ref="E196:E201">MY_IMPS(G196)</f>
        <v>-2</v>
      </c>
      <c r="F196" s="109">
        <f aca="true" t="shared" si="73" ref="F196:F201">-E196</f>
        <v>2</v>
      </c>
      <c r="G196" s="80">
        <f aca="true" t="shared" si="74" ref="G196:G201">D196-J196</f>
        <v>-80</v>
      </c>
      <c r="H196" s="7">
        <f>(K197+K198+K199+K200)/40+0.5</f>
        <v>3.5</v>
      </c>
      <c r="I196" s="7">
        <f>INT(H196)</f>
        <v>3</v>
      </c>
      <c r="J196" s="54">
        <f>10*(I196-ABS((EVEN(I196)-I196))*(1-SIGN(H196-I196)))</f>
        <v>30</v>
      </c>
      <c r="K196" s="55">
        <v>180</v>
      </c>
      <c r="L196" s="2"/>
    </row>
    <row r="197" spans="2:12" ht="12.75">
      <c r="B197" s="84">
        <v>8</v>
      </c>
      <c r="C197" s="85">
        <v>11</v>
      </c>
      <c r="D197" s="55">
        <v>120</v>
      </c>
      <c r="E197" s="7">
        <f t="shared" si="72"/>
        <v>3</v>
      </c>
      <c r="F197" s="64">
        <f t="shared" si="73"/>
        <v>-3</v>
      </c>
      <c r="G197" s="80">
        <f t="shared" si="74"/>
        <v>90</v>
      </c>
      <c r="H197" s="7">
        <f>H196</f>
        <v>3.5</v>
      </c>
      <c r="I197" s="7">
        <f>I196</f>
        <v>3</v>
      </c>
      <c r="J197" s="54">
        <f>J196</f>
        <v>30</v>
      </c>
      <c r="K197" s="55">
        <v>120</v>
      </c>
      <c r="L197" s="2"/>
    </row>
    <row r="198" spans="2:12" ht="12.75">
      <c r="B198" s="82">
        <v>12</v>
      </c>
      <c r="C198" s="83">
        <v>4</v>
      </c>
      <c r="D198" s="55">
        <v>-50</v>
      </c>
      <c r="E198" s="7">
        <f t="shared" si="72"/>
        <v>-2</v>
      </c>
      <c r="F198" s="64">
        <f t="shared" si="73"/>
        <v>2</v>
      </c>
      <c r="G198" s="80">
        <f t="shared" si="74"/>
        <v>-80</v>
      </c>
      <c r="H198" s="7">
        <f>H196</f>
        <v>3.5</v>
      </c>
      <c r="I198" s="7">
        <f>I196</f>
        <v>3</v>
      </c>
      <c r="J198" s="54">
        <f>J196</f>
        <v>30</v>
      </c>
      <c r="K198" s="98">
        <v>100</v>
      </c>
      <c r="L198" s="2"/>
    </row>
    <row r="199" spans="2:12" ht="12.75">
      <c r="B199" s="82">
        <v>2</v>
      </c>
      <c r="C199" s="83">
        <v>3</v>
      </c>
      <c r="D199" s="55">
        <v>180</v>
      </c>
      <c r="E199" s="7">
        <f t="shared" si="72"/>
        <v>4</v>
      </c>
      <c r="F199" s="64">
        <f t="shared" si="73"/>
        <v>-4</v>
      </c>
      <c r="G199" s="80">
        <f t="shared" si="74"/>
        <v>150</v>
      </c>
      <c r="H199" s="7">
        <f>H196</f>
        <v>3.5</v>
      </c>
      <c r="I199" s="7">
        <f>I196</f>
        <v>3</v>
      </c>
      <c r="J199" s="54">
        <f>J196</f>
        <v>30</v>
      </c>
      <c r="K199" s="55">
        <v>-50</v>
      </c>
      <c r="L199" s="2"/>
    </row>
    <row r="200" spans="2:12" ht="12.75">
      <c r="B200" s="84">
        <v>1</v>
      </c>
      <c r="C200" s="85">
        <v>6</v>
      </c>
      <c r="D200" s="98">
        <v>-50</v>
      </c>
      <c r="E200" s="7">
        <f t="shared" si="72"/>
        <v>-2</v>
      </c>
      <c r="F200" s="64">
        <f t="shared" si="73"/>
        <v>2</v>
      </c>
      <c r="G200" s="80">
        <f t="shared" si="74"/>
        <v>-80</v>
      </c>
      <c r="H200" s="7">
        <f>H196</f>
        <v>3.5</v>
      </c>
      <c r="I200" s="7">
        <f>I196</f>
        <v>3</v>
      </c>
      <c r="J200" s="54">
        <f>J196</f>
        <v>30</v>
      </c>
      <c r="K200" s="55">
        <v>-50</v>
      </c>
      <c r="L200" s="2"/>
    </row>
    <row r="201" spans="2:12" ht="13.5" thickBot="1">
      <c r="B201" s="86">
        <v>7</v>
      </c>
      <c r="C201" s="71">
        <v>5</v>
      </c>
      <c r="D201" s="65">
        <v>100</v>
      </c>
      <c r="E201" s="59">
        <f t="shared" si="72"/>
        <v>2</v>
      </c>
      <c r="F201" s="67">
        <f t="shared" si="73"/>
        <v>-2</v>
      </c>
      <c r="G201" s="80">
        <f t="shared" si="74"/>
        <v>70</v>
      </c>
      <c r="H201" s="59">
        <f>H196</f>
        <v>3.5</v>
      </c>
      <c r="I201" s="59">
        <f>I196</f>
        <v>3</v>
      </c>
      <c r="J201" s="58">
        <f>J196</f>
        <v>30</v>
      </c>
      <c r="K201" s="65">
        <v>-50</v>
      </c>
      <c r="L201" s="2"/>
    </row>
    <row r="202" spans="2:10" ht="13.5" thickBot="1">
      <c r="B202" s="193">
        <f>B194+1</f>
        <v>26</v>
      </c>
      <c r="C202" s="194"/>
      <c r="D202" s="90"/>
      <c r="E202" s="91"/>
      <c r="F202" s="91"/>
      <c r="G202" s="91"/>
      <c r="H202" s="91"/>
      <c r="I202" s="91"/>
      <c r="J202" s="92"/>
    </row>
    <row r="203" spans="2:10" ht="13.5" thickBot="1">
      <c r="B203" s="63" t="s">
        <v>4</v>
      </c>
      <c r="C203" s="45" t="s">
        <v>5</v>
      </c>
      <c r="D203" s="93" t="s">
        <v>194</v>
      </c>
      <c r="E203" s="94" t="s">
        <v>4</v>
      </c>
      <c r="F203" s="95" t="s">
        <v>5</v>
      </c>
      <c r="G203" s="195" t="s">
        <v>206</v>
      </c>
      <c r="H203" s="196"/>
      <c r="I203" s="196"/>
      <c r="J203" s="197"/>
    </row>
    <row r="204" spans="2:12" ht="12.75">
      <c r="B204" s="82">
        <v>9</v>
      </c>
      <c r="C204" s="83">
        <v>10</v>
      </c>
      <c r="D204" s="55">
        <v>-650</v>
      </c>
      <c r="E204" s="78">
        <f aca="true" t="shared" si="75" ref="E204:E209">MY_IMPS(G204)</f>
        <v>0</v>
      </c>
      <c r="F204" s="109">
        <f aca="true" t="shared" si="76" ref="F204:F209">-E204</f>
        <v>0</v>
      </c>
      <c r="G204" s="80">
        <f aca="true" t="shared" si="77" ref="G204:G209">D204-J204</f>
        <v>-10</v>
      </c>
      <c r="H204" s="7">
        <f>(K205+K206+K207+K208)/40+0.5</f>
        <v>-63.75</v>
      </c>
      <c r="I204" s="7">
        <f>INT(H204)</f>
        <v>-64</v>
      </c>
      <c r="J204" s="54">
        <f>10*(I204-ABS((EVEN(I204)-I204))*(1-SIGN(H204-I204)))</f>
        <v>-640</v>
      </c>
      <c r="K204" s="55">
        <v>-200</v>
      </c>
      <c r="L204" s="2"/>
    </row>
    <row r="205" spans="2:12" ht="12.75">
      <c r="B205" s="84">
        <v>8</v>
      </c>
      <c r="C205" s="85">
        <v>11</v>
      </c>
      <c r="D205" s="55">
        <v>-650</v>
      </c>
      <c r="E205" s="7">
        <f t="shared" si="75"/>
        <v>0</v>
      </c>
      <c r="F205" s="64">
        <f t="shared" si="76"/>
        <v>0</v>
      </c>
      <c r="G205" s="80">
        <f t="shared" si="77"/>
        <v>-10</v>
      </c>
      <c r="H205" s="7">
        <f>H204</f>
        <v>-63.75</v>
      </c>
      <c r="I205" s="7">
        <f>I204</f>
        <v>-64</v>
      </c>
      <c r="J205" s="54">
        <f>J204</f>
        <v>-640</v>
      </c>
      <c r="K205" s="98">
        <v>-620</v>
      </c>
      <c r="L205" s="2"/>
    </row>
    <row r="206" spans="2:12" ht="12.75">
      <c r="B206" s="82">
        <v>12</v>
      </c>
      <c r="C206" s="83">
        <v>4</v>
      </c>
      <c r="D206" s="55">
        <v>-200</v>
      </c>
      <c r="E206" s="7">
        <f t="shared" si="75"/>
        <v>10</v>
      </c>
      <c r="F206" s="64">
        <f t="shared" si="76"/>
        <v>-10</v>
      </c>
      <c r="G206" s="80">
        <f t="shared" si="77"/>
        <v>440</v>
      </c>
      <c r="H206" s="7">
        <f>H204</f>
        <v>-63.75</v>
      </c>
      <c r="I206" s="7">
        <f>I204</f>
        <v>-64</v>
      </c>
      <c r="J206" s="54">
        <f>J204</f>
        <v>-640</v>
      </c>
      <c r="K206" s="55">
        <v>-650</v>
      </c>
      <c r="L206" s="2"/>
    </row>
    <row r="207" spans="2:12" ht="12.75">
      <c r="B207" s="82">
        <v>2</v>
      </c>
      <c r="C207" s="83">
        <v>3</v>
      </c>
      <c r="D207" s="55">
        <v>-650</v>
      </c>
      <c r="E207" s="7">
        <f t="shared" si="75"/>
        <v>0</v>
      </c>
      <c r="F207" s="64">
        <f t="shared" si="76"/>
        <v>0</v>
      </c>
      <c r="G207" s="80">
        <f t="shared" si="77"/>
        <v>-10</v>
      </c>
      <c r="H207" s="7">
        <f>H204</f>
        <v>-63.75</v>
      </c>
      <c r="I207" s="7">
        <f>I204</f>
        <v>-64</v>
      </c>
      <c r="J207" s="54">
        <f>J204</f>
        <v>-640</v>
      </c>
      <c r="K207" s="55">
        <v>-650</v>
      </c>
      <c r="L207" s="2"/>
    </row>
    <row r="208" spans="2:12" ht="12.75">
      <c r="B208" s="84">
        <v>1</v>
      </c>
      <c r="C208" s="85">
        <v>6</v>
      </c>
      <c r="D208" s="98">
        <v>-680</v>
      </c>
      <c r="E208" s="7">
        <f t="shared" si="75"/>
        <v>-1</v>
      </c>
      <c r="F208" s="64">
        <f t="shared" si="76"/>
        <v>1</v>
      </c>
      <c r="G208" s="80">
        <f t="shared" si="77"/>
        <v>-40</v>
      </c>
      <c r="H208" s="7">
        <f>H204</f>
        <v>-63.75</v>
      </c>
      <c r="I208" s="7">
        <f>I204</f>
        <v>-64</v>
      </c>
      <c r="J208" s="54">
        <f>J204</f>
        <v>-640</v>
      </c>
      <c r="K208" s="55">
        <v>-650</v>
      </c>
      <c r="L208" s="2"/>
    </row>
    <row r="209" spans="2:12" ht="13.5" thickBot="1">
      <c r="B209" s="86">
        <v>7</v>
      </c>
      <c r="C209" s="71">
        <v>5</v>
      </c>
      <c r="D209" s="65">
        <v>-620</v>
      </c>
      <c r="E209" s="59">
        <f t="shared" si="75"/>
        <v>1</v>
      </c>
      <c r="F209" s="67">
        <f t="shared" si="76"/>
        <v>-1</v>
      </c>
      <c r="G209" s="80">
        <f t="shared" si="77"/>
        <v>20</v>
      </c>
      <c r="H209" s="59">
        <f>H204</f>
        <v>-63.75</v>
      </c>
      <c r="I209" s="59">
        <f>I204</f>
        <v>-64</v>
      </c>
      <c r="J209" s="58">
        <f>J204</f>
        <v>-640</v>
      </c>
      <c r="K209" s="65">
        <v>-680</v>
      </c>
      <c r="L209" s="2"/>
    </row>
    <row r="210" spans="2:10" ht="13.5" thickBot="1">
      <c r="B210" s="193">
        <f>B202+1</f>
        <v>27</v>
      </c>
      <c r="C210" s="194"/>
      <c r="D210" s="90"/>
      <c r="E210" s="91"/>
      <c r="F210" s="91"/>
      <c r="G210" s="91"/>
      <c r="H210" s="91"/>
      <c r="I210" s="91"/>
      <c r="J210" s="92"/>
    </row>
    <row r="211" spans="2:10" ht="13.5" thickBot="1">
      <c r="B211" s="63" t="s">
        <v>4</v>
      </c>
      <c r="C211" s="45" t="s">
        <v>5</v>
      </c>
      <c r="D211" s="93" t="s">
        <v>194</v>
      </c>
      <c r="E211" s="94" t="s">
        <v>4</v>
      </c>
      <c r="F211" s="95" t="s">
        <v>5</v>
      </c>
      <c r="G211" s="195" t="s">
        <v>206</v>
      </c>
      <c r="H211" s="196"/>
      <c r="I211" s="196"/>
      <c r="J211" s="197"/>
    </row>
    <row r="212" spans="2:12" ht="12.75">
      <c r="B212" s="82">
        <v>9</v>
      </c>
      <c r="C212" s="83">
        <v>10</v>
      </c>
      <c r="D212" s="55">
        <v>150</v>
      </c>
      <c r="E212" s="78">
        <f aca="true" t="shared" si="78" ref="E212:E217">MY_IMPS(G212)</f>
        <v>8</v>
      </c>
      <c r="F212" s="109">
        <f aca="true" t="shared" si="79" ref="F212:F217">-E212</f>
        <v>-8</v>
      </c>
      <c r="G212" s="80">
        <f aca="true" t="shared" si="80" ref="G212:G217">D212-J212</f>
        <v>320</v>
      </c>
      <c r="H212" s="7">
        <f>(K213+K214+K215+K216)/40+0.5</f>
        <v>-16.25</v>
      </c>
      <c r="I212" s="7">
        <f>INT(H212)</f>
        <v>-17</v>
      </c>
      <c r="J212" s="54">
        <f>10*(I212-ABS((EVEN(I212)-I212))*(1-SIGN(H212-I212)))</f>
        <v>-170</v>
      </c>
      <c r="K212" s="55">
        <v>150</v>
      </c>
      <c r="L212" s="2"/>
    </row>
    <row r="213" spans="2:12" ht="12.75">
      <c r="B213" s="84">
        <v>8</v>
      </c>
      <c r="C213" s="85">
        <v>11</v>
      </c>
      <c r="D213" s="55">
        <v>-100</v>
      </c>
      <c r="E213" s="7">
        <f t="shared" si="78"/>
        <v>2</v>
      </c>
      <c r="F213" s="64">
        <f t="shared" si="79"/>
        <v>-2</v>
      </c>
      <c r="G213" s="80">
        <f t="shared" si="80"/>
        <v>70</v>
      </c>
      <c r="H213" s="7">
        <f>H212</f>
        <v>-16.25</v>
      </c>
      <c r="I213" s="7">
        <f>I212</f>
        <v>-17</v>
      </c>
      <c r="J213" s="54">
        <f>J212</f>
        <v>-170</v>
      </c>
      <c r="K213" s="98">
        <v>-50</v>
      </c>
      <c r="L213" s="2"/>
    </row>
    <row r="214" spans="2:12" ht="12.75">
      <c r="B214" s="82">
        <v>12</v>
      </c>
      <c r="C214" s="83">
        <v>4</v>
      </c>
      <c r="D214" s="55">
        <v>-420</v>
      </c>
      <c r="E214" s="7">
        <f t="shared" si="78"/>
        <v>-6</v>
      </c>
      <c r="F214" s="64">
        <f t="shared" si="79"/>
        <v>6</v>
      </c>
      <c r="G214" s="80">
        <f t="shared" si="80"/>
        <v>-250</v>
      </c>
      <c r="H214" s="7">
        <f>H212</f>
        <v>-16.25</v>
      </c>
      <c r="I214" s="7">
        <f>I212</f>
        <v>-17</v>
      </c>
      <c r="J214" s="54">
        <f>J212</f>
        <v>-170</v>
      </c>
      <c r="K214" s="55">
        <v>-100</v>
      </c>
      <c r="L214" s="2"/>
    </row>
    <row r="215" spans="2:12" ht="12.75">
      <c r="B215" s="82">
        <v>2</v>
      </c>
      <c r="C215" s="83">
        <v>3</v>
      </c>
      <c r="D215" s="55">
        <v>-500</v>
      </c>
      <c r="E215" s="7">
        <f t="shared" si="78"/>
        <v>-8</v>
      </c>
      <c r="F215" s="64">
        <f t="shared" si="79"/>
        <v>8</v>
      </c>
      <c r="G215" s="80">
        <f t="shared" si="80"/>
        <v>-330</v>
      </c>
      <c r="H215" s="7">
        <f>H212</f>
        <v>-16.25</v>
      </c>
      <c r="I215" s="7">
        <f>I212</f>
        <v>-17</v>
      </c>
      <c r="J215" s="54">
        <f>J212</f>
        <v>-170</v>
      </c>
      <c r="K215" s="98">
        <v>-100</v>
      </c>
      <c r="L215" s="2"/>
    </row>
    <row r="216" spans="2:12" ht="12.75">
      <c r="B216" s="84">
        <v>1</v>
      </c>
      <c r="C216" s="85">
        <v>6</v>
      </c>
      <c r="D216" s="98">
        <v>-50</v>
      </c>
      <c r="E216" s="7">
        <f t="shared" si="78"/>
        <v>3</v>
      </c>
      <c r="F216" s="64">
        <f t="shared" si="79"/>
        <v>-3</v>
      </c>
      <c r="G216" s="80">
        <f t="shared" si="80"/>
        <v>120</v>
      </c>
      <c r="H216" s="7">
        <f>H212</f>
        <v>-16.25</v>
      </c>
      <c r="I216" s="7">
        <f>I212</f>
        <v>-17</v>
      </c>
      <c r="J216" s="54">
        <f>J212</f>
        <v>-170</v>
      </c>
      <c r="K216" s="55">
        <v>-420</v>
      </c>
      <c r="L216" s="2"/>
    </row>
    <row r="217" spans="2:11" ht="13.5" thickBot="1">
      <c r="B217" s="86">
        <v>7</v>
      </c>
      <c r="C217" s="71">
        <v>5</v>
      </c>
      <c r="D217" s="65">
        <v>-100</v>
      </c>
      <c r="E217" s="59">
        <f t="shared" si="78"/>
        <v>2</v>
      </c>
      <c r="F217" s="67">
        <f t="shared" si="79"/>
        <v>-2</v>
      </c>
      <c r="G217" s="80">
        <f t="shared" si="80"/>
        <v>70</v>
      </c>
      <c r="H217" s="59">
        <f>H212</f>
        <v>-16.25</v>
      </c>
      <c r="I217" s="59">
        <f>I212</f>
        <v>-17</v>
      </c>
      <c r="J217" s="58">
        <f>J212</f>
        <v>-170</v>
      </c>
      <c r="K217" s="56">
        <v>-500</v>
      </c>
    </row>
    <row r="218" spans="2:10" ht="13.5" thickBot="1">
      <c r="B218" s="193">
        <f>B210+1</f>
        <v>28</v>
      </c>
      <c r="C218" s="194"/>
      <c r="D218" s="90"/>
      <c r="E218" s="91"/>
      <c r="F218" s="91"/>
      <c r="G218" s="91"/>
      <c r="H218" s="91"/>
      <c r="I218" s="91"/>
      <c r="J218" s="92"/>
    </row>
    <row r="219" spans="2:10" ht="13.5" thickBot="1">
      <c r="B219" s="63" t="s">
        <v>4</v>
      </c>
      <c r="C219" s="45" t="s">
        <v>5</v>
      </c>
      <c r="D219" s="93" t="s">
        <v>194</v>
      </c>
      <c r="E219" s="94" t="s">
        <v>4</v>
      </c>
      <c r="F219" s="95" t="s">
        <v>5</v>
      </c>
      <c r="G219" s="195" t="s">
        <v>206</v>
      </c>
      <c r="H219" s="196"/>
      <c r="I219" s="196"/>
      <c r="J219" s="197"/>
    </row>
    <row r="220" spans="2:12" ht="12.75">
      <c r="B220" s="82">
        <v>4</v>
      </c>
      <c r="C220" s="83">
        <v>6</v>
      </c>
      <c r="D220" s="55">
        <v>600</v>
      </c>
      <c r="E220" s="78">
        <f aca="true" t="shared" si="81" ref="E220:E225">MY_IMPS(G220)</f>
        <v>10</v>
      </c>
      <c r="F220" s="109">
        <f aca="true" t="shared" si="82" ref="F220:F225">-E220</f>
        <v>-10</v>
      </c>
      <c r="G220" s="80">
        <f aca="true" t="shared" si="83" ref="G220:G225">D220-J220</f>
        <v>480</v>
      </c>
      <c r="H220" s="7">
        <f>(K221+K222+K223+K224)/40+0.5</f>
        <v>12</v>
      </c>
      <c r="I220" s="7">
        <f>INT(H220)</f>
        <v>12</v>
      </c>
      <c r="J220" s="54">
        <f>10*(I220-ABS((EVEN(I220)-I220))*(1-SIGN(H220-I220)))</f>
        <v>120</v>
      </c>
      <c r="K220" s="55">
        <v>600</v>
      </c>
      <c r="L220" s="2"/>
    </row>
    <row r="221" spans="2:12" ht="12.75">
      <c r="B221" s="84">
        <v>11</v>
      </c>
      <c r="C221" s="85">
        <v>5</v>
      </c>
      <c r="D221" s="55">
        <v>130</v>
      </c>
      <c r="E221" s="7">
        <f t="shared" si="81"/>
        <v>0</v>
      </c>
      <c r="F221" s="64">
        <f t="shared" si="82"/>
        <v>0</v>
      </c>
      <c r="G221" s="80">
        <f t="shared" si="83"/>
        <v>10</v>
      </c>
      <c r="H221" s="7">
        <f>H220</f>
        <v>12</v>
      </c>
      <c r="I221" s="7">
        <f>I220</f>
        <v>12</v>
      </c>
      <c r="J221" s="54">
        <f>J220</f>
        <v>120</v>
      </c>
      <c r="K221" s="55">
        <v>130</v>
      </c>
      <c r="L221" s="2"/>
    </row>
    <row r="222" spans="2:12" ht="12.75">
      <c r="B222" s="82">
        <v>10</v>
      </c>
      <c r="C222" s="83">
        <v>2</v>
      </c>
      <c r="D222" s="55">
        <v>-80</v>
      </c>
      <c r="E222" s="7">
        <f t="shared" si="81"/>
        <v>-5</v>
      </c>
      <c r="F222" s="64">
        <f t="shared" si="82"/>
        <v>5</v>
      </c>
      <c r="G222" s="80">
        <f t="shared" si="83"/>
        <v>-200</v>
      </c>
      <c r="H222" s="7">
        <f>H220</f>
        <v>12</v>
      </c>
      <c r="I222" s="7">
        <f>I220</f>
        <v>12</v>
      </c>
      <c r="J222" s="54">
        <f>J220</f>
        <v>120</v>
      </c>
      <c r="K222" s="55">
        <v>120</v>
      </c>
      <c r="L222" s="2"/>
    </row>
    <row r="223" spans="2:12" ht="12.75">
      <c r="B223" s="82">
        <v>7</v>
      </c>
      <c r="C223" s="83">
        <v>12</v>
      </c>
      <c r="D223" s="55">
        <v>120</v>
      </c>
      <c r="E223" s="7">
        <f t="shared" si="81"/>
        <v>0</v>
      </c>
      <c r="F223" s="64">
        <f t="shared" si="82"/>
        <v>0</v>
      </c>
      <c r="G223" s="80">
        <f t="shared" si="83"/>
        <v>0</v>
      </c>
      <c r="H223" s="7">
        <f>H220</f>
        <v>12</v>
      </c>
      <c r="I223" s="7">
        <f>I220</f>
        <v>12</v>
      </c>
      <c r="J223" s="54">
        <f>J220</f>
        <v>120</v>
      </c>
      <c r="K223" s="98">
        <v>110</v>
      </c>
      <c r="L223" s="2"/>
    </row>
    <row r="224" spans="2:12" ht="12.75">
      <c r="B224" s="84">
        <v>1</v>
      </c>
      <c r="C224" s="85">
        <v>9</v>
      </c>
      <c r="D224" s="98">
        <v>100</v>
      </c>
      <c r="E224" s="7">
        <f t="shared" si="81"/>
        <v>-1</v>
      </c>
      <c r="F224" s="64">
        <f t="shared" si="82"/>
        <v>1</v>
      </c>
      <c r="G224" s="80">
        <f t="shared" si="83"/>
        <v>-20</v>
      </c>
      <c r="H224" s="7">
        <f>H220</f>
        <v>12</v>
      </c>
      <c r="I224" s="7">
        <f>I220</f>
        <v>12</v>
      </c>
      <c r="J224" s="54">
        <f>J220</f>
        <v>120</v>
      </c>
      <c r="K224" s="98">
        <v>100</v>
      </c>
      <c r="L224" s="2"/>
    </row>
    <row r="225" spans="2:12" ht="13.5" thickBot="1">
      <c r="B225" s="86">
        <v>8</v>
      </c>
      <c r="C225" s="71">
        <v>3</v>
      </c>
      <c r="D225" s="65">
        <v>110</v>
      </c>
      <c r="E225" s="59">
        <f t="shared" si="81"/>
        <v>0</v>
      </c>
      <c r="F225" s="67">
        <f t="shared" si="82"/>
        <v>0</v>
      </c>
      <c r="G225" s="80">
        <f t="shared" si="83"/>
        <v>-10</v>
      </c>
      <c r="H225" s="59">
        <f>H220</f>
        <v>12</v>
      </c>
      <c r="I225" s="59">
        <f>I220</f>
        <v>12</v>
      </c>
      <c r="J225" s="58">
        <f>J220</f>
        <v>120</v>
      </c>
      <c r="K225" s="56">
        <v>-80</v>
      </c>
      <c r="L225" s="2"/>
    </row>
    <row r="226" spans="2:10" ht="13.5" thickBot="1">
      <c r="B226" s="193">
        <f>B218+1</f>
        <v>29</v>
      </c>
      <c r="C226" s="194"/>
      <c r="D226" s="90"/>
      <c r="E226" s="91"/>
      <c r="F226" s="91"/>
      <c r="G226" s="91"/>
      <c r="H226" s="91"/>
      <c r="I226" s="91"/>
      <c r="J226" s="92"/>
    </row>
    <row r="227" spans="2:10" ht="13.5" thickBot="1">
      <c r="B227" s="63" t="s">
        <v>4</v>
      </c>
      <c r="C227" s="45" t="s">
        <v>5</v>
      </c>
      <c r="D227" s="93" t="s">
        <v>194</v>
      </c>
      <c r="E227" s="94" t="s">
        <v>4</v>
      </c>
      <c r="F227" s="95" t="s">
        <v>5</v>
      </c>
      <c r="G227" s="195" t="s">
        <v>206</v>
      </c>
      <c r="H227" s="196"/>
      <c r="I227" s="196"/>
      <c r="J227" s="197"/>
    </row>
    <row r="228" spans="2:11" ht="12.75">
      <c r="B228" s="82">
        <v>4</v>
      </c>
      <c r="C228" s="83">
        <v>6</v>
      </c>
      <c r="D228" s="55">
        <v>140</v>
      </c>
      <c r="E228" s="78">
        <f aca="true" t="shared" si="84" ref="E228:E233">MY_IMPS(G228)</f>
        <v>-11</v>
      </c>
      <c r="F228" s="109">
        <f aca="true" t="shared" si="85" ref="F228:F233">-E228</f>
        <v>11</v>
      </c>
      <c r="G228" s="80">
        <f aca="true" t="shared" si="86" ref="G228:G233">D228-J228</f>
        <v>-510</v>
      </c>
      <c r="H228" s="7">
        <f>(K229+K230+K231+K232)/40+0.5</f>
        <v>65.5</v>
      </c>
      <c r="I228" s="7">
        <f>INT(H228)</f>
        <v>65</v>
      </c>
      <c r="J228" s="54">
        <f>10*(I228-ABS((EVEN(I228)-I228))*(1-SIGN(H228-I228)))</f>
        <v>650</v>
      </c>
      <c r="K228" s="55">
        <v>710</v>
      </c>
    </row>
    <row r="229" spans="2:12" ht="12.75">
      <c r="B229" s="84">
        <v>11</v>
      </c>
      <c r="C229" s="85">
        <v>5</v>
      </c>
      <c r="D229" s="55">
        <v>680</v>
      </c>
      <c r="E229" s="7">
        <f t="shared" si="84"/>
        <v>1</v>
      </c>
      <c r="F229" s="64">
        <f t="shared" si="85"/>
        <v>-1</v>
      </c>
      <c r="G229" s="80">
        <f t="shared" si="86"/>
        <v>30</v>
      </c>
      <c r="H229" s="7">
        <f>H228</f>
        <v>65.5</v>
      </c>
      <c r="I229" s="7">
        <f>I228</f>
        <v>65</v>
      </c>
      <c r="J229" s="54">
        <f>J228</f>
        <v>650</v>
      </c>
      <c r="K229" s="55">
        <v>680</v>
      </c>
      <c r="L229" s="2"/>
    </row>
    <row r="230" spans="2:12" ht="12.75">
      <c r="B230" s="82">
        <v>10</v>
      </c>
      <c r="C230" s="83">
        <v>2</v>
      </c>
      <c r="D230" s="55">
        <v>620</v>
      </c>
      <c r="E230" s="7">
        <f t="shared" si="84"/>
        <v>-1</v>
      </c>
      <c r="F230" s="64">
        <f t="shared" si="85"/>
        <v>1</v>
      </c>
      <c r="G230" s="80">
        <f t="shared" si="86"/>
        <v>-30</v>
      </c>
      <c r="H230" s="7">
        <f>H228</f>
        <v>65.5</v>
      </c>
      <c r="I230" s="7">
        <f>I228</f>
        <v>65</v>
      </c>
      <c r="J230" s="54">
        <f>J228</f>
        <v>650</v>
      </c>
      <c r="K230" s="98">
        <v>680</v>
      </c>
      <c r="L230" s="2"/>
    </row>
    <row r="231" spans="2:12" ht="12.75">
      <c r="B231" s="82">
        <v>7</v>
      </c>
      <c r="C231" s="83">
        <v>12</v>
      </c>
      <c r="D231" s="55">
        <v>710</v>
      </c>
      <c r="E231" s="7">
        <f t="shared" si="84"/>
        <v>2</v>
      </c>
      <c r="F231" s="64">
        <f t="shared" si="85"/>
        <v>-2</v>
      </c>
      <c r="G231" s="80">
        <f t="shared" si="86"/>
        <v>60</v>
      </c>
      <c r="H231" s="7">
        <f>H228</f>
        <v>65.5</v>
      </c>
      <c r="I231" s="7">
        <f>I228</f>
        <v>65</v>
      </c>
      <c r="J231" s="54">
        <f>J228</f>
        <v>650</v>
      </c>
      <c r="K231" s="55">
        <v>620</v>
      </c>
      <c r="L231" s="2"/>
    </row>
    <row r="232" spans="2:12" ht="12.75">
      <c r="B232" s="84">
        <v>1</v>
      </c>
      <c r="C232" s="85">
        <v>9</v>
      </c>
      <c r="D232" s="98">
        <v>620</v>
      </c>
      <c r="E232" s="7">
        <f t="shared" si="84"/>
        <v>-1</v>
      </c>
      <c r="F232" s="64">
        <f t="shared" si="85"/>
        <v>1</v>
      </c>
      <c r="G232" s="80">
        <f t="shared" si="86"/>
        <v>-30</v>
      </c>
      <c r="H232" s="7">
        <f>H228</f>
        <v>65.5</v>
      </c>
      <c r="I232" s="7">
        <f>I228</f>
        <v>65</v>
      </c>
      <c r="J232" s="54">
        <f>J228</f>
        <v>650</v>
      </c>
      <c r="K232" s="98">
        <v>620</v>
      </c>
      <c r="L232" s="2"/>
    </row>
    <row r="233" spans="2:12" ht="13.5" thickBot="1">
      <c r="B233" s="86">
        <v>8</v>
      </c>
      <c r="C233" s="71">
        <v>3</v>
      </c>
      <c r="D233" s="65">
        <v>680</v>
      </c>
      <c r="E233" s="59">
        <f t="shared" si="84"/>
        <v>1</v>
      </c>
      <c r="F233" s="67">
        <f t="shared" si="85"/>
        <v>-1</v>
      </c>
      <c r="G233" s="80">
        <f t="shared" si="86"/>
        <v>30</v>
      </c>
      <c r="H233" s="59">
        <f>H228</f>
        <v>65.5</v>
      </c>
      <c r="I233" s="59">
        <f>I228</f>
        <v>65</v>
      </c>
      <c r="J233" s="58">
        <f>J228</f>
        <v>650</v>
      </c>
      <c r="K233" s="56">
        <v>140</v>
      </c>
      <c r="L233" s="2"/>
    </row>
    <row r="234" spans="2:10" ht="13.5" thickBot="1">
      <c r="B234" s="193">
        <f>B226+1</f>
        <v>30</v>
      </c>
      <c r="C234" s="194"/>
      <c r="D234" s="90"/>
      <c r="E234" s="91"/>
      <c r="F234" s="91"/>
      <c r="G234" s="91"/>
      <c r="H234" s="91"/>
      <c r="I234" s="91"/>
      <c r="J234" s="92"/>
    </row>
    <row r="235" spans="2:10" ht="13.5" thickBot="1">
      <c r="B235" s="63" t="s">
        <v>4</v>
      </c>
      <c r="C235" s="45" t="s">
        <v>5</v>
      </c>
      <c r="D235" s="93" t="s">
        <v>194</v>
      </c>
      <c r="E235" s="94" t="s">
        <v>4</v>
      </c>
      <c r="F235" s="95" t="s">
        <v>5</v>
      </c>
      <c r="G235" s="195" t="s">
        <v>206</v>
      </c>
      <c r="H235" s="196"/>
      <c r="I235" s="196"/>
      <c r="J235" s="197"/>
    </row>
    <row r="236" spans="2:12" ht="12.75">
      <c r="B236" s="82">
        <v>4</v>
      </c>
      <c r="C236" s="83">
        <v>6</v>
      </c>
      <c r="D236" s="55">
        <v>420</v>
      </c>
      <c r="E236" s="78">
        <f aca="true" t="shared" si="87" ref="E236:E241">MY_IMPS(G236)</f>
        <v>-1</v>
      </c>
      <c r="F236" s="109">
        <f aca="true" t="shared" si="88" ref="F236:F241">-E236</f>
        <v>1</v>
      </c>
      <c r="G236" s="80">
        <f aca="true" t="shared" si="89" ref="G236:G241">D236-J236</f>
        <v>-20</v>
      </c>
      <c r="H236" s="7">
        <f>(K237+K238+K239+K240)/40+0.5</f>
        <v>44.5</v>
      </c>
      <c r="I236" s="7">
        <f>INT(H236)</f>
        <v>44</v>
      </c>
      <c r="J236" s="54">
        <f>10*(I236-ABS((EVEN(I236)-I236))*(1-SIGN(H236-I236)))</f>
        <v>440</v>
      </c>
      <c r="K236" s="55">
        <v>450</v>
      </c>
      <c r="L236" s="2"/>
    </row>
    <row r="237" spans="2:12" ht="12.75">
      <c r="B237" s="84">
        <v>11</v>
      </c>
      <c r="C237" s="85">
        <v>5</v>
      </c>
      <c r="D237" s="55">
        <v>450</v>
      </c>
      <c r="E237" s="7">
        <f t="shared" si="87"/>
        <v>0</v>
      </c>
      <c r="F237" s="64">
        <f t="shared" si="88"/>
        <v>0</v>
      </c>
      <c r="G237" s="80">
        <f t="shared" si="89"/>
        <v>10</v>
      </c>
      <c r="H237" s="7">
        <f>H236</f>
        <v>44.5</v>
      </c>
      <c r="I237" s="7">
        <f>I236</f>
        <v>44</v>
      </c>
      <c r="J237" s="54">
        <f>J236</f>
        <v>440</v>
      </c>
      <c r="K237" s="55">
        <v>450</v>
      </c>
      <c r="L237" s="2"/>
    </row>
    <row r="238" spans="2:12" ht="12.75">
      <c r="B238" s="82">
        <v>10</v>
      </c>
      <c r="C238" s="83">
        <v>2</v>
      </c>
      <c r="D238" s="55">
        <v>450</v>
      </c>
      <c r="E238" s="7">
        <f t="shared" si="87"/>
        <v>0</v>
      </c>
      <c r="F238" s="64">
        <f t="shared" si="88"/>
        <v>0</v>
      </c>
      <c r="G238" s="80">
        <f t="shared" si="89"/>
        <v>10</v>
      </c>
      <c r="H238" s="7">
        <f>H236</f>
        <v>44.5</v>
      </c>
      <c r="I238" s="7">
        <f>I236</f>
        <v>44</v>
      </c>
      <c r="J238" s="54">
        <f>J236</f>
        <v>440</v>
      </c>
      <c r="K238" s="55">
        <v>450</v>
      </c>
      <c r="L238" s="2"/>
    </row>
    <row r="239" spans="2:12" ht="12.75">
      <c r="B239" s="82">
        <v>7</v>
      </c>
      <c r="C239" s="83">
        <v>12</v>
      </c>
      <c r="D239" s="55">
        <v>450</v>
      </c>
      <c r="E239" s="7">
        <f t="shared" si="87"/>
        <v>0</v>
      </c>
      <c r="F239" s="64">
        <f t="shared" si="88"/>
        <v>0</v>
      </c>
      <c r="G239" s="80">
        <f t="shared" si="89"/>
        <v>10</v>
      </c>
      <c r="H239" s="7">
        <f>H236</f>
        <v>44.5</v>
      </c>
      <c r="I239" s="7">
        <f>I236</f>
        <v>44</v>
      </c>
      <c r="J239" s="54">
        <f>J236</f>
        <v>440</v>
      </c>
      <c r="K239" s="98">
        <v>430</v>
      </c>
      <c r="L239" s="2"/>
    </row>
    <row r="240" spans="2:12" ht="12.75">
      <c r="B240" s="84">
        <v>1</v>
      </c>
      <c r="C240" s="85">
        <v>9</v>
      </c>
      <c r="D240" s="98">
        <v>430</v>
      </c>
      <c r="E240" s="7">
        <f t="shared" si="87"/>
        <v>0</v>
      </c>
      <c r="F240" s="64">
        <f t="shared" si="88"/>
        <v>0</v>
      </c>
      <c r="G240" s="80">
        <f t="shared" si="89"/>
        <v>-10</v>
      </c>
      <c r="H240" s="7">
        <f>H236</f>
        <v>44.5</v>
      </c>
      <c r="I240" s="7">
        <f>I236</f>
        <v>44</v>
      </c>
      <c r="J240" s="54">
        <f>J236</f>
        <v>440</v>
      </c>
      <c r="K240" s="98">
        <v>430</v>
      </c>
      <c r="L240" s="2"/>
    </row>
    <row r="241" spans="2:12" ht="13.5" thickBot="1">
      <c r="B241" s="86">
        <v>8</v>
      </c>
      <c r="C241" s="71">
        <v>3</v>
      </c>
      <c r="D241" s="65">
        <v>430</v>
      </c>
      <c r="E241" s="59">
        <f t="shared" si="87"/>
        <v>0</v>
      </c>
      <c r="F241" s="67">
        <f t="shared" si="88"/>
        <v>0</v>
      </c>
      <c r="G241" s="80">
        <f t="shared" si="89"/>
        <v>-10</v>
      </c>
      <c r="H241" s="59">
        <f>H236</f>
        <v>44.5</v>
      </c>
      <c r="I241" s="59">
        <f>I236</f>
        <v>44</v>
      </c>
      <c r="J241" s="58">
        <f>J236</f>
        <v>440</v>
      </c>
      <c r="K241" s="56">
        <v>420</v>
      </c>
      <c r="L241" s="2"/>
    </row>
    <row r="242" spans="2:10" ht="13.5" thickBot="1">
      <c r="B242" s="193">
        <f>B234+1</f>
        <v>31</v>
      </c>
      <c r="C242" s="194"/>
      <c r="D242" s="90"/>
      <c r="E242" s="91"/>
      <c r="F242" s="91"/>
      <c r="G242" s="91"/>
      <c r="H242" s="91"/>
      <c r="I242" s="91"/>
      <c r="J242" s="92"/>
    </row>
    <row r="243" spans="2:10" ht="13.5" thickBot="1">
      <c r="B243" s="63" t="s">
        <v>4</v>
      </c>
      <c r="C243" s="45" t="s">
        <v>5</v>
      </c>
      <c r="D243" s="93" t="s">
        <v>194</v>
      </c>
      <c r="E243" s="94" t="s">
        <v>4</v>
      </c>
      <c r="F243" s="95" t="s">
        <v>5</v>
      </c>
      <c r="G243" s="195" t="s">
        <v>206</v>
      </c>
      <c r="H243" s="196"/>
      <c r="I243" s="196"/>
      <c r="J243" s="197"/>
    </row>
    <row r="244" spans="2:11" ht="12.75">
      <c r="B244" s="82">
        <v>11</v>
      </c>
      <c r="C244" s="83">
        <v>12</v>
      </c>
      <c r="D244" s="55">
        <v>-100</v>
      </c>
      <c r="E244" s="78">
        <f aca="true" t="shared" si="90" ref="E244:E249">MY_IMPS(G244)</f>
        <v>-3</v>
      </c>
      <c r="F244" s="109">
        <f aca="true" t="shared" si="91" ref="F244:F249">-E244</f>
        <v>3</v>
      </c>
      <c r="G244" s="80">
        <f aca="true" t="shared" si="92" ref="G244:G249">D244-J244</f>
        <v>-120</v>
      </c>
      <c r="H244" s="7">
        <f>(K245+K246+K247+K248)/40+0.5</f>
        <v>2.5</v>
      </c>
      <c r="I244" s="7">
        <f>INT(H244)</f>
        <v>2</v>
      </c>
      <c r="J244" s="54">
        <f>10*(I244-ABS((EVEN(I244)-I244))*(1-SIGN(H244-I244)))</f>
        <v>20</v>
      </c>
      <c r="K244" s="98">
        <v>170</v>
      </c>
    </row>
    <row r="245" spans="2:12" ht="12.75">
      <c r="B245" s="84">
        <v>2</v>
      </c>
      <c r="C245" s="85">
        <v>9</v>
      </c>
      <c r="D245" s="55">
        <v>-100</v>
      </c>
      <c r="E245" s="7">
        <f t="shared" si="90"/>
        <v>-3</v>
      </c>
      <c r="F245" s="64">
        <f t="shared" si="91"/>
        <v>3</v>
      </c>
      <c r="G245" s="80">
        <f t="shared" si="92"/>
        <v>-120</v>
      </c>
      <c r="H245" s="7">
        <f>H244</f>
        <v>2.5</v>
      </c>
      <c r="I245" s="7">
        <f>I244</f>
        <v>2</v>
      </c>
      <c r="J245" s="54">
        <f>J244</f>
        <v>20</v>
      </c>
      <c r="K245" s="55">
        <v>140</v>
      </c>
      <c r="L245" s="2"/>
    </row>
    <row r="246" spans="2:12" ht="12.75">
      <c r="B246" s="82">
        <v>5</v>
      </c>
      <c r="C246" s="83">
        <v>3</v>
      </c>
      <c r="D246" s="55">
        <v>140</v>
      </c>
      <c r="E246" s="7">
        <f t="shared" si="90"/>
        <v>3</v>
      </c>
      <c r="F246" s="64">
        <f t="shared" si="91"/>
        <v>-3</v>
      </c>
      <c r="G246" s="80">
        <f t="shared" si="92"/>
        <v>120</v>
      </c>
      <c r="H246" s="7">
        <f>H244</f>
        <v>2.5</v>
      </c>
      <c r="I246" s="7">
        <f>I244</f>
        <v>2</v>
      </c>
      <c r="J246" s="54">
        <f>J244</f>
        <v>20</v>
      </c>
      <c r="K246" s="55">
        <v>140</v>
      </c>
      <c r="L246" s="2"/>
    </row>
    <row r="247" spans="2:12" ht="12.75">
      <c r="B247" s="82">
        <v>6</v>
      </c>
      <c r="C247" s="83">
        <v>7</v>
      </c>
      <c r="D247" s="55">
        <v>140</v>
      </c>
      <c r="E247" s="7">
        <f t="shared" si="90"/>
        <v>3</v>
      </c>
      <c r="F247" s="64">
        <f t="shared" si="91"/>
        <v>-3</v>
      </c>
      <c r="G247" s="80">
        <f t="shared" si="92"/>
        <v>120</v>
      </c>
      <c r="H247" s="7">
        <f>H244</f>
        <v>2.5</v>
      </c>
      <c r="I247" s="7">
        <f>I244</f>
        <v>2</v>
      </c>
      <c r="J247" s="54">
        <f>J244</f>
        <v>20</v>
      </c>
      <c r="K247" s="55">
        <v>-100</v>
      </c>
      <c r="L247" s="2"/>
    </row>
    <row r="248" spans="2:12" ht="12.75">
      <c r="B248" s="84">
        <v>8</v>
      </c>
      <c r="C248" s="85">
        <v>10</v>
      </c>
      <c r="D248" s="98">
        <v>170</v>
      </c>
      <c r="E248" s="7">
        <f t="shared" si="90"/>
        <v>4</v>
      </c>
      <c r="F248" s="64">
        <f t="shared" si="91"/>
        <v>-4</v>
      </c>
      <c r="G248" s="80">
        <f t="shared" si="92"/>
        <v>150</v>
      </c>
      <c r="H248" s="7">
        <f>H244</f>
        <v>2.5</v>
      </c>
      <c r="I248" s="7">
        <f>I244</f>
        <v>2</v>
      </c>
      <c r="J248" s="54">
        <f>J244</f>
        <v>20</v>
      </c>
      <c r="K248" s="55">
        <v>-100</v>
      </c>
      <c r="L248" s="2"/>
    </row>
    <row r="249" spans="2:12" ht="13.5" thickBot="1">
      <c r="B249" s="86">
        <v>1</v>
      </c>
      <c r="C249" s="71">
        <v>4</v>
      </c>
      <c r="D249" s="65">
        <v>-100</v>
      </c>
      <c r="E249" s="59">
        <f t="shared" si="90"/>
        <v>-3</v>
      </c>
      <c r="F249" s="67">
        <f t="shared" si="91"/>
        <v>3</v>
      </c>
      <c r="G249" s="80">
        <f t="shared" si="92"/>
        <v>-120</v>
      </c>
      <c r="H249" s="59">
        <f>H244</f>
        <v>2.5</v>
      </c>
      <c r="I249" s="59">
        <f>I244</f>
        <v>2</v>
      </c>
      <c r="J249" s="58">
        <f>J244</f>
        <v>20</v>
      </c>
      <c r="K249" s="65">
        <v>-100</v>
      </c>
      <c r="L249" s="2"/>
    </row>
    <row r="250" spans="2:10" ht="13.5" thickBot="1">
      <c r="B250" s="193">
        <f>B242+1</f>
        <v>32</v>
      </c>
      <c r="C250" s="194"/>
      <c r="D250" s="90"/>
      <c r="E250" s="91"/>
      <c r="F250" s="91"/>
      <c r="G250" s="91"/>
      <c r="H250" s="91"/>
      <c r="I250" s="91"/>
      <c r="J250" s="92"/>
    </row>
    <row r="251" spans="2:10" ht="13.5" thickBot="1">
      <c r="B251" s="63" t="s">
        <v>4</v>
      </c>
      <c r="C251" s="45" t="s">
        <v>5</v>
      </c>
      <c r="D251" s="93" t="s">
        <v>194</v>
      </c>
      <c r="E251" s="94" t="s">
        <v>4</v>
      </c>
      <c r="F251" s="95" t="s">
        <v>5</v>
      </c>
      <c r="G251" s="195" t="s">
        <v>206</v>
      </c>
      <c r="H251" s="196"/>
      <c r="I251" s="196"/>
      <c r="J251" s="197"/>
    </row>
    <row r="252" spans="2:12" ht="12.75">
      <c r="B252" s="82">
        <v>11</v>
      </c>
      <c r="C252" s="83">
        <v>12</v>
      </c>
      <c r="D252" s="55">
        <v>100</v>
      </c>
      <c r="E252" s="78">
        <f aca="true" t="shared" si="93" ref="E252:E257">MY_IMPS(G252)</f>
        <v>3</v>
      </c>
      <c r="F252" s="109">
        <f aca="true" t="shared" si="94" ref="F252:F257">-E252</f>
        <v>-3</v>
      </c>
      <c r="G252" s="80">
        <f aca="true" t="shared" si="95" ref="G252:G257">D252-J252</f>
        <v>120</v>
      </c>
      <c r="H252" s="7">
        <f>(K253+K254+K255+K256)/40+0.5</f>
        <v>-1.5</v>
      </c>
      <c r="I252" s="7">
        <f>INT(H252)</f>
        <v>-2</v>
      </c>
      <c r="J252" s="54">
        <f>10*(I252-ABS((EVEN(I252)-I252))*(1-SIGN(H252-I252)))</f>
        <v>-20</v>
      </c>
      <c r="K252" s="55">
        <v>200</v>
      </c>
      <c r="L252" s="2"/>
    </row>
    <row r="253" spans="2:12" ht="12.75">
      <c r="B253" s="84">
        <v>2</v>
      </c>
      <c r="C253" s="85">
        <v>9</v>
      </c>
      <c r="D253" s="55">
        <v>200</v>
      </c>
      <c r="E253" s="7">
        <f t="shared" si="93"/>
        <v>6</v>
      </c>
      <c r="F253" s="64">
        <f t="shared" si="94"/>
        <v>-6</v>
      </c>
      <c r="G253" s="80">
        <f t="shared" si="95"/>
        <v>220</v>
      </c>
      <c r="H253" s="7">
        <f>H252</f>
        <v>-1.5</v>
      </c>
      <c r="I253" s="7">
        <f>I252</f>
        <v>-2</v>
      </c>
      <c r="J253" s="54">
        <f>J252</f>
        <v>-20</v>
      </c>
      <c r="K253" s="55">
        <v>100</v>
      </c>
      <c r="L253" s="2"/>
    </row>
    <row r="254" spans="2:12" ht="12.75">
      <c r="B254" s="82">
        <v>5</v>
      </c>
      <c r="C254" s="83">
        <v>3</v>
      </c>
      <c r="D254" s="55">
        <v>-660</v>
      </c>
      <c r="E254" s="7">
        <f t="shared" si="93"/>
        <v>-12</v>
      </c>
      <c r="F254" s="64">
        <f t="shared" si="94"/>
        <v>12</v>
      </c>
      <c r="G254" s="80">
        <f t="shared" si="95"/>
        <v>-640</v>
      </c>
      <c r="H254" s="7">
        <f>H252</f>
        <v>-1.5</v>
      </c>
      <c r="I254" s="7">
        <f>I252</f>
        <v>-2</v>
      </c>
      <c r="J254" s="54">
        <f>J252</f>
        <v>-20</v>
      </c>
      <c r="K254" s="55">
        <v>100</v>
      </c>
      <c r="L254" s="2"/>
    </row>
    <row r="255" spans="2:12" ht="12.75">
      <c r="B255" s="82">
        <v>6</v>
      </c>
      <c r="C255" s="83">
        <v>7</v>
      </c>
      <c r="D255" s="55">
        <v>100</v>
      </c>
      <c r="E255" s="7">
        <f t="shared" si="93"/>
        <v>3</v>
      </c>
      <c r="F255" s="64">
        <f t="shared" si="94"/>
        <v>-3</v>
      </c>
      <c r="G255" s="80">
        <f t="shared" si="95"/>
        <v>120</v>
      </c>
      <c r="H255" s="7">
        <f>H252</f>
        <v>-1.5</v>
      </c>
      <c r="I255" s="7">
        <f>I252</f>
        <v>-2</v>
      </c>
      <c r="J255" s="54">
        <f>J252</f>
        <v>-20</v>
      </c>
      <c r="K255" s="98">
        <v>-140</v>
      </c>
      <c r="L255" s="2"/>
    </row>
    <row r="256" spans="2:12" ht="12.75">
      <c r="B256" s="84">
        <v>8</v>
      </c>
      <c r="C256" s="85">
        <v>10</v>
      </c>
      <c r="D256" s="98">
        <v>-140</v>
      </c>
      <c r="E256" s="7">
        <f t="shared" si="93"/>
        <v>-3</v>
      </c>
      <c r="F256" s="64">
        <f t="shared" si="94"/>
        <v>3</v>
      </c>
      <c r="G256" s="80">
        <f t="shared" si="95"/>
        <v>-120</v>
      </c>
      <c r="H256" s="7">
        <f>H252</f>
        <v>-1.5</v>
      </c>
      <c r="I256" s="7">
        <f>I252</f>
        <v>-2</v>
      </c>
      <c r="J256" s="54">
        <f>J252</f>
        <v>-20</v>
      </c>
      <c r="K256" s="98">
        <v>-140</v>
      </c>
      <c r="L256" s="2"/>
    </row>
    <row r="257" spans="2:12" ht="13.5" thickBot="1">
      <c r="B257" s="86">
        <v>1</v>
      </c>
      <c r="C257" s="71">
        <v>4</v>
      </c>
      <c r="D257" s="65">
        <v>-140</v>
      </c>
      <c r="E257" s="59">
        <f t="shared" si="93"/>
        <v>-3</v>
      </c>
      <c r="F257" s="67">
        <f t="shared" si="94"/>
        <v>3</v>
      </c>
      <c r="G257" s="80">
        <f t="shared" si="95"/>
        <v>-120</v>
      </c>
      <c r="H257" s="59">
        <f>H252</f>
        <v>-1.5</v>
      </c>
      <c r="I257" s="59">
        <f>I252</f>
        <v>-2</v>
      </c>
      <c r="J257" s="58">
        <f>J252</f>
        <v>-20</v>
      </c>
      <c r="K257" s="56">
        <v>-660</v>
      </c>
      <c r="L257" s="2"/>
    </row>
    <row r="258" spans="2:10" ht="13.5" thickBot="1">
      <c r="B258" s="193">
        <f>B250+1</f>
        <v>33</v>
      </c>
      <c r="C258" s="194"/>
      <c r="D258" s="90"/>
      <c r="E258" s="91"/>
      <c r="F258" s="91"/>
      <c r="G258" s="91"/>
      <c r="H258" s="91"/>
      <c r="I258" s="91"/>
      <c r="J258" s="92"/>
    </row>
    <row r="259" spans="2:10" ht="13.5" thickBot="1">
      <c r="B259" s="63" t="s">
        <v>4</v>
      </c>
      <c r="C259" s="45" t="s">
        <v>5</v>
      </c>
      <c r="D259" s="93" t="s">
        <v>194</v>
      </c>
      <c r="E259" s="94" t="s">
        <v>4</v>
      </c>
      <c r="F259" s="95" t="s">
        <v>5</v>
      </c>
      <c r="G259" s="195" t="s">
        <v>206</v>
      </c>
      <c r="H259" s="196"/>
      <c r="I259" s="196"/>
      <c r="J259" s="197"/>
    </row>
    <row r="260" spans="2:12" ht="12.75">
      <c r="B260" s="82">
        <v>11</v>
      </c>
      <c r="C260" s="83">
        <v>12</v>
      </c>
      <c r="D260" s="55">
        <v>50</v>
      </c>
      <c r="E260" s="78">
        <f aca="true" t="shared" si="96" ref="E260:E265">MY_IMPS(G260)</f>
        <v>1</v>
      </c>
      <c r="F260" s="109">
        <f aca="true" t="shared" si="97" ref="F260:F265">-E260</f>
        <v>-1</v>
      </c>
      <c r="G260" s="77">
        <f aca="true" t="shared" si="98" ref="G260:G265">D260-J260</f>
        <v>40</v>
      </c>
      <c r="H260" s="78">
        <f>(K261+K262+K263+K264)/40+0.5</f>
        <v>1.25</v>
      </c>
      <c r="I260" s="78">
        <f>INT(H260)</f>
        <v>1</v>
      </c>
      <c r="J260" s="79">
        <f>10*(I260-ABS((EVEN(I260)-I260))*(1-SIGN(H260-I260)))</f>
        <v>10</v>
      </c>
      <c r="K260" s="98">
        <v>300</v>
      </c>
      <c r="L260" s="2"/>
    </row>
    <row r="261" spans="2:12" ht="12.75">
      <c r="B261" s="84">
        <v>2</v>
      </c>
      <c r="C261" s="85">
        <v>9</v>
      </c>
      <c r="D261" s="55">
        <v>-200</v>
      </c>
      <c r="E261" s="7">
        <f t="shared" si="96"/>
        <v>-5</v>
      </c>
      <c r="F261" s="64">
        <f t="shared" si="97"/>
        <v>5</v>
      </c>
      <c r="G261" s="80">
        <f t="shared" si="98"/>
        <v>-210</v>
      </c>
      <c r="H261" s="7">
        <f>H260</f>
        <v>1.25</v>
      </c>
      <c r="I261" s="7">
        <f>I260</f>
        <v>1</v>
      </c>
      <c r="J261" s="54">
        <f>J260</f>
        <v>10</v>
      </c>
      <c r="K261" s="55">
        <v>100</v>
      </c>
      <c r="L261" s="2"/>
    </row>
    <row r="262" spans="2:12" ht="12.75">
      <c r="B262" s="82">
        <v>5</v>
      </c>
      <c r="C262" s="83">
        <v>3</v>
      </c>
      <c r="D262" s="55">
        <v>-170</v>
      </c>
      <c r="E262" s="7">
        <f t="shared" si="96"/>
        <v>-5</v>
      </c>
      <c r="F262" s="64">
        <f t="shared" si="97"/>
        <v>5</v>
      </c>
      <c r="G262" s="80">
        <f t="shared" si="98"/>
        <v>-180</v>
      </c>
      <c r="H262" s="7">
        <f>H260</f>
        <v>1.25</v>
      </c>
      <c r="I262" s="7">
        <f>I260</f>
        <v>1</v>
      </c>
      <c r="J262" s="54">
        <f>J260</f>
        <v>10</v>
      </c>
      <c r="K262" s="55">
        <v>50</v>
      </c>
      <c r="L262" s="2"/>
    </row>
    <row r="263" spans="2:12" ht="12.75">
      <c r="B263" s="82">
        <v>6</v>
      </c>
      <c r="C263" s="83">
        <v>7</v>
      </c>
      <c r="D263" s="55">
        <v>100</v>
      </c>
      <c r="E263" s="7">
        <f t="shared" si="96"/>
        <v>3</v>
      </c>
      <c r="F263" s="64">
        <f t="shared" si="97"/>
        <v>-3</v>
      </c>
      <c r="G263" s="80">
        <f t="shared" si="98"/>
        <v>90</v>
      </c>
      <c r="H263" s="7">
        <f>H260</f>
        <v>1.25</v>
      </c>
      <c r="I263" s="7">
        <f>I260</f>
        <v>1</v>
      </c>
      <c r="J263" s="54">
        <f>J260</f>
        <v>10</v>
      </c>
      <c r="K263" s="98">
        <v>50</v>
      </c>
      <c r="L263" s="2"/>
    </row>
    <row r="264" spans="2:12" ht="12.75">
      <c r="B264" s="84">
        <v>8</v>
      </c>
      <c r="C264" s="85">
        <v>10</v>
      </c>
      <c r="D264" s="98">
        <v>50</v>
      </c>
      <c r="E264" s="7">
        <f t="shared" si="96"/>
        <v>1</v>
      </c>
      <c r="F264" s="64">
        <f t="shared" si="97"/>
        <v>-1</v>
      </c>
      <c r="G264" s="80">
        <f t="shared" si="98"/>
        <v>40</v>
      </c>
      <c r="H264" s="7">
        <f>H260</f>
        <v>1.25</v>
      </c>
      <c r="I264" s="7">
        <f>I260</f>
        <v>1</v>
      </c>
      <c r="J264" s="54">
        <f>J260</f>
        <v>10</v>
      </c>
      <c r="K264" s="55">
        <v>-170</v>
      </c>
      <c r="L264" s="2"/>
    </row>
    <row r="265" spans="2:12" ht="13.5" thickBot="1">
      <c r="B265" s="86">
        <v>1</v>
      </c>
      <c r="C265" s="71">
        <v>4</v>
      </c>
      <c r="D265" s="65">
        <v>300</v>
      </c>
      <c r="E265" s="59">
        <f t="shared" si="96"/>
        <v>7</v>
      </c>
      <c r="F265" s="67">
        <f t="shared" si="97"/>
        <v>-7</v>
      </c>
      <c r="G265" s="81">
        <f t="shared" si="98"/>
        <v>290</v>
      </c>
      <c r="H265" s="59">
        <f>H260</f>
        <v>1.25</v>
      </c>
      <c r="I265" s="59">
        <f>I260</f>
        <v>1</v>
      </c>
      <c r="J265" s="58">
        <f>J260</f>
        <v>10</v>
      </c>
      <c r="K265" s="56">
        <v>-200</v>
      </c>
      <c r="L265" s="2"/>
    </row>
  </sheetData>
  <sheetProtection/>
  <mergeCells count="67">
    <mergeCell ref="G163:J163"/>
    <mergeCell ref="B170:C170"/>
    <mergeCell ref="G171:J171"/>
    <mergeCell ref="G139:J139"/>
    <mergeCell ref="B146:C146"/>
    <mergeCell ref="G147:J147"/>
    <mergeCell ref="B154:C154"/>
    <mergeCell ref="G155:J155"/>
    <mergeCell ref="B162:C162"/>
    <mergeCell ref="B122:C122"/>
    <mergeCell ref="G123:J123"/>
    <mergeCell ref="B130:C130"/>
    <mergeCell ref="G131:J131"/>
    <mergeCell ref="B138:C138"/>
    <mergeCell ref="B74:C74"/>
    <mergeCell ref="B90:C90"/>
    <mergeCell ref="G91:J91"/>
    <mergeCell ref="G107:J107"/>
    <mergeCell ref="B114:C114"/>
    <mergeCell ref="G3:J3"/>
    <mergeCell ref="D2:J2"/>
    <mergeCell ref="B50:C50"/>
    <mergeCell ref="G11:J11"/>
    <mergeCell ref="G19:J19"/>
    <mergeCell ref="G27:J27"/>
    <mergeCell ref="B34:C34"/>
    <mergeCell ref="B26:C26"/>
    <mergeCell ref="G35:J35"/>
    <mergeCell ref="G43:J43"/>
    <mergeCell ref="B98:C98"/>
    <mergeCell ref="G75:J75"/>
    <mergeCell ref="G83:J83"/>
    <mergeCell ref="B66:C66"/>
    <mergeCell ref="G67:J67"/>
    <mergeCell ref="G51:J51"/>
    <mergeCell ref="G115:J115"/>
    <mergeCell ref="B2:C2"/>
    <mergeCell ref="B106:C106"/>
    <mergeCell ref="B42:C42"/>
    <mergeCell ref="B18:C18"/>
    <mergeCell ref="B10:C10"/>
    <mergeCell ref="B82:C82"/>
    <mergeCell ref="G99:J99"/>
    <mergeCell ref="B58:C58"/>
    <mergeCell ref="G59:J59"/>
    <mergeCell ref="B178:C178"/>
    <mergeCell ref="G179:J179"/>
    <mergeCell ref="B186:C186"/>
    <mergeCell ref="G187:J187"/>
    <mergeCell ref="B194:C194"/>
    <mergeCell ref="G195:J195"/>
    <mergeCell ref="B202:C202"/>
    <mergeCell ref="G203:J203"/>
    <mergeCell ref="B210:C210"/>
    <mergeCell ref="G211:J211"/>
    <mergeCell ref="B218:C218"/>
    <mergeCell ref="G219:J219"/>
    <mergeCell ref="B250:C250"/>
    <mergeCell ref="G251:J251"/>
    <mergeCell ref="B258:C258"/>
    <mergeCell ref="G259:J259"/>
    <mergeCell ref="B226:C226"/>
    <mergeCell ref="G227:J227"/>
    <mergeCell ref="B234:C234"/>
    <mergeCell ref="G235:J235"/>
    <mergeCell ref="B242:C242"/>
    <mergeCell ref="G243:J243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2021-11-28T22:27:20Z</dcterms:modified>
  <cp:category/>
  <cp:version/>
  <cp:contentType/>
  <cp:contentStatus/>
</cp:coreProperties>
</file>