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0"/>
  </bookViews>
  <sheets>
    <sheet name="бар2" sheetId="1" r:id="rId1"/>
    <sheet name="VP table" sheetId="2" state="hidden" r:id="rId2"/>
    <sheet name="tour1" sheetId="3" r:id="rId3"/>
    <sheet name="tour2" sheetId="4" state="hidden" r:id="rId4"/>
    <sheet name="tour3" sheetId="5" state="hidden" r:id="rId5"/>
    <sheet name="tour4" sheetId="6" state="hidden" r:id="rId6"/>
    <sheet name="tour5" sheetId="7" state="hidden" r:id="rId7"/>
    <sheet name="tour6" sheetId="8" state="hidden" r:id="rId8"/>
  </sheets>
  <definedNames>
    <definedName name="brd_index">'бар2'!$M$3</definedName>
    <definedName name="page_name">'бар2'!$M$2</definedName>
    <definedName name="Plr2">'бар2'!$B$7:$D$18</definedName>
    <definedName name="ScBase">'бар2'!$E$5</definedName>
  </definedNames>
  <calcPr fullCalcOnLoad="1"/>
</workbook>
</file>

<file path=xl/sharedStrings.xml><?xml version="1.0" encoding="utf-8"?>
<sst xmlns="http://schemas.openxmlformats.org/spreadsheetml/2006/main" count="673" uniqueCount="219">
  <si>
    <t>сумма</t>
  </si>
  <si>
    <t>total</t>
  </si>
  <si>
    <t>СТОЙКА БАРОМЕТРА</t>
  </si>
  <si>
    <t>IMP</t>
  </si>
  <si>
    <t>delta</t>
  </si>
  <si>
    <t>NS</t>
  </si>
  <si>
    <t>EW</t>
  </si>
  <si>
    <t>OUT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</si>
  <si>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</si>
  <si>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</si>
  <si>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</si>
  <si>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</si>
  <si>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</si>
  <si>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</si>
  <si>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</si>
  <si>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</si>
  <si>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</si>
  <si>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</si>
  <si>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</si>
  <si>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</si>
  <si>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</si>
  <si>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</si>
  <si>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</si>
  <si>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</si>
  <si>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</si>
  <si>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</si>
  <si>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</si>
  <si>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</si>
  <si>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</si>
  <si>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</si>
  <si>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</si>
  <si>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</si>
  <si>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</si>
  <si>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</si>
  <si>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</si>
  <si>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</si>
  <si>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</si>
  <si>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</si>
  <si>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</si>
  <si>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</si>
  <si>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</si>
  <si>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</si>
  <si>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</si>
  <si>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</si>
  <si>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</si>
  <si>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</si>
  <si>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</si>
  <si>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</si>
  <si>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</si>
  <si>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</si>
  <si>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</si>
  <si>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</si>
  <si>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</si>
  <si>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</si>
  <si>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</si>
  <si>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</si>
  <si>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</si>
  <si>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</si>
  <si>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</si>
  <si>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</si>
  <si>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</si>
  <si>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</si>
  <si>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</si>
  <si>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</si>
  <si>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</si>
  <si>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</si>
  <si>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</si>
  <si>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</si>
  <si>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</si>
  <si>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</si>
  <si>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</si>
  <si>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</si>
  <si>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</si>
  <si>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</si>
  <si>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</si>
  <si>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</si>
  <si>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</si>
  <si>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</si>
  <si>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</si>
  <si>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</si>
  <si>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</si>
  <si>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</si>
  <si>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</si>
  <si>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</si>
  <si>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</si>
  <si>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</si>
  <si>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</si>
  <si>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</si>
  <si>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</si>
  <si>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</si>
  <si>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</si>
  <si>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</si>
  <si>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</si>
  <si>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</si>
  <si>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</si>
  <si>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</si>
  <si>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</si>
  <si>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</si>
  <si>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</si>
  <si>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</si>
  <si>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</si>
  <si>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</si>
  <si>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</si>
  <si>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</si>
  <si>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</si>
  <si>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</si>
  <si>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</si>
  <si>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</si>
  <si>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</si>
  <si>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</si>
  <si>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</si>
  <si>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</si>
  <si>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</si>
  <si>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</si>
  <si>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</si>
  <si>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</si>
  <si>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</si>
  <si>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</si>
  <si>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</si>
  <si>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</si>
  <si>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</si>
  <si>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</si>
  <si>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</si>
  <si>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</si>
  <si>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</si>
  <si>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</si>
  <si>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</si>
  <si>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</si>
  <si>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</si>
  <si>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</si>
  <si>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</si>
  <si>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</si>
  <si>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</si>
  <si>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</si>
  <si>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</si>
  <si>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</si>
  <si>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</si>
  <si>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</si>
  <si>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</si>
  <si>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</si>
  <si>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</si>
  <si>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</si>
  <si>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</si>
  <si>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</si>
  <si>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</si>
  <si>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</si>
  <si>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</si>
  <si>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</si>
  <si>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</si>
  <si>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</si>
  <si>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</si>
  <si>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</si>
  <si>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</si>
  <si>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</si>
  <si>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</si>
  <si>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</si>
  <si>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</si>
  <si>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</si>
  <si>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</si>
  <si>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</si>
  <si>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</si>
  <si>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</si>
  <si>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</si>
  <si>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</si>
  <si>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</si>
  <si>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</si>
  <si>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</si>
  <si>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</si>
  <si>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</si>
  <si>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</si>
  <si>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</si>
  <si>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</si>
  <si>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</si>
  <si>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</si>
  <si>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</si>
  <si>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</si>
  <si>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</si>
  <si>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</si>
  <si>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</si>
  <si>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</si>
  <si>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</si>
  <si>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</si>
  <si>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</si>
  <si>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</si>
  <si>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</si>
  <si>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</si>
  <si>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</si>
  <si>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</si>
  <si>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</si>
  <si>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</si>
  <si>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</si>
  <si>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</si>
  <si>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</si>
  <si>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---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</si>
  <si>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</si>
  <si>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</si>
  <si>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</si>
  <si>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</si>
  <si>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</si>
  <si>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</si>
  <si>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</si>
  <si>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</si>
  <si>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</si>
  <si>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</si>
  <si>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</si>
  <si>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</si>
  <si>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ver 03.15</t>
  </si>
  <si>
    <t>MP(NS)</t>
  </si>
  <si>
    <t>MP</t>
  </si>
  <si>
    <t>Парный турнир на МАКС</t>
  </si>
  <si>
    <t>штр.</t>
  </si>
  <si>
    <t>%</t>
  </si>
  <si>
    <t>&lt;1&gt; Е.Байдин - А.Журин</t>
  </si>
  <si>
    <t>12 января 2022 года</t>
  </si>
  <si>
    <t>&lt;6&gt; С.Иванова - А.Порай-Кошиц</t>
  </si>
  <si>
    <t>&lt;5&gt; Е.Бабенко - А.Алексеев</t>
  </si>
  <si>
    <t>&lt;4&gt; А.Баранов - С.Миронов</t>
  </si>
  <si>
    <t>&lt;3&gt; Ж.Петрова - В.Плешков</t>
  </si>
  <si>
    <t>&lt;2&gt; В.Черкасова - А.Черкасов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</si>
</sst>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3" xfId="0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4" xfId="0" applyBorder="1" applyAlignment="1">
      <alignment horizontal="center" vertical="center"/>
    </xf>
    <xf numFmtId="0" fontId="0" fillId="0" borderId="29" xfId="0" applyBorder="1" applyAlignment="1" quotePrefix="1">
      <alignment/>
    </xf>
    <xf numFmtId="0" fontId="0" fillId="0" borderId="29" xfId="0" applyFill="1" applyBorder="1" applyAlignment="1" quotePrefix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/>
    </xf>
    <xf numFmtId="0" fontId="5" fillId="0" borderId="5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54" xfId="0" applyBorder="1" applyAlignment="1">
      <alignment horizontal="right" vertical="center"/>
    </xf>
    <xf numFmtId="0" fontId="0" fillId="0" borderId="6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 quotePrefix="1">
      <alignment horizontal="left"/>
    </xf>
    <xf numFmtId="0" fontId="0" fillId="0" borderId="29" xfId="0" applyBorder="1" applyAlignment="1" quotePrefix="1">
      <alignment horizontal="left"/>
    </xf>
    <xf numFmtId="0" fontId="0" fillId="0" borderId="0" xfId="0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6" xfId="0" applyBorder="1" applyAlignment="1">
      <alignment horizontal="center"/>
    </xf>
    <xf numFmtId="180" fontId="1" fillId="0" borderId="62" xfId="0" applyNumberFormat="1" applyFont="1" applyBorder="1" applyAlignment="1">
      <alignment horizontal="center" vertical="center"/>
    </xf>
    <xf numFmtId="180" fontId="1" fillId="0" borderId="58" xfId="0" applyNumberFormat="1" applyFont="1" applyBorder="1" applyAlignment="1">
      <alignment horizontal="center" vertical="center"/>
    </xf>
    <xf numFmtId="1" fontId="1" fillId="0" borderId="69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V57"/>
  <sheetViews>
    <sheetView tabSelected="1" zoomScalePageLayoutView="0" workbookViewId="0" topLeftCell="A1">
      <selection activeCell="P37" sqref="P37"/>
    </sheetView>
  </sheetViews>
  <sheetFormatPr defaultColWidth="9.140625" defaultRowHeight="12.75"/>
  <cols>
    <col min="1" max="1" width="3.421875" style="0" customWidth="1"/>
    <col min="2" max="2" width="3.8515625" style="0" hidden="1" customWidth="1"/>
    <col min="3" max="3" width="5.28125" style="0" hidden="1" customWidth="1"/>
    <col min="4" max="4" width="19.7109375" style="0" customWidth="1"/>
    <col min="5" max="5" width="6.7109375" style="0" customWidth="1"/>
    <col min="6" max="36" width="5.00390625" style="0" customWidth="1"/>
    <col min="37" max="39" width="4.57421875" style="0" customWidth="1"/>
    <col min="40" max="40" width="5.28125" style="0" customWidth="1"/>
    <col min="41" max="41" width="4.7109375" style="0" customWidth="1"/>
    <col min="42" max="42" width="5.00390625" style="0" customWidth="1"/>
    <col min="43" max="43" width="6.8515625" style="0" customWidth="1"/>
    <col min="44" max="44" width="4.7109375" style="0" customWidth="1"/>
    <col min="45" max="45" width="7.28125" style="0" customWidth="1"/>
    <col min="47" max="47" width="6.00390625" style="0" customWidth="1"/>
  </cols>
  <sheetData>
    <row r="1" ht="7.5" customHeight="1"/>
    <row r="2" spans="4:14" ht="12.75">
      <c r="D2" t="s">
        <v>209</v>
      </c>
      <c r="K2" s="118" t="s">
        <v>205</v>
      </c>
      <c r="L2" s="119"/>
      <c r="M2" s="91" t="s">
        <v>203</v>
      </c>
      <c r="N2" s="92">
        <v>1</v>
      </c>
    </row>
    <row r="3" spans="4:31" ht="12.75">
      <c r="D3" s="35" t="s">
        <v>213</v>
      </c>
      <c r="K3" s="118" t="s">
        <v>204</v>
      </c>
      <c r="L3" s="118"/>
      <c r="M3" s="120">
        <v>21</v>
      </c>
      <c r="N3" s="120"/>
      <c r="AD3" s="155" t="s">
        <v>206</v>
      </c>
      <c r="AE3" s="155"/>
    </row>
    <row r="4" ht="13.5" thickBot="1"/>
    <row r="5" spans="5:43" ht="13.5" thickBot="1">
      <c r="E5" s="98" t="s">
        <v>0</v>
      </c>
      <c r="F5" s="99">
        <v>1</v>
      </c>
      <c r="G5" s="99">
        <v>2</v>
      </c>
      <c r="H5" s="99">
        <v>3</v>
      </c>
      <c r="I5" s="99">
        <v>4</v>
      </c>
      <c r="J5" s="31">
        <v>5</v>
      </c>
      <c r="K5" s="31">
        <f aca="true" t="shared" si="0" ref="K5:S5">J5+1</f>
        <v>6</v>
      </c>
      <c r="L5" s="31">
        <f t="shared" si="0"/>
        <v>7</v>
      </c>
      <c r="M5" s="31">
        <f t="shared" si="0"/>
        <v>8</v>
      </c>
      <c r="N5" s="31">
        <f t="shared" si="0"/>
        <v>9</v>
      </c>
      <c r="O5" s="31">
        <f t="shared" si="0"/>
        <v>10</v>
      </c>
      <c r="P5" s="31">
        <f t="shared" si="0"/>
        <v>11</v>
      </c>
      <c r="Q5" s="31">
        <f t="shared" si="0"/>
        <v>12</v>
      </c>
      <c r="R5" s="31">
        <f t="shared" si="0"/>
        <v>13</v>
      </c>
      <c r="S5" s="31">
        <f t="shared" si="0"/>
        <v>14</v>
      </c>
      <c r="T5" s="31">
        <f aca="true" t="shared" si="1" ref="T5:AC5">S5+1</f>
        <v>15</v>
      </c>
      <c r="U5" s="31">
        <f t="shared" si="1"/>
        <v>16</v>
      </c>
      <c r="V5" s="31">
        <f t="shared" si="1"/>
        <v>17</v>
      </c>
      <c r="W5" s="31">
        <v>18</v>
      </c>
      <c r="X5" s="31">
        <f t="shared" si="1"/>
        <v>19</v>
      </c>
      <c r="Y5" s="31">
        <v>20</v>
      </c>
      <c r="Z5" s="31">
        <v>21</v>
      </c>
      <c r="AA5" s="31">
        <f t="shared" si="1"/>
        <v>22</v>
      </c>
      <c r="AB5" s="31">
        <v>23</v>
      </c>
      <c r="AC5" s="31">
        <f t="shared" si="1"/>
        <v>24</v>
      </c>
      <c r="AD5" s="31">
        <f aca="true" t="shared" si="2" ref="AD5:AO5">AC5+1</f>
        <v>25</v>
      </c>
      <c r="AE5" s="31">
        <f t="shared" si="2"/>
        <v>26</v>
      </c>
      <c r="AF5" s="31">
        <f t="shared" si="2"/>
        <v>27</v>
      </c>
      <c r="AG5" s="31">
        <f t="shared" si="2"/>
        <v>28</v>
      </c>
      <c r="AH5" s="31">
        <f t="shared" si="2"/>
        <v>29</v>
      </c>
      <c r="AI5" s="31">
        <f t="shared" si="2"/>
        <v>30</v>
      </c>
      <c r="AJ5" s="31">
        <f t="shared" si="2"/>
        <v>31</v>
      </c>
      <c r="AK5" s="31">
        <f t="shared" si="2"/>
        <v>32</v>
      </c>
      <c r="AL5" s="31">
        <f t="shared" si="2"/>
        <v>33</v>
      </c>
      <c r="AM5" s="31">
        <f t="shared" si="2"/>
        <v>34</v>
      </c>
      <c r="AN5" s="31">
        <f t="shared" si="2"/>
        <v>35</v>
      </c>
      <c r="AO5" s="31">
        <f t="shared" si="2"/>
        <v>36</v>
      </c>
      <c r="AP5" s="96" t="s">
        <v>210</v>
      </c>
      <c r="AQ5" s="36" t="s">
        <v>194</v>
      </c>
    </row>
    <row r="6" spans="5:43" ht="13.5" thickBot="1">
      <c r="E6" s="43"/>
      <c r="F6" s="10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32"/>
      <c r="AQ6" s="37"/>
    </row>
    <row r="7" spans="1:43" ht="12.75">
      <c r="A7">
        <v>1</v>
      </c>
      <c r="B7">
        <f aca="true" t="shared" si="3" ref="B7:B16">RANK(E7,E$7:E$16)</f>
        <v>4</v>
      </c>
      <c r="D7" s="106" t="s">
        <v>212</v>
      </c>
      <c r="E7" s="100">
        <f aca="true" t="shared" si="4" ref="E7:E16">SUM(F7:AP7)-AQ7</f>
        <v>42</v>
      </c>
      <c r="F7" s="70">
        <v>2</v>
      </c>
      <c r="G7" s="71">
        <v>4</v>
      </c>
      <c r="H7" s="71">
        <v>0</v>
      </c>
      <c r="I7" s="71">
        <v>3</v>
      </c>
      <c r="J7" s="71">
        <v>0</v>
      </c>
      <c r="K7" s="71">
        <v>4</v>
      </c>
      <c r="L7" s="70">
        <v>4</v>
      </c>
      <c r="M7" s="71">
        <v>0</v>
      </c>
      <c r="N7" s="71">
        <v>0</v>
      </c>
      <c r="O7" s="71">
        <v>2</v>
      </c>
      <c r="P7" s="71">
        <v>4</v>
      </c>
      <c r="Q7" s="72">
        <v>4</v>
      </c>
      <c r="R7" s="71">
        <v>1</v>
      </c>
      <c r="S7" s="71">
        <v>2</v>
      </c>
      <c r="T7" s="71">
        <v>3</v>
      </c>
      <c r="U7" s="71">
        <v>4</v>
      </c>
      <c r="V7" s="71">
        <v>0</v>
      </c>
      <c r="W7" s="71">
        <v>2</v>
      </c>
      <c r="X7" s="70">
        <v>0</v>
      </c>
      <c r="Y7" s="71">
        <v>3</v>
      </c>
      <c r="Z7" s="71"/>
      <c r="AA7" s="71"/>
      <c r="AB7" s="71"/>
      <c r="AC7" s="72"/>
      <c r="AD7" s="70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2"/>
      <c r="AP7" s="94"/>
      <c r="AQ7" s="38"/>
    </row>
    <row r="8" spans="1:43" ht="12.75">
      <c r="A8">
        <v>2</v>
      </c>
      <c r="B8">
        <f t="shared" si="3"/>
        <v>5</v>
      </c>
      <c r="D8" s="107" t="s">
        <v>218</v>
      </c>
      <c r="E8" s="101">
        <f t="shared" si="4"/>
        <v>27.9998</v>
      </c>
      <c r="F8" s="73">
        <v>2</v>
      </c>
      <c r="G8" s="44">
        <v>0</v>
      </c>
      <c r="H8" s="44">
        <v>4</v>
      </c>
      <c r="I8" s="44">
        <v>1</v>
      </c>
      <c r="J8" s="44">
        <v>0</v>
      </c>
      <c r="K8" s="44">
        <v>1</v>
      </c>
      <c r="L8" s="87">
        <v>4</v>
      </c>
      <c r="M8" s="88">
        <v>1</v>
      </c>
      <c r="N8" s="88">
        <v>2</v>
      </c>
      <c r="O8" s="88">
        <v>0</v>
      </c>
      <c r="P8" s="88">
        <v>1</v>
      </c>
      <c r="Q8" s="89">
        <v>0</v>
      </c>
      <c r="R8" s="44">
        <v>3</v>
      </c>
      <c r="S8" s="44">
        <v>4</v>
      </c>
      <c r="T8" s="44">
        <v>0</v>
      </c>
      <c r="U8" s="44">
        <v>2</v>
      </c>
      <c r="V8" s="44">
        <v>2</v>
      </c>
      <c r="W8" s="88">
        <v>0</v>
      </c>
      <c r="X8" s="73">
        <v>0</v>
      </c>
      <c r="Y8" s="44">
        <v>1</v>
      </c>
      <c r="Z8" s="88"/>
      <c r="AA8" s="88"/>
      <c r="AB8" s="88"/>
      <c r="AC8" s="89"/>
      <c r="AD8" s="73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9"/>
      <c r="AP8" s="95"/>
      <c r="AQ8" s="38">
        <f>AQ7+A8*0.0001+AR8</f>
        <v>0.0002</v>
      </c>
    </row>
    <row r="9" spans="1:43" ht="12.75">
      <c r="A9">
        <v>3</v>
      </c>
      <c r="B9">
        <f t="shared" si="3"/>
        <v>6</v>
      </c>
      <c r="D9" s="107" t="s">
        <v>217</v>
      </c>
      <c r="E9" s="101">
        <f t="shared" si="4"/>
        <v>25.9995</v>
      </c>
      <c r="F9" s="87">
        <v>0</v>
      </c>
      <c r="G9" s="44">
        <v>2</v>
      </c>
      <c r="H9" s="44">
        <v>3</v>
      </c>
      <c r="I9" s="44">
        <v>1</v>
      </c>
      <c r="J9" s="44">
        <v>4</v>
      </c>
      <c r="K9" s="44">
        <v>0</v>
      </c>
      <c r="L9" s="87">
        <v>0</v>
      </c>
      <c r="M9" s="88">
        <v>4</v>
      </c>
      <c r="N9" s="88">
        <v>0</v>
      </c>
      <c r="O9" s="88">
        <v>0</v>
      </c>
      <c r="P9" s="44">
        <v>1</v>
      </c>
      <c r="Q9" s="89">
        <v>2</v>
      </c>
      <c r="R9" s="44">
        <v>1</v>
      </c>
      <c r="S9" s="88">
        <v>0</v>
      </c>
      <c r="T9" s="88">
        <v>4</v>
      </c>
      <c r="U9" s="88">
        <v>2</v>
      </c>
      <c r="V9" s="88">
        <v>0</v>
      </c>
      <c r="W9" s="88">
        <v>0</v>
      </c>
      <c r="X9" s="73">
        <v>2</v>
      </c>
      <c r="Y9" s="44">
        <v>0</v>
      </c>
      <c r="Z9" s="44"/>
      <c r="AA9" s="44"/>
      <c r="AB9" s="44"/>
      <c r="AC9" s="89"/>
      <c r="AD9" s="73"/>
      <c r="AE9" s="44"/>
      <c r="AF9" s="44"/>
      <c r="AG9" s="44"/>
      <c r="AH9" s="88"/>
      <c r="AI9" s="88"/>
      <c r="AJ9" s="88"/>
      <c r="AK9" s="88"/>
      <c r="AL9" s="88"/>
      <c r="AM9" s="88"/>
      <c r="AN9" s="88"/>
      <c r="AO9" s="89"/>
      <c r="AP9" s="95"/>
      <c r="AQ9" s="38">
        <f aca="true" t="shared" si="5" ref="AQ9:AQ16">AQ8+A9*0.0001+AR9</f>
        <v>0.0005</v>
      </c>
    </row>
    <row r="10" spans="1:43" ht="12.75">
      <c r="A10">
        <v>4</v>
      </c>
      <c r="B10">
        <f t="shared" si="3"/>
        <v>1</v>
      </c>
      <c r="D10" s="107" t="s">
        <v>216</v>
      </c>
      <c r="E10" s="101">
        <f t="shared" si="4"/>
        <v>56.9991</v>
      </c>
      <c r="F10" s="73">
        <v>4</v>
      </c>
      <c r="G10" s="44">
        <v>2</v>
      </c>
      <c r="H10" s="44">
        <v>1</v>
      </c>
      <c r="I10" s="44">
        <v>3</v>
      </c>
      <c r="J10" s="44">
        <v>2</v>
      </c>
      <c r="K10" s="44">
        <v>3</v>
      </c>
      <c r="L10" s="87">
        <v>2</v>
      </c>
      <c r="M10" s="88">
        <v>3</v>
      </c>
      <c r="N10" s="88">
        <v>2</v>
      </c>
      <c r="O10" s="88">
        <v>4</v>
      </c>
      <c r="P10" s="88">
        <v>3</v>
      </c>
      <c r="Q10" s="89">
        <v>4</v>
      </c>
      <c r="R10" s="88">
        <v>4</v>
      </c>
      <c r="S10" s="88">
        <v>4</v>
      </c>
      <c r="T10" s="88">
        <v>1</v>
      </c>
      <c r="U10" s="88">
        <v>4</v>
      </c>
      <c r="V10" s="88">
        <v>4</v>
      </c>
      <c r="W10" s="88">
        <v>2</v>
      </c>
      <c r="X10" s="87">
        <v>4</v>
      </c>
      <c r="Y10" s="88">
        <v>1</v>
      </c>
      <c r="Z10" s="44"/>
      <c r="AA10" s="88"/>
      <c r="AB10" s="44"/>
      <c r="AC10" s="89"/>
      <c r="AD10" s="8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9"/>
      <c r="AP10" s="95"/>
      <c r="AQ10" s="38">
        <f t="shared" si="5"/>
        <v>0.0009</v>
      </c>
    </row>
    <row r="11" spans="1:43" ht="12.75">
      <c r="A11">
        <v>5</v>
      </c>
      <c r="B11">
        <f t="shared" si="3"/>
        <v>3</v>
      </c>
      <c r="D11" s="107" t="s">
        <v>215</v>
      </c>
      <c r="E11" s="101">
        <f t="shared" si="4"/>
        <v>42.9986</v>
      </c>
      <c r="F11" s="73">
        <v>0</v>
      </c>
      <c r="G11" s="88">
        <v>4</v>
      </c>
      <c r="H11" s="88">
        <v>1</v>
      </c>
      <c r="I11" s="88">
        <v>0</v>
      </c>
      <c r="J11" s="44">
        <v>2</v>
      </c>
      <c r="K11" s="44">
        <v>1</v>
      </c>
      <c r="L11" s="87">
        <v>2</v>
      </c>
      <c r="M11" s="88">
        <v>1</v>
      </c>
      <c r="N11" s="88">
        <v>4</v>
      </c>
      <c r="O11" s="88">
        <v>4</v>
      </c>
      <c r="P11" s="44">
        <v>3</v>
      </c>
      <c r="Q11" s="74">
        <v>2</v>
      </c>
      <c r="R11" s="44">
        <v>3</v>
      </c>
      <c r="S11" s="44">
        <v>2</v>
      </c>
      <c r="T11" s="44">
        <v>1</v>
      </c>
      <c r="U11" s="44">
        <v>0</v>
      </c>
      <c r="V11" s="44">
        <v>2</v>
      </c>
      <c r="W11" s="88">
        <v>4</v>
      </c>
      <c r="X11" s="73">
        <v>4</v>
      </c>
      <c r="Y11" s="44">
        <v>3</v>
      </c>
      <c r="Z11" s="44"/>
      <c r="AA11" s="44"/>
      <c r="AB11" s="44"/>
      <c r="AC11" s="89"/>
      <c r="AD11" s="73"/>
      <c r="AE11" s="44"/>
      <c r="AF11" s="44"/>
      <c r="AG11" s="44"/>
      <c r="AH11" s="88"/>
      <c r="AI11" s="88"/>
      <c r="AJ11" s="88"/>
      <c r="AK11" s="88"/>
      <c r="AL11" s="88"/>
      <c r="AM11" s="88"/>
      <c r="AN11" s="88"/>
      <c r="AO11" s="89"/>
      <c r="AP11" s="95"/>
      <c r="AQ11" s="38">
        <f t="shared" si="5"/>
        <v>0.0014</v>
      </c>
    </row>
    <row r="12" spans="1:43" ht="12.75">
      <c r="A12">
        <v>6</v>
      </c>
      <c r="B12">
        <f>RANK(E12,E$7:E$16)</f>
        <v>2</v>
      </c>
      <c r="D12" s="107" t="s">
        <v>214</v>
      </c>
      <c r="E12" s="101">
        <f t="shared" si="4"/>
        <v>43.998</v>
      </c>
      <c r="F12" s="73">
        <v>4</v>
      </c>
      <c r="G12" s="44">
        <v>0</v>
      </c>
      <c r="H12" s="44">
        <v>3</v>
      </c>
      <c r="I12" s="44">
        <v>4</v>
      </c>
      <c r="J12" s="44">
        <v>4</v>
      </c>
      <c r="K12" s="44">
        <v>3</v>
      </c>
      <c r="L12" s="87">
        <v>0</v>
      </c>
      <c r="M12" s="88">
        <v>3</v>
      </c>
      <c r="N12" s="88">
        <v>4</v>
      </c>
      <c r="O12" s="88">
        <v>2</v>
      </c>
      <c r="P12" s="44">
        <v>0</v>
      </c>
      <c r="Q12" s="89">
        <v>0</v>
      </c>
      <c r="R12" s="44">
        <v>0</v>
      </c>
      <c r="S12" s="44">
        <v>0</v>
      </c>
      <c r="T12" s="44">
        <v>3</v>
      </c>
      <c r="U12" s="44">
        <v>0</v>
      </c>
      <c r="V12" s="44">
        <v>4</v>
      </c>
      <c r="W12" s="88">
        <v>4</v>
      </c>
      <c r="X12" s="73">
        <v>2</v>
      </c>
      <c r="Y12" s="44">
        <v>4</v>
      </c>
      <c r="Z12" s="44"/>
      <c r="AA12" s="44"/>
      <c r="AB12" s="44"/>
      <c r="AC12" s="89"/>
      <c r="AD12" s="73"/>
      <c r="AE12" s="44"/>
      <c r="AF12" s="44"/>
      <c r="AG12" s="44"/>
      <c r="AH12" s="88"/>
      <c r="AI12" s="88"/>
      <c r="AJ12" s="88"/>
      <c r="AK12" s="88"/>
      <c r="AL12" s="88"/>
      <c r="AM12" s="88"/>
      <c r="AN12" s="88"/>
      <c r="AO12" s="89"/>
      <c r="AP12" s="95"/>
      <c r="AQ12" s="38">
        <f t="shared" si="5"/>
        <v>0.002</v>
      </c>
    </row>
    <row r="13" spans="1:44" ht="12.75">
      <c r="A13">
        <v>7</v>
      </c>
      <c r="B13">
        <f>RANK(E13,E$7:E$16)</f>
        <v>7</v>
      </c>
      <c r="D13" s="80" t="s">
        <v>193</v>
      </c>
      <c r="E13" s="101">
        <f t="shared" si="4"/>
        <v>-90.0027</v>
      </c>
      <c r="F13" s="73"/>
      <c r="G13" s="88"/>
      <c r="H13" s="88"/>
      <c r="I13" s="88"/>
      <c r="J13" s="88"/>
      <c r="K13" s="44"/>
      <c r="L13" s="87"/>
      <c r="M13" s="88"/>
      <c r="N13" s="88"/>
      <c r="O13" s="88"/>
      <c r="P13" s="88"/>
      <c r="Q13" s="89"/>
      <c r="R13" s="44"/>
      <c r="S13" s="44"/>
      <c r="T13" s="44"/>
      <c r="U13" s="44"/>
      <c r="V13" s="44"/>
      <c r="W13" s="88"/>
      <c r="X13" s="73"/>
      <c r="Y13" s="44"/>
      <c r="Z13" s="44"/>
      <c r="AA13" s="44"/>
      <c r="AB13" s="44"/>
      <c r="AC13" s="89"/>
      <c r="AD13" s="73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9"/>
      <c r="AP13" s="95"/>
      <c r="AQ13" s="38">
        <f t="shared" si="5"/>
        <v>90.0027</v>
      </c>
      <c r="AR13">
        <v>90</v>
      </c>
    </row>
    <row r="14" spans="1:43" ht="12.75">
      <c r="A14">
        <v>8</v>
      </c>
      <c r="B14">
        <f t="shared" si="3"/>
        <v>8</v>
      </c>
      <c r="D14" s="80" t="s">
        <v>193</v>
      </c>
      <c r="E14" s="101">
        <f t="shared" si="4"/>
        <v>-90.0035</v>
      </c>
      <c r="F14" s="75"/>
      <c r="G14" s="88"/>
      <c r="H14" s="88"/>
      <c r="I14" s="88"/>
      <c r="J14" s="88"/>
      <c r="K14" s="3"/>
      <c r="L14" s="75"/>
      <c r="M14" s="88"/>
      <c r="N14" s="88"/>
      <c r="O14" s="88"/>
      <c r="P14" s="3"/>
      <c r="Q14" s="89"/>
      <c r="R14" s="3"/>
      <c r="S14" s="88"/>
      <c r="T14" s="88"/>
      <c r="U14" s="88"/>
      <c r="V14" s="88"/>
      <c r="W14" s="88"/>
      <c r="X14" s="75"/>
      <c r="Y14" s="88"/>
      <c r="Z14" s="88"/>
      <c r="AA14" s="88"/>
      <c r="AB14" s="88"/>
      <c r="AC14" s="89"/>
      <c r="AD14" s="75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9"/>
      <c r="AP14" s="33"/>
      <c r="AQ14" s="38">
        <f t="shared" si="5"/>
        <v>90.0035</v>
      </c>
    </row>
    <row r="15" spans="1:43" ht="12.75">
      <c r="A15">
        <v>9</v>
      </c>
      <c r="B15">
        <f t="shared" si="3"/>
        <v>9</v>
      </c>
      <c r="D15" s="80" t="s">
        <v>193</v>
      </c>
      <c r="E15" s="101">
        <f t="shared" si="4"/>
        <v>-90.0044</v>
      </c>
      <c r="F15" s="75"/>
      <c r="G15" s="3"/>
      <c r="H15" s="3"/>
      <c r="I15" s="3"/>
      <c r="J15" s="3"/>
      <c r="K15" s="3"/>
      <c r="L15" s="75"/>
      <c r="M15" s="3"/>
      <c r="N15" s="3"/>
      <c r="O15" s="3"/>
      <c r="P15" s="3"/>
      <c r="Q15" s="33"/>
      <c r="R15" s="3"/>
      <c r="S15" s="3"/>
      <c r="T15" s="3"/>
      <c r="U15" s="3"/>
      <c r="V15" s="3"/>
      <c r="W15" s="3"/>
      <c r="X15" s="75"/>
      <c r="Y15" s="3"/>
      <c r="Z15" s="3"/>
      <c r="AA15" s="3"/>
      <c r="AB15" s="3"/>
      <c r="AC15" s="33"/>
      <c r="AD15" s="7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3"/>
      <c r="AP15" s="33"/>
      <c r="AQ15" s="38">
        <f t="shared" si="5"/>
        <v>90.0044</v>
      </c>
    </row>
    <row r="16" spans="1:43" ht="12.75">
      <c r="A16">
        <v>10</v>
      </c>
      <c r="B16">
        <f t="shared" si="3"/>
        <v>10</v>
      </c>
      <c r="D16" s="79" t="s">
        <v>193</v>
      </c>
      <c r="E16" s="101">
        <f t="shared" si="4"/>
        <v>-90.00540000000001</v>
      </c>
      <c r="F16" s="75"/>
      <c r="G16" s="3"/>
      <c r="H16" s="3"/>
      <c r="I16" s="3"/>
      <c r="J16" s="3"/>
      <c r="K16" s="3"/>
      <c r="L16" s="75"/>
      <c r="M16" s="3"/>
      <c r="N16" s="3"/>
      <c r="O16" s="3"/>
      <c r="P16" s="3"/>
      <c r="Q16" s="33"/>
      <c r="R16" s="3"/>
      <c r="S16" s="3"/>
      <c r="T16" s="3"/>
      <c r="U16" s="3"/>
      <c r="V16" s="3"/>
      <c r="W16" s="3"/>
      <c r="X16" s="75"/>
      <c r="Y16" s="3"/>
      <c r="Z16" s="3"/>
      <c r="AA16" s="3"/>
      <c r="AB16" s="3"/>
      <c r="AC16" s="33"/>
      <c r="AD16" s="7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3"/>
      <c r="AP16" s="33"/>
      <c r="AQ16" s="38">
        <f t="shared" si="5"/>
        <v>90.00540000000001</v>
      </c>
    </row>
    <row r="17" spans="1:43" ht="12.75">
      <c r="A17">
        <v>11</v>
      </c>
      <c r="D17" s="79" t="s">
        <v>193</v>
      </c>
      <c r="E17" s="7"/>
      <c r="F17" s="75"/>
      <c r="G17" s="3"/>
      <c r="H17" s="3"/>
      <c r="I17" s="3"/>
      <c r="J17" s="3"/>
      <c r="K17" s="3"/>
      <c r="L17" s="75"/>
      <c r="M17" s="3"/>
      <c r="N17" s="3"/>
      <c r="O17" s="3"/>
      <c r="P17" s="3"/>
      <c r="Q17" s="33"/>
      <c r="R17" s="3"/>
      <c r="S17" s="3"/>
      <c r="T17" s="3"/>
      <c r="U17" s="3"/>
      <c r="V17" s="3"/>
      <c r="W17" s="3"/>
      <c r="X17" s="75"/>
      <c r="Y17" s="3"/>
      <c r="Z17" s="3"/>
      <c r="AA17" s="3"/>
      <c r="AB17" s="3"/>
      <c r="AC17" s="33"/>
      <c r="AD17" s="75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3"/>
      <c r="AP17" s="33"/>
      <c r="AQ17" s="38"/>
    </row>
    <row r="18" spans="1:43" ht="12.75" customHeight="1" thickBot="1">
      <c r="A18">
        <v>12</v>
      </c>
      <c r="D18" s="81"/>
      <c r="E18" s="67"/>
      <c r="F18" s="76"/>
      <c r="G18" s="39"/>
      <c r="H18" s="39"/>
      <c r="I18" s="39"/>
      <c r="J18" s="39"/>
      <c r="K18" s="39"/>
      <c r="L18" s="76"/>
      <c r="M18" s="39"/>
      <c r="N18" s="39"/>
      <c r="O18" s="39"/>
      <c r="P18" s="39"/>
      <c r="Q18" s="39"/>
      <c r="R18" s="76"/>
      <c r="S18" s="39"/>
      <c r="T18" s="39"/>
      <c r="U18" s="39"/>
      <c r="V18" s="39"/>
      <c r="W18" s="39"/>
      <c r="X18" s="76"/>
      <c r="Y18" s="39"/>
      <c r="Z18" s="39"/>
      <c r="AA18" s="39"/>
      <c r="AB18" s="39"/>
      <c r="AC18" s="39"/>
      <c r="AD18" s="76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40"/>
      <c r="AQ18" s="37"/>
    </row>
    <row r="19" spans="4:43" ht="12.75" hidden="1">
      <c r="D19" t="s">
        <v>1</v>
      </c>
      <c r="E19" s="34">
        <f>SUM(E7:E18)</f>
        <v>-120.02100000000002</v>
      </c>
      <c r="AQ19">
        <f>SUM(AQ7:AQ18)</f>
        <v>360.021</v>
      </c>
    </row>
    <row r="20" spans="5:42" ht="15.75" customHeight="1">
      <c r="E20" s="4"/>
      <c r="F20" s="2">
        <f>SUM(F7:F18)-12</f>
        <v>0</v>
      </c>
      <c r="G20" s="2">
        <f aca="true" t="shared" si="6" ref="G20:AO20">SUM(G7:G18)-12</f>
        <v>0</v>
      </c>
      <c r="H20" s="2">
        <f t="shared" si="6"/>
        <v>0</v>
      </c>
      <c r="I20" s="2">
        <f t="shared" si="6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6"/>
        <v>0</v>
      </c>
      <c r="O20" s="2">
        <f t="shared" si="6"/>
        <v>0</v>
      </c>
      <c r="P20" s="2">
        <f t="shared" si="6"/>
        <v>0</v>
      </c>
      <c r="Q20" s="2">
        <f t="shared" si="6"/>
        <v>0</v>
      </c>
      <c r="R20" s="2">
        <f t="shared" si="6"/>
        <v>0</v>
      </c>
      <c r="S20" s="2">
        <f t="shared" si="6"/>
        <v>0</v>
      </c>
      <c r="T20" s="2">
        <f t="shared" si="6"/>
        <v>0</v>
      </c>
      <c r="U20" s="2">
        <f t="shared" si="6"/>
        <v>0</v>
      </c>
      <c r="V20" s="2">
        <f t="shared" si="6"/>
        <v>0</v>
      </c>
      <c r="W20" s="2">
        <f t="shared" si="6"/>
        <v>0</v>
      </c>
      <c r="X20" s="2">
        <f t="shared" si="6"/>
        <v>0</v>
      </c>
      <c r="Y20" s="2">
        <f t="shared" si="6"/>
        <v>0</v>
      </c>
      <c r="Z20" s="2">
        <f t="shared" si="6"/>
        <v>-12</v>
      </c>
      <c r="AA20" s="2">
        <f t="shared" si="6"/>
        <v>-12</v>
      </c>
      <c r="AB20" s="2">
        <f t="shared" si="6"/>
        <v>-12</v>
      </c>
      <c r="AC20" s="2">
        <f t="shared" si="6"/>
        <v>-12</v>
      </c>
      <c r="AD20" s="2">
        <f t="shared" si="6"/>
        <v>-12</v>
      </c>
      <c r="AE20" s="2">
        <f t="shared" si="6"/>
        <v>-12</v>
      </c>
      <c r="AF20" s="2">
        <f t="shared" si="6"/>
        <v>-12</v>
      </c>
      <c r="AG20" s="2">
        <f t="shared" si="6"/>
        <v>-12</v>
      </c>
      <c r="AH20" s="2">
        <f t="shared" si="6"/>
        <v>-12</v>
      </c>
      <c r="AI20" s="2">
        <f t="shared" si="6"/>
        <v>-12</v>
      </c>
      <c r="AJ20" s="2">
        <f t="shared" si="6"/>
        <v>-12</v>
      </c>
      <c r="AK20" s="2">
        <f t="shared" si="6"/>
        <v>-12</v>
      </c>
      <c r="AL20" s="2">
        <f t="shared" si="6"/>
        <v>-12</v>
      </c>
      <c r="AM20" s="2">
        <f t="shared" si="6"/>
        <v>-12</v>
      </c>
      <c r="AN20" s="2">
        <f t="shared" si="6"/>
        <v>-12</v>
      </c>
      <c r="AO20" s="2">
        <f t="shared" si="6"/>
        <v>-12</v>
      </c>
      <c r="AP20">
        <f>SUM(AP7:AP18)</f>
        <v>0</v>
      </c>
    </row>
    <row r="21" ht="21.75" customHeight="1" thickBot="1">
      <c r="D21" s="93">
        <v>300</v>
      </c>
    </row>
    <row r="22" spans="4:48" ht="19.5" customHeight="1" thickBot="1">
      <c r="D22" s="93">
        <v>730</v>
      </c>
      <c r="E22" s="146" t="s">
        <v>2</v>
      </c>
      <c r="F22" s="146"/>
      <c r="G22" s="146"/>
      <c r="H22" s="146"/>
      <c r="I22" s="146"/>
      <c r="J22" s="146"/>
      <c r="K22" s="146"/>
      <c r="L22" s="146"/>
      <c r="M22" s="147"/>
      <c r="N22" s="146" t="s">
        <v>208</v>
      </c>
      <c r="O22" s="150"/>
      <c r="Q22" s="142" t="s">
        <v>200</v>
      </c>
      <c r="R22" s="143"/>
      <c r="S22" s="143"/>
      <c r="T22" s="156"/>
      <c r="U22" s="156"/>
      <c r="V22" s="156"/>
      <c r="W22" s="157"/>
      <c r="X22" s="48"/>
      <c r="Y22" s="48"/>
      <c r="AD22" s="48"/>
      <c r="AE22" s="48"/>
      <c r="AV22" s="2"/>
    </row>
    <row r="23" spans="4:48" ht="19.5" customHeight="1">
      <c r="D23" s="93">
        <f>W40</f>
        <v>-10</v>
      </c>
      <c r="E23" s="148"/>
      <c r="F23" s="148"/>
      <c r="G23" s="148"/>
      <c r="H23" s="148"/>
      <c r="I23" s="148"/>
      <c r="J23" s="148"/>
      <c r="K23" s="148"/>
      <c r="L23" s="148"/>
      <c r="M23" s="149"/>
      <c r="N23" s="148"/>
      <c r="O23" s="151"/>
      <c r="P23" s="108" t="s">
        <v>211</v>
      </c>
      <c r="Q23" s="49" t="s">
        <v>197</v>
      </c>
      <c r="R23" s="50" t="s">
        <v>5</v>
      </c>
      <c r="S23" s="47" t="s">
        <v>6</v>
      </c>
      <c r="T23" s="158" t="s">
        <v>198</v>
      </c>
      <c r="U23" s="159"/>
      <c r="V23" s="158" t="s">
        <v>199</v>
      </c>
      <c r="W23" s="160"/>
      <c r="X23" s="48"/>
      <c r="Y23" s="48"/>
      <c r="AD23" s="48"/>
      <c r="AE23" s="48"/>
      <c r="AV23" s="2"/>
    </row>
    <row r="24" spans="1:48" ht="20.25" customHeight="1">
      <c r="A24" s="2"/>
      <c r="B24" s="2"/>
      <c r="C24" s="2"/>
      <c r="D24" s="2"/>
      <c r="E24" s="109">
        <v>1</v>
      </c>
      <c r="F24" s="110"/>
      <c r="G24" s="110" t="str">
        <f>VLOOKUP(E24,Plr2,3,0)</f>
        <v>&lt;4&gt; А.Баранов - С.Миронов</v>
      </c>
      <c r="H24" s="110"/>
      <c r="I24" s="110"/>
      <c r="J24" s="110"/>
      <c r="K24" s="110"/>
      <c r="L24" s="110"/>
      <c r="M24" s="110"/>
      <c r="N24" s="121">
        <f>LARGE($E$7:$E$16,E24)</f>
        <v>56.9991</v>
      </c>
      <c r="O24" s="122"/>
      <c r="P24" s="108"/>
      <c r="Q24" s="51">
        <v>50</v>
      </c>
      <c r="R24" s="52">
        <f>(V24+W24)/2</f>
        <v>5.5</v>
      </c>
      <c r="S24" s="53">
        <f>-R24</f>
        <v>-5.5</v>
      </c>
      <c r="T24" s="6">
        <f>Q24-Q25</f>
        <v>650</v>
      </c>
      <c r="U24" s="6">
        <f>Q24-Q26</f>
        <v>-30</v>
      </c>
      <c r="V24" s="54">
        <f aca="true" t="shared" si="7" ref="V24:W26">MY_IMPS(T24)</f>
        <v>12</v>
      </c>
      <c r="W24" s="55">
        <f t="shared" si="7"/>
        <v>-1</v>
      </c>
      <c r="X24" s="48"/>
      <c r="Y24" s="48"/>
      <c r="AD24" s="48"/>
      <c r="AE24" s="48"/>
      <c r="AV24" s="2"/>
    </row>
    <row r="25" spans="1:48" ht="20.25" customHeight="1">
      <c r="A25" s="2"/>
      <c r="B25" s="2" t="e">
        <f aca="true" t="shared" si="8" ref="B25:B32">RANK(E25,E$7:E$16)</f>
        <v>#N/A</v>
      </c>
      <c r="C25" s="2"/>
      <c r="D25" s="2"/>
      <c r="E25" s="109"/>
      <c r="F25" s="110"/>
      <c r="G25" s="110"/>
      <c r="H25" s="110"/>
      <c r="I25" s="110"/>
      <c r="J25" s="110"/>
      <c r="K25" s="110"/>
      <c r="L25" s="110"/>
      <c r="M25" s="110"/>
      <c r="N25" s="121"/>
      <c r="O25" s="122"/>
      <c r="P25" s="108">
        <f>N24/0.8</f>
        <v>71.248875</v>
      </c>
      <c r="Q25" s="56">
        <v>-600</v>
      </c>
      <c r="R25" s="54">
        <f>(V25+W25)/2</f>
        <v>-12</v>
      </c>
      <c r="S25" s="55">
        <f>-R25</f>
        <v>12</v>
      </c>
      <c r="T25" s="6">
        <f>Q25-Q24</f>
        <v>-650</v>
      </c>
      <c r="U25" s="6">
        <f>Q25-Q26</f>
        <v>-680</v>
      </c>
      <c r="V25" s="54">
        <f t="shared" si="7"/>
        <v>-12</v>
      </c>
      <c r="W25" s="55">
        <f t="shared" si="7"/>
        <v>-12</v>
      </c>
      <c r="X25" s="48"/>
      <c r="Y25" s="48"/>
      <c r="AD25" s="48"/>
      <c r="AE25" s="48"/>
      <c r="AV25" s="2"/>
    </row>
    <row r="26" spans="1:48" ht="20.25" customHeight="1" thickBot="1">
      <c r="A26" s="2"/>
      <c r="B26" s="2" t="e">
        <f t="shared" si="8"/>
        <v>#N/A</v>
      </c>
      <c r="C26" s="2"/>
      <c r="D26" s="2"/>
      <c r="E26" s="109">
        <v>2</v>
      </c>
      <c r="F26" s="110"/>
      <c r="G26" s="110" t="str">
        <f>VLOOKUP(E26,Plr2,3,0)</f>
        <v>&lt;6&gt; С.Иванова - А.Порай-Кошиц</v>
      </c>
      <c r="H26" s="110"/>
      <c r="I26" s="110"/>
      <c r="J26" s="110"/>
      <c r="K26" s="110"/>
      <c r="L26" s="110"/>
      <c r="M26" s="110"/>
      <c r="N26" s="121">
        <f>LARGE($E$7:$E$16,E26)</f>
        <v>43.998</v>
      </c>
      <c r="O26" s="122"/>
      <c r="P26" s="108"/>
      <c r="Q26" s="57">
        <v>80</v>
      </c>
      <c r="R26" s="58">
        <f>(V26+W26)/2</f>
        <v>6.5</v>
      </c>
      <c r="S26" s="59">
        <f>-R26</f>
        <v>-6.5</v>
      </c>
      <c r="T26" s="60">
        <f>Q26-Q24</f>
        <v>30</v>
      </c>
      <c r="U26" s="60">
        <f>Q26-Q25</f>
        <v>680</v>
      </c>
      <c r="V26" s="58">
        <f t="shared" si="7"/>
        <v>1</v>
      </c>
      <c r="W26" s="59">
        <f t="shared" si="7"/>
        <v>12</v>
      </c>
      <c r="X26" s="48"/>
      <c r="Y26" s="48"/>
      <c r="AD26" s="48"/>
      <c r="AE26" s="48"/>
      <c r="AV26" s="2"/>
    </row>
    <row r="27" spans="1:48" ht="20.25" customHeight="1" thickBot="1">
      <c r="A27" s="2"/>
      <c r="B27" s="2" t="e">
        <f t="shared" si="8"/>
        <v>#N/A</v>
      </c>
      <c r="C27" s="2"/>
      <c r="D27" s="2"/>
      <c r="E27" s="109"/>
      <c r="F27" s="110"/>
      <c r="G27" s="110"/>
      <c r="H27" s="110"/>
      <c r="I27" s="110"/>
      <c r="J27" s="110"/>
      <c r="K27" s="110"/>
      <c r="L27" s="110"/>
      <c r="M27" s="110"/>
      <c r="N27" s="121"/>
      <c r="O27" s="122"/>
      <c r="P27" s="108">
        <f>N26/0.8</f>
        <v>54.997499999999995</v>
      </c>
      <c r="Q27" s="48"/>
      <c r="R27" s="48"/>
      <c r="S27" s="48"/>
      <c r="T27" s="48"/>
      <c r="U27" s="48"/>
      <c r="V27" s="48"/>
      <c r="W27" s="48"/>
      <c r="X27" s="48"/>
      <c r="Y27" s="48"/>
      <c r="AD27" s="48"/>
      <c r="AE27" s="48"/>
      <c r="AV27" s="2"/>
    </row>
    <row r="28" spans="1:48" ht="20.25" customHeight="1" thickBot="1">
      <c r="A28" s="2"/>
      <c r="B28" s="2" t="e">
        <f t="shared" si="8"/>
        <v>#N/A</v>
      </c>
      <c r="C28" s="2"/>
      <c r="D28" s="3"/>
      <c r="E28" s="109">
        <v>3</v>
      </c>
      <c r="F28" s="110"/>
      <c r="G28" s="110" t="str">
        <f>VLOOKUP(E28,Plr2,3,0)</f>
        <v>&lt;5&gt; Е.Бабенко - А.Алексеев</v>
      </c>
      <c r="H28" s="110"/>
      <c r="I28" s="110"/>
      <c r="J28" s="110"/>
      <c r="K28" s="110"/>
      <c r="L28" s="110"/>
      <c r="M28" s="110"/>
      <c r="N28" s="121">
        <f>LARGE($E$7:$E$16,E28)</f>
        <v>42.9986</v>
      </c>
      <c r="O28" s="122"/>
      <c r="P28" s="108"/>
      <c r="Q28" s="142" t="s">
        <v>201</v>
      </c>
      <c r="R28" s="143"/>
      <c r="S28" s="143"/>
      <c r="T28" s="143"/>
      <c r="U28" s="143"/>
      <c r="V28" s="143"/>
      <c r="W28" s="143"/>
      <c r="X28" s="143"/>
      <c r="Y28" s="144"/>
      <c r="AV28" s="2"/>
    </row>
    <row r="29" spans="1:48" ht="20.25" customHeight="1">
      <c r="A29" s="2"/>
      <c r="B29" s="2" t="e">
        <f t="shared" si="8"/>
        <v>#N/A</v>
      </c>
      <c r="C29" s="2"/>
      <c r="D29" s="2"/>
      <c r="E29" s="109"/>
      <c r="F29" s="110"/>
      <c r="G29" s="110"/>
      <c r="H29" s="110"/>
      <c r="I29" s="110"/>
      <c r="J29" s="110"/>
      <c r="K29" s="110"/>
      <c r="L29" s="110"/>
      <c r="M29" s="110"/>
      <c r="N29" s="121"/>
      <c r="O29" s="122"/>
      <c r="P29" s="108">
        <f>N28/0.8</f>
        <v>53.74825</v>
      </c>
      <c r="Q29" s="64" t="s">
        <v>197</v>
      </c>
      <c r="R29" s="45" t="s">
        <v>5</v>
      </c>
      <c r="S29" s="46" t="s">
        <v>6</v>
      </c>
      <c r="T29" s="145" t="s">
        <v>198</v>
      </c>
      <c r="U29" s="125"/>
      <c r="V29" s="125"/>
      <c r="W29" s="125" t="s">
        <v>199</v>
      </c>
      <c r="X29" s="125"/>
      <c r="Y29" s="127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V29" s="2"/>
    </row>
    <row r="30" spans="1:48" ht="20.25" customHeight="1">
      <c r="A30" s="2"/>
      <c r="B30" s="2" t="e">
        <f t="shared" si="8"/>
        <v>#N/A</v>
      </c>
      <c r="C30" s="2"/>
      <c r="D30" s="2"/>
      <c r="E30" s="109">
        <v>4</v>
      </c>
      <c r="F30" s="110"/>
      <c r="G30" s="110" t="str">
        <f>VLOOKUP(E30,Plr2,3,0)</f>
        <v>&lt;1&gt; Е.Байдин - А.Журин</v>
      </c>
      <c r="H30" s="110"/>
      <c r="I30" s="110"/>
      <c r="J30" s="110"/>
      <c r="K30" s="110"/>
      <c r="L30" s="110"/>
      <c r="M30" s="110"/>
      <c r="N30" s="121">
        <f>LARGE($E$7:$E$16,E30)</f>
        <v>42</v>
      </c>
      <c r="O30" s="122"/>
      <c r="P30" s="108"/>
      <c r="Q30" s="51">
        <v>150</v>
      </c>
      <c r="R30" s="7">
        <f>(W30+X30+Y30)/3</f>
        <v>1.3333333333333333</v>
      </c>
      <c r="S30" s="65">
        <f>-R30</f>
        <v>-1.3333333333333333</v>
      </c>
      <c r="T30" s="61">
        <f>Q30-Q31</f>
        <v>250</v>
      </c>
      <c r="U30" s="61">
        <f>Q30-Q32</f>
        <v>350</v>
      </c>
      <c r="V30" s="62">
        <f>Q30-Q33</f>
        <v>-450</v>
      </c>
      <c r="W30" s="6">
        <f aca="true" t="shared" si="9" ref="W30:Y33">MY_IMPS(T30)</f>
        <v>6</v>
      </c>
      <c r="X30" s="6">
        <f t="shared" si="9"/>
        <v>8</v>
      </c>
      <c r="Y30" s="55">
        <f t="shared" si="9"/>
        <v>-10</v>
      </c>
      <c r="AC30" s="2"/>
      <c r="AD30" s="6"/>
      <c r="AE30" s="6"/>
      <c r="AF30" s="2"/>
      <c r="AG30" s="2"/>
      <c r="AH30" s="2"/>
      <c r="AI30" s="2"/>
      <c r="AJ30" s="2"/>
      <c r="AK30" s="2"/>
      <c r="AL30" s="2"/>
      <c r="AM30" s="2"/>
      <c r="AN30" s="2"/>
      <c r="AO30" s="2"/>
      <c r="AV30" s="2"/>
    </row>
    <row r="31" spans="1:48" ht="20.25" customHeight="1">
      <c r="A31" s="2"/>
      <c r="B31" s="2" t="e">
        <f t="shared" si="8"/>
        <v>#N/A</v>
      </c>
      <c r="C31" s="2"/>
      <c r="D31" s="90"/>
      <c r="E31" s="109"/>
      <c r="F31" s="110"/>
      <c r="G31" s="110"/>
      <c r="H31" s="110"/>
      <c r="I31" s="110"/>
      <c r="J31" s="110"/>
      <c r="K31" s="110"/>
      <c r="L31" s="110"/>
      <c r="M31" s="110"/>
      <c r="N31" s="121"/>
      <c r="O31" s="122"/>
      <c r="P31" s="108">
        <f>N30/0.8</f>
        <v>52.5</v>
      </c>
      <c r="Q31" s="56">
        <v>-100</v>
      </c>
      <c r="R31" s="7">
        <f>(W31+X31+Y31)/3</f>
        <v>-5</v>
      </c>
      <c r="S31" s="65">
        <f>-R31</f>
        <v>5</v>
      </c>
      <c r="T31" s="6">
        <f>Q31-Q30</f>
        <v>-250</v>
      </c>
      <c r="U31" s="6">
        <f>Q31-Q32</f>
        <v>100</v>
      </c>
      <c r="V31" s="63">
        <f>Q31-Q33</f>
        <v>-700</v>
      </c>
      <c r="W31" s="6">
        <f t="shared" si="9"/>
        <v>-6</v>
      </c>
      <c r="X31" s="6">
        <f t="shared" si="9"/>
        <v>3</v>
      </c>
      <c r="Y31" s="55">
        <f t="shared" si="9"/>
        <v>-12</v>
      </c>
      <c r="AC31" s="2"/>
      <c r="AD31" s="6"/>
      <c r="AE31" s="6"/>
      <c r="AF31" s="2"/>
      <c r="AG31" s="2"/>
      <c r="AH31" s="2"/>
      <c r="AI31" s="2"/>
      <c r="AJ31" s="2"/>
      <c r="AK31" s="2"/>
      <c r="AL31" s="2"/>
      <c r="AM31" s="2"/>
      <c r="AN31" s="2"/>
      <c r="AO31" s="2"/>
      <c r="AV31" s="2"/>
    </row>
    <row r="32" spans="1:48" ht="20.25" customHeight="1">
      <c r="A32" s="2"/>
      <c r="B32" s="2" t="e">
        <f t="shared" si="8"/>
        <v>#N/A</v>
      </c>
      <c r="C32" s="2"/>
      <c r="D32" s="90"/>
      <c r="E32" s="109">
        <v>5</v>
      </c>
      <c r="F32" s="110"/>
      <c r="G32" s="110" t="str">
        <f>VLOOKUP(E32,Plr2,3,0)</f>
        <v>&lt;2&gt; В.Черкасова - А.Черкасов</v>
      </c>
      <c r="H32" s="110"/>
      <c r="I32" s="110"/>
      <c r="J32" s="110"/>
      <c r="K32" s="110"/>
      <c r="L32" s="110"/>
      <c r="M32" s="110"/>
      <c r="N32" s="121">
        <f>LARGE($E$7:$E$16,E32)</f>
        <v>27.9998</v>
      </c>
      <c r="O32" s="122"/>
      <c r="P32" s="108"/>
      <c r="Q32" s="56">
        <v>-200</v>
      </c>
      <c r="R32" s="7">
        <f>(W32+X32+Y32)/3</f>
        <v>-8</v>
      </c>
      <c r="S32" s="65">
        <f>-R32</f>
        <v>8</v>
      </c>
      <c r="T32" s="6">
        <f>Q32-Q30</f>
        <v>-350</v>
      </c>
      <c r="U32" s="6">
        <f>Q32-Q31</f>
        <v>-100</v>
      </c>
      <c r="V32" s="63">
        <f>Q32-Q33</f>
        <v>-800</v>
      </c>
      <c r="W32" s="6">
        <f t="shared" si="9"/>
        <v>-8</v>
      </c>
      <c r="X32" s="6">
        <f t="shared" si="9"/>
        <v>-3</v>
      </c>
      <c r="Y32" s="55">
        <f t="shared" si="9"/>
        <v>-13</v>
      </c>
      <c r="AC32" s="2"/>
      <c r="AD32" s="6"/>
      <c r="AE32" s="6"/>
      <c r="AF32" s="2"/>
      <c r="AG32" s="2"/>
      <c r="AH32" s="2"/>
      <c r="AI32" s="2"/>
      <c r="AJ32" s="2"/>
      <c r="AK32" s="2"/>
      <c r="AL32" s="2"/>
      <c r="AM32" s="2"/>
      <c r="AN32" s="2"/>
      <c r="AO32" s="2"/>
      <c r="AV32" s="2"/>
    </row>
    <row r="33" spans="1:48" ht="20.25" customHeight="1" thickBot="1">
      <c r="A33" s="2"/>
      <c r="B33" s="2"/>
      <c r="C33" s="2"/>
      <c r="E33" s="109"/>
      <c r="F33" s="110"/>
      <c r="G33" s="110"/>
      <c r="H33" s="110"/>
      <c r="I33" s="110"/>
      <c r="J33" s="110"/>
      <c r="K33" s="110"/>
      <c r="L33" s="110"/>
      <c r="M33" s="110"/>
      <c r="N33" s="121"/>
      <c r="O33" s="122"/>
      <c r="P33" s="108">
        <f>N32/0.8</f>
        <v>34.99975</v>
      </c>
      <c r="Q33" s="66">
        <v>600</v>
      </c>
      <c r="R33" s="67">
        <f>(W33+X33+Y33)/3</f>
        <v>11.666666666666666</v>
      </c>
      <c r="S33" s="68">
        <f>-R33</f>
        <v>-11.666666666666666</v>
      </c>
      <c r="T33" s="60">
        <f>Q33-Q30</f>
        <v>450</v>
      </c>
      <c r="U33" s="60">
        <f>Q33-Q31</f>
        <v>700</v>
      </c>
      <c r="V33" s="69">
        <f>Q33-Q32</f>
        <v>800</v>
      </c>
      <c r="W33" s="60">
        <f t="shared" si="9"/>
        <v>10</v>
      </c>
      <c r="X33" s="60">
        <f t="shared" si="9"/>
        <v>12</v>
      </c>
      <c r="Y33" s="59">
        <f t="shared" si="9"/>
        <v>13</v>
      </c>
      <c r="AC33" s="2"/>
      <c r="AD33" s="6"/>
      <c r="AE33" s="6"/>
      <c r="AF33" s="2"/>
      <c r="AG33" s="2"/>
      <c r="AH33" s="2"/>
      <c r="AI33" s="2"/>
      <c r="AJ33" s="2"/>
      <c r="AK33" s="2"/>
      <c r="AL33" s="2"/>
      <c r="AM33" s="2"/>
      <c r="AN33" s="2"/>
      <c r="AO33" s="2"/>
      <c r="AV33" s="2"/>
    </row>
    <row r="34" spans="1:48" ht="20.25" customHeight="1" thickBot="1">
      <c r="A34" s="3"/>
      <c r="B34" s="3"/>
      <c r="C34" s="3"/>
      <c r="E34" s="109">
        <v>6</v>
      </c>
      <c r="F34" s="110"/>
      <c r="G34" s="110" t="str">
        <f>VLOOKUP(E34,Plr2,3,0)</f>
        <v>&lt;3&gt; Ж.Петрова - В.Плешков</v>
      </c>
      <c r="H34" s="110"/>
      <c r="I34" s="110"/>
      <c r="J34" s="110"/>
      <c r="K34" s="110"/>
      <c r="L34" s="110"/>
      <c r="M34" s="110"/>
      <c r="N34" s="121">
        <f>LARGE($E$7:$E$16,E34)</f>
        <v>25.9995</v>
      </c>
      <c r="O34" s="122"/>
      <c r="P34" s="108"/>
      <c r="Q34" s="41"/>
      <c r="S34" s="2"/>
      <c r="T34" s="77"/>
      <c r="U34" s="77"/>
      <c r="V34" s="2"/>
      <c r="W34" s="2"/>
      <c r="Z34" s="2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3"/>
      <c r="AV34" s="2"/>
    </row>
    <row r="35" spans="1:48" ht="20.25" customHeight="1">
      <c r="A35" s="2"/>
      <c r="B35" s="2"/>
      <c r="C35" s="2"/>
      <c r="E35" s="109"/>
      <c r="F35" s="110"/>
      <c r="G35" s="110"/>
      <c r="H35" s="110"/>
      <c r="I35" s="110"/>
      <c r="J35" s="110"/>
      <c r="K35" s="110"/>
      <c r="L35" s="110"/>
      <c r="M35" s="110"/>
      <c r="N35" s="121"/>
      <c r="O35" s="122"/>
      <c r="P35" s="108">
        <f>N34/0.8</f>
        <v>32.499375</v>
      </c>
      <c r="Q35" s="131" t="s">
        <v>196</v>
      </c>
      <c r="R35" s="132"/>
      <c r="S35" s="132"/>
      <c r="T35" s="133"/>
      <c r="U35" s="42"/>
      <c r="V35" s="140" t="s">
        <v>195</v>
      </c>
      <c r="W35" s="141"/>
      <c r="X35" s="140" t="s">
        <v>202</v>
      </c>
      <c r="Y35" s="140"/>
      <c r="Z35" s="152"/>
      <c r="AA35" s="2"/>
      <c r="AB35" s="2"/>
      <c r="AC35" s="2"/>
      <c r="AD35" s="113"/>
      <c r="AE35" s="113"/>
      <c r="AF35" s="113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3"/>
      <c r="AV35" s="2"/>
    </row>
    <row r="36" spans="1:48" ht="20.25" customHeight="1">
      <c r="A36" s="2"/>
      <c r="B36" s="2"/>
      <c r="C36" s="2"/>
      <c r="E36" s="109">
        <v>7</v>
      </c>
      <c r="F36" s="110"/>
      <c r="G36" s="110" t="str">
        <f>VLOOKUP(E36,Plr2,3,0)</f>
        <v>---</v>
      </c>
      <c r="H36" s="110"/>
      <c r="I36" s="110"/>
      <c r="J36" s="110"/>
      <c r="K36" s="110"/>
      <c r="L36" s="110"/>
      <c r="M36" s="110"/>
      <c r="N36" s="121">
        <f>LARGE($E$7:$E$16,E36)</f>
        <v>-90.0027</v>
      </c>
      <c r="O36" s="122"/>
      <c r="Q36" s="134"/>
      <c r="R36" s="135"/>
      <c r="S36" s="135"/>
      <c r="T36" s="136"/>
      <c r="U36" s="2"/>
      <c r="V36" s="125">
        <f>D21</f>
        <v>300</v>
      </c>
      <c r="W36" s="125"/>
      <c r="X36" s="125">
        <f>D22</f>
        <v>730</v>
      </c>
      <c r="Y36" s="125"/>
      <c r="Z36" s="127"/>
      <c r="AB36" s="2"/>
      <c r="AC36" s="2"/>
      <c r="AD36" s="113"/>
      <c r="AE36" s="113"/>
      <c r="AF36" s="113"/>
      <c r="AG36" s="2"/>
      <c r="AH36" s="2"/>
      <c r="AI36" s="2"/>
      <c r="AJ36" s="2"/>
      <c r="AK36" s="2"/>
      <c r="AL36" s="2"/>
      <c r="AM36" s="2"/>
      <c r="AN36" s="2"/>
      <c r="AO36" s="2"/>
      <c r="AV36" s="2"/>
    </row>
    <row r="37" spans="1:48" ht="20.25" customHeight="1">
      <c r="A37" s="2"/>
      <c r="B37" s="2"/>
      <c r="C37" s="2"/>
      <c r="E37" s="109"/>
      <c r="F37" s="110"/>
      <c r="G37" s="110"/>
      <c r="H37" s="110"/>
      <c r="I37" s="110"/>
      <c r="J37" s="110"/>
      <c r="K37" s="110"/>
      <c r="L37" s="110"/>
      <c r="M37" s="110"/>
      <c r="N37" s="121"/>
      <c r="O37" s="122"/>
      <c r="Q37" s="134"/>
      <c r="R37" s="135"/>
      <c r="S37" s="135"/>
      <c r="T37" s="136"/>
      <c r="U37" s="2"/>
      <c r="V37" s="125"/>
      <c r="W37" s="125"/>
      <c r="X37" s="125"/>
      <c r="Y37" s="125"/>
      <c r="Z37" s="127"/>
      <c r="AB37" s="2"/>
      <c r="AC37" s="2"/>
      <c r="AD37" s="113"/>
      <c r="AE37" s="113"/>
      <c r="AF37" s="113"/>
      <c r="AG37" s="2"/>
      <c r="AH37" s="2"/>
      <c r="AI37" s="2"/>
      <c r="AJ37" s="2"/>
      <c r="AK37" s="2"/>
      <c r="AL37" s="2"/>
      <c r="AM37" s="2"/>
      <c r="AN37" s="2"/>
      <c r="AO37" s="2"/>
      <c r="AV37" s="2"/>
    </row>
    <row r="38" spans="5:48" ht="20.25" customHeight="1">
      <c r="E38" s="109">
        <v>8</v>
      </c>
      <c r="F38" s="110"/>
      <c r="G38" s="110" t="str">
        <f>VLOOKUP(E38,Plr2,3,0)</f>
        <v>---</v>
      </c>
      <c r="H38" s="110"/>
      <c r="I38" s="110"/>
      <c r="J38" s="110"/>
      <c r="K38" s="110"/>
      <c r="L38" s="110"/>
      <c r="M38" s="110"/>
      <c r="N38" s="121">
        <f>LARGE($E$7:$E$16,E38)</f>
        <v>-90.0035</v>
      </c>
      <c r="O38" s="122"/>
      <c r="Q38" s="134"/>
      <c r="R38" s="135"/>
      <c r="S38" s="135"/>
      <c r="T38" s="136"/>
      <c r="U38" s="2"/>
      <c r="V38" s="2"/>
      <c r="W38" s="2"/>
      <c r="X38" s="2"/>
      <c r="Y38" s="2"/>
      <c r="Z38" s="3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V38" s="2"/>
    </row>
    <row r="39" spans="1:48" ht="20.25" customHeight="1" thickBot="1">
      <c r="A39" s="2"/>
      <c r="B39" s="2"/>
      <c r="C39" s="2"/>
      <c r="E39" s="109"/>
      <c r="F39" s="110"/>
      <c r="G39" s="110"/>
      <c r="H39" s="110"/>
      <c r="I39" s="110"/>
      <c r="J39" s="110"/>
      <c r="K39" s="110"/>
      <c r="L39" s="110"/>
      <c r="M39" s="110"/>
      <c r="N39" s="121"/>
      <c r="O39" s="122"/>
      <c r="Q39" s="137"/>
      <c r="R39" s="138"/>
      <c r="S39" s="138"/>
      <c r="T39" s="139"/>
      <c r="U39" s="41"/>
      <c r="V39" s="5"/>
      <c r="W39" s="153" t="s">
        <v>3</v>
      </c>
      <c r="X39" s="153"/>
      <c r="Y39" s="153"/>
      <c r="Z39" s="154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V39" s="2"/>
    </row>
    <row r="40" spans="1:48" ht="20.25" customHeight="1">
      <c r="A40" s="2"/>
      <c r="B40" s="2"/>
      <c r="C40" s="2"/>
      <c r="E40" s="109">
        <v>9</v>
      </c>
      <c r="F40" s="110"/>
      <c r="G40" s="110" t="str">
        <f>VLOOKUP(E40,Plr2,3,0)</f>
        <v>---</v>
      </c>
      <c r="H40" s="110"/>
      <c r="I40" s="110"/>
      <c r="J40" s="110"/>
      <c r="K40" s="110"/>
      <c r="L40" s="110"/>
      <c r="M40" s="110"/>
      <c r="N40" s="116">
        <f>LARGE($E$7:$E$16,E40)</f>
        <v>-90.0044</v>
      </c>
      <c r="O40" s="117"/>
      <c r="Q40" s="43"/>
      <c r="R40" s="2"/>
      <c r="S40" s="5"/>
      <c r="T40" s="5"/>
      <c r="U40" s="110" t="s">
        <v>5</v>
      </c>
      <c r="V40" s="110"/>
      <c r="W40" s="125">
        <f>MY_IMPS(Q42)</f>
        <v>-10</v>
      </c>
      <c r="X40" s="125"/>
      <c r="Y40" s="125">
        <f>-W40</f>
        <v>10</v>
      </c>
      <c r="Z40" s="127"/>
      <c r="AC40" s="2"/>
      <c r="AD40" s="2"/>
      <c r="AE40" s="113"/>
      <c r="AF40" s="113"/>
      <c r="AG40" s="2"/>
      <c r="AH40" s="2"/>
      <c r="AI40" s="2"/>
      <c r="AJ40" s="2"/>
      <c r="AK40" s="2"/>
      <c r="AL40" s="2"/>
      <c r="AM40" s="2"/>
      <c r="AN40" s="2"/>
      <c r="AO40" s="2"/>
      <c r="AV40" s="2"/>
    </row>
    <row r="41" spans="1:48" ht="20.25" customHeight="1">
      <c r="A41" s="2"/>
      <c r="B41" s="2"/>
      <c r="C41" s="2"/>
      <c r="E41" s="109"/>
      <c r="F41" s="110"/>
      <c r="G41" s="110"/>
      <c r="H41" s="110"/>
      <c r="I41" s="110"/>
      <c r="J41" s="110"/>
      <c r="K41" s="110"/>
      <c r="L41" s="110"/>
      <c r="M41" s="110"/>
      <c r="N41" s="116"/>
      <c r="O41" s="117"/>
      <c r="Q41" s="114" t="s">
        <v>4</v>
      </c>
      <c r="R41" s="115"/>
      <c r="S41" s="5"/>
      <c r="T41" s="5"/>
      <c r="U41" s="110"/>
      <c r="V41" s="110"/>
      <c r="W41" s="125"/>
      <c r="X41" s="125"/>
      <c r="Y41" s="125"/>
      <c r="Z41" s="127"/>
      <c r="AC41" s="2"/>
      <c r="AD41" s="2"/>
      <c r="AE41" s="113"/>
      <c r="AF41" s="113"/>
      <c r="AG41" s="2"/>
      <c r="AH41" s="2"/>
      <c r="AI41" s="2"/>
      <c r="AJ41" s="2"/>
      <c r="AK41" s="2"/>
      <c r="AL41" s="2"/>
      <c r="AM41" s="2"/>
      <c r="AN41" s="2"/>
      <c r="AO41" s="2"/>
      <c r="AV41" s="2"/>
    </row>
    <row r="42" spans="5:48" ht="20.25" customHeight="1">
      <c r="E42" s="109">
        <v>10</v>
      </c>
      <c r="F42" s="110"/>
      <c r="G42" s="110" t="str">
        <f>VLOOKUP(E42,Plr2,3,0)</f>
        <v>---</v>
      </c>
      <c r="H42" s="110"/>
      <c r="I42" s="110"/>
      <c r="J42" s="110"/>
      <c r="K42" s="110"/>
      <c r="L42" s="110"/>
      <c r="M42" s="110"/>
      <c r="N42" s="116">
        <f>LARGE($E$7:$E$16,E42)</f>
        <v>-90.00540000000001</v>
      </c>
      <c r="O42" s="117"/>
      <c r="Q42" s="129">
        <f>V36-X36</f>
        <v>-430</v>
      </c>
      <c r="R42" s="125"/>
      <c r="S42" s="2"/>
      <c r="T42" s="2"/>
      <c r="U42" s="110" t="s">
        <v>6</v>
      </c>
      <c r="V42" s="110"/>
      <c r="W42" s="125">
        <f>-W40</f>
        <v>10</v>
      </c>
      <c r="X42" s="125"/>
      <c r="Y42" s="125">
        <f>-Y40</f>
        <v>-10</v>
      </c>
      <c r="Z42" s="127"/>
      <c r="AC42" s="2"/>
      <c r="AD42" s="2"/>
      <c r="AE42" s="113"/>
      <c r="AF42" s="113"/>
      <c r="AG42" s="2"/>
      <c r="AH42" s="2"/>
      <c r="AI42" s="2"/>
      <c r="AJ42" s="2"/>
      <c r="AK42" s="2"/>
      <c r="AL42" s="2"/>
      <c r="AM42" s="2"/>
      <c r="AN42" s="2"/>
      <c r="AO42" s="2"/>
      <c r="AV42" s="2"/>
    </row>
    <row r="43" spans="5:48" ht="20.25" customHeight="1" thickBot="1">
      <c r="E43" s="111"/>
      <c r="F43" s="112"/>
      <c r="G43" s="112"/>
      <c r="H43" s="112"/>
      <c r="I43" s="112"/>
      <c r="J43" s="112"/>
      <c r="K43" s="112"/>
      <c r="L43" s="112"/>
      <c r="M43" s="112"/>
      <c r="N43" s="123"/>
      <c r="O43" s="124"/>
      <c r="Q43" s="130"/>
      <c r="R43" s="126"/>
      <c r="S43" s="39"/>
      <c r="T43" s="39"/>
      <c r="U43" s="112"/>
      <c r="V43" s="112"/>
      <c r="W43" s="126"/>
      <c r="X43" s="126"/>
      <c r="Y43" s="126"/>
      <c r="Z43" s="128"/>
      <c r="AC43" s="2"/>
      <c r="AD43" s="2"/>
      <c r="AE43" s="113"/>
      <c r="AF43" s="113"/>
      <c r="AG43" s="2"/>
      <c r="AH43" s="2"/>
      <c r="AI43" s="2"/>
      <c r="AJ43" s="2"/>
      <c r="AK43" s="2"/>
      <c r="AL43" s="2"/>
      <c r="AM43" s="2"/>
      <c r="AN43" s="2"/>
      <c r="AO43" s="2"/>
      <c r="AV43" s="2"/>
    </row>
    <row r="44" ht="12.75">
      <c r="AV44" s="2"/>
    </row>
    <row r="45" spans="14:48" ht="12.75">
      <c r="N45">
        <v>14</v>
      </c>
      <c r="AV45" s="2"/>
    </row>
    <row r="48" ht="12.75">
      <c r="O48" s="35"/>
    </row>
    <row r="56" spans="26:43" ht="12.75">
      <c r="Z56" s="2"/>
      <c r="AA56" s="2"/>
      <c r="AB56" s="2"/>
      <c r="AC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6:43" ht="12.75">
      <c r="Z57" s="2"/>
      <c r="AA57" s="2"/>
      <c r="AB57" s="2"/>
      <c r="AC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</sheetData>
  <sheetProtection/>
  <mergeCells count="60">
    <mergeCell ref="AD3:AE3"/>
    <mergeCell ref="E26:F27"/>
    <mergeCell ref="G26:M27"/>
    <mergeCell ref="N26:O27"/>
    <mergeCell ref="Q22:W22"/>
    <mergeCell ref="T23:U23"/>
    <mergeCell ref="V23:W23"/>
    <mergeCell ref="Y40:Z41"/>
    <mergeCell ref="X35:Z35"/>
    <mergeCell ref="V36:W37"/>
    <mergeCell ref="X36:Z37"/>
    <mergeCell ref="U40:V41"/>
    <mergeCell ref="W39:Z39"/>
    <mergeCell ref="G30:M31"/>
    <mergeCell ref="N30:O31"/>
    <mergeCell ref="E22:M23"/>
    <mergeCell ref="N22:O23"/>
    <mergeCell ref="W29:Y29"/>
    <mergeCell ref="G28:M29"/>
    <mergeCell ref="N24:O25"/>
    <mergeCell ref="Q35:T39"/>
    <mergeCell ref="V35:W35"/>
    <mergeCell ref="E24:F25"/>
    <mergeCell ref="G24:M25"/>
    <mergeCell ref="E32:F33"/>
    <mergeCell ref="G32:M33"/>
    <mergeCell ref="N32:O33"/>
    <mergeCell ref="E30:F31"/>
    <mergeCell ref="Q28:Y28"/>
    <mergeCell ref="T29:V29"/>
    <mergeCell ref="N42:O43"/>
    <mergeCell ref="G34:M35"/>
    <mergeCell ref="N34:O35"/>
    <mergeCell ref="U42:V43"/>
    <mergeCell ref="W42:X43"/>
    <mergeCell ref="Y42:Z43"/>
    <mergeCell ref="Q42:R43"/>
    <mergeCell ref="W40:X41"/>
    <mergeCell ref="N38:O39"/>
    <mergeCell ref="N36:O37"/>
    <mergeCell ref="K2:L2"/>
    <mergeCell ref="K3:L3"/>
    <mergeCell ref="E40:F41"/>
    <mergeCell ref="G40:M41"/>
    <mergeCell ref="M3:N3"/>
    <mergeCell ref="E28:F29"/>
    <mergeCell ref="N28:O29"/>
    <mergeCell ref="E34:F35"/>
    <mergeCell ref="E38:F39"/>
    <mergeCell ref="G38:M39"/>
    <mergeCell ref="E42:F43"/>
    <mergeCell ref="G42:M43"/>
    <mergeCell ref="AD35:AF35"/>
    <mergeCell ref="AD36:AF37"/>
    <mergeCell ref="AE40:AF41"/>
    <mergeCell ref="AE42:AF43"/>
    <mergeCell ref="Q41:R41"/>
    <mergeCell ref="E36:F37"/>
    <mergeCell ref="G36:M37"/>
    <mergeCell ref="N40:O41"/>
  </mergeCells>
  <conditionalFormatting sqref="F7:AO18">
    <cfRule type="expression" priority="1" dxfId="1" stopIfTrue="1">
      <formula>F$20&lt;&gt;0</formula>
    </cfRule>
  </conditionalFormatting>
  <conditionalFormatting sqref="F20:AP20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8"/>
    </row>
    <row r="4" spans="2:14" ht="12.75">
      <c r="B4" s="9" t="s">
        <v>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2.75">
      <c r="B5" s="10" t="s">
        <v>9</v>
      </c>
      <c r="C5" s="1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>
        <v>36</v>
      </c>
      <c r="M5" s="13">
        <v>40</v>
      </c>
      <c r="N5" s="14">
        <v>48</v>
      </c>
    </row>
    <row r="6" spans="2:14" ht="12.75">
      <c r="B6" s="15" t="s">
        <v>19</v>
      </c>
      <c r="C6" s="16" t="s">
        <v>20</v>
      </c>
      <c r="D6" s="17" t="s">
        <v>20</v>
      </c>
      <c r="E6" s="17" t="s">
        <v>20</v>
      </c>
      <c r="F6" s="17" t="s">
        <v>21</v>
      </c>
      <c r="G6" s="17" t="s">
        <v>21</v>
      </c>
      <c r="H6" s="17" t="s">
        <v>21</v>
      </c>
      <c r="I6" s="17" t="s">
        <v>22</v>
      </c>
      <c r="J6" s="17" t="s">
        <v>22</v>
      </c>
      <c r="K6" s="17" t="s">
        <v>22</v>
      </c>
      <c r="L6" s="18" t="s">
        <v>22</v>
      </c>
      <c r="M6" s="18" t="s">
        <v>22</v>
      </c>
      <c r="N6" s="19" t="s">
        <v>23</v>
      </c>
    </row>
    <row r="7" spans="2:14" ht="12.75">
      <c r="B7" s="20" t="s">
        <v>24</v>
      </c>
      <c r="C7" s="21" t="s">
        <v>25</v>
      </c>
      <c r="D7" s="22" t="s">
        <v>26</v>
      </c>
      <c r="E7" s="22" t="s">
        <v>26</v>
      </c>
      <c r="F7" s="22" t="s">
        <v>27</v>
      </c>
      <c r="G7" s="22" t="s">
        <v>27</v>
      </c>
      <c r="H7" s="22" t="s">
        <v>28</v>
      </c>
      <c r="I7" s="22" t="s">
        <v>29</v>
      </c>
      <c r="J7" s="22" t="s">
        <v>30</v>
      </c>
      <c r="K7" s="22" t="s">
        <v>30</v>
      </c>
      <c r="L7" s="22" t="s">
        <v>31</v>
      </c>
      <c r="M7" s="22" t="s">
        <v>31</v>
      </c>
      <c r="N7" s="23" t="s">
        <v>32</v>
      </c>
    </row>
    <row r="8" spans="2:14" ht="12.75">
      <c r="B8" s="20" t="s">
        <v>33</v>
      </c>
      <c r="C8" s="21" t="s">
        <v>34</v>
      </c>
      <c r="D8" s="22" t="s">
        <v>35</v>
      </c>
      <c r="E8" s="22" t="s">
        <v>35</v>
      </c>
      <c r="F8" s="22" t="s">
        <v>36</v>
      </c>
      <c r="G8" s="22" t="s">
        <v>37</v>
      </c>
      <c r="H8" s="22" t="s">
        <v>38</v>
      </c>
      <c r="I8" s="22" t="s">
        <v>39</v>
      </c>
      <c r="J8" s="22" t="s">
        <v>40</v>
      </c>
      <c r="K8" s="22" t="s">
        <v>41</v>
      </c>
      <c r="L8" s="22" t="s">
        <v>42</v>
      </c>
      <c r="M8" s="22" t="s">
        <v>43</v>
      </c>
      <c r="N8" s="23" t="s">
        <v>44</v>
      </c>
    </row>
    <row r="9" spans="2:14" ht="12.75">
      <c r="B9" s="20" t="s">
        <v>45</v>
      </c>
      <c r="C9" s="21" t="s">
        <v>46</v>
      </c>
      <c r="D9" s="22" t="s">
        <v>47</v>
      </c>
      <c r="E9" s="22" t="s">
        <v>47</v>
      </c>
      <c r="F9" s="22" t="s">
        <v>48</v>
      </c>
      <c r="G9" s="22" t="s">
        <v>49</v>
      </c>
      <c r="H9" s="22" t="s">
        <v>50</v>
      </c>
      <c r="I9" s="22" t="s">
        <v>51</v>
      </c>
      <c r="J9" s="22" t="s">
        <v>52</v>
      </c>
      <c r="K9" s="22" t="s">
        <v>53</v>
      </c>
      <c r="L9" s="1" t="s">
        <v>54</v>
      </c>
      <c r="M9" s="1" t="s">
        <v>55</v>
      </c>
      <c r="N9" s="24" t="s">
        <v>56</v>
      </c>
    </row>
    <row r="10" spans="2:14" ht="12.75">
      <c r="B10" s="20" t="s">
        <v>57</v>
      </c>
      <c r="C10" s="21" t="s">
        <v>58</v>
      </c>
      <c r="D10" s="22" t="s">
        <v>59</v>
      </c>
      <c r="E10" s="22" t="s">
        <v>50</v>
      </c>
      <c r="F10" s="22" t="s">
        <v>60</v>
      </c>
      <c r="G10" s="22" t="s">
        <v>61</v>
      </c>
      <c r="H10" s="22" t="s">
        <v>62</v>
      </c>
      <c r="I10" s="22" t="s">
        <v>63</v>
      </c>
      <c r="J10" s="22" t="s">
        <v>64</v>
      </c>
      <c r="K10" s="22" t="s">
        <v>65</v>
      </c>
      <c r="L10" s="1" t="s">
        <v>66</v>
      </c>
      <c r="M10" s="1" t="s">
        <v>67</v>
      </c>
      <c r="N10" s="24" t="s">
        <v>68</v>
      </c>
    </row>
    <row r="11" spans="2:14" ht="12.75">
      <c r="B11" s="20" t="s">
        <v>69</v>
      </c>
      <c r="C11" s="21" t="s">
        <v>70</v>
      </c>
      <c r="D11" s="22" t="s">
        <v>71</v>
      </c>
      <c r="E11" s="22" t="s">
        <v>72</v>
      </c>
      <c r="F11" s="22" t="s">
        <v>73</v>
      </c>
      <c r="G11" s="22" t="s">
        <v>74</v>
      </c>
      <c r="H11" s="22" t="s">
        <v>75</v>
      </c>
      <c r="I11" s="22" t="s">
        <v>76</v>
      </c>
      <c r="J11" s="22" t="s">
        <v>77</v>
      </c>
      <c r="K11" s="22" t="s">
        <v>78</v>
      </c>
      <c r="L11" s="1" t="s">
        <v>79</v>
      </c>
      <c r="M11" s="1" t="s">
        <v>80</v>
      </c>
      <c r="N11" s="24" t="s">
        <v>81</v>
      </c>
    </row>
    <row r="12" spans="2:14" ht="12.75">
      <c r="B12" s="20" t="s">
        <v>82</v>
      </c>
      <c r="C12" s="21" t="s">
        <v>83</v>
      </c>
      <c r="D12" s="22" t="s">
        <v>84</v>
      </c>
      <c r="E12" s="22" t="s">
        <v>85</v>
      </c>
      <c r="F12" s="22" t="s">
        <v>86</v>
      </c>
      <c r="G12" s="22" t="s">
        <v>87</v>
      </c>
      <c r="H12" s="22" t="s">
        <v>88</v>
      </c>
      <c r="I12" s="22" t="s">
        <v>89</v>
      </c>
      <c r="J12" s="22" t="s">
        <v>90</v>
      </c>
      <c r="K12" s="22" t="s">
        <v>91</v>
      </c>
      <c r="L12" s="1" t="s">
        <v>92</v>
      </c>
      <c r="M12" s="1" t="s">
        <v>93</v>
      </c>
      <c r="N12" s="24" t="s">
        <v>94</v>
      </c>
    </row>
    <row r="13" spans="2:14" ht="12.75">
      <c r="B13" s="20" t="s">
        <v>95</v>
      </c>
      <c r="C13" s="21" t="s">
        <v>96</v>
      </c>
      <c r="D13" s="22" t="s">
        <v>97</v>
      </c>
      <c r="E13" s="22" t="s">
        <v>98</v>
      </c>
      <c r="F13" s="22" t="s">
        <v>99</v>
      </c>
      <c r="G13" s="22" t="s">
        <v>100</v>
      </c>
      <c r="H13" s="22" t="s">
        <v>101</v>
      </c>
      <c r="I13" s="22" t="s">
        <v>102</v>
      </c>
      <c r="J13" s="22" t="s">
        <v>103</v>
      </c>
      <c r="K13" s="22" t="s">
        <v>104</v>
      </c>
      <c r="L13" s="1" t="s">
        <v>105</v>
      </c>
      <c r="M13" s="1" t="s">
        <v>106</v>
      </c>
      <c r="N13" s="24" t="s">
        <v>107</v>
      </c>
    </row>
    <row r="14" spans="2:14" ht="12.75">
      <c r="B14" s="20" t="s">
        <v>108</v>
      </c>
      <c r="C14" s="21" t="s">
        <v>109</v>
      </c>
      <c r="D14" s="22" t="s">
        <v>110</v>
      </c>
      <c r="E14" s="22" t="s">
        <v>111</v>
      </c>
      <c r="F14" s="22" t="s">
        <v>112</v>
      </c>
      <c r="G14" s="22" t="s">
        <v>101</v>
      </c>
      <c r="H14" s="22" t="s">
        <v>113</v>
      </c>
      <c r="I14" s="22" t="s">
        <v>114</v>
      </c>
      <c r="J14" s="22" t="s">
        <v>115</v>
      </c>
      <c r="K14" s="22" t="s">
        <v>116</v>
      </c>
      <c r="L14" s="1" t="s">
        <v>117</v>
      </c>
      <c r="M14" s="1" t="s">
        <v>118</v>
      </c>
      <c r="N14" s="24" t="s">
        <v>119</v>
      </c>
    </row>
    <row r="15" spans="2:14" ht="12.75">
      <c r="B15" s="20" t="s">
        <v>120</v>
      </c>
      <c r="C15" s="21" t="s">
        <v>121</v>
      </c>
      <c r="D15" s="22" t="s">
        <v>122</v>
      </c>
      <c r="E15" s="22" t="s">
        <v>123</v>
      </c>
      <c r="F15" s="22" t="s">
        <v>124</v>
      </c>
      <c r="G15" s="22" t="s">
        <v>125</v>
      </c>
      <c r="H15" s="22" t="s">
        <v>126</v>
      </c>
      <c r="I15" s="22" t="s">
        <v>127</v>
      </c>
      <c r="J15" s="22" t="s">
        <v>128</v>
      </c>
      <c r="K15" s="22" t="s">
        <v>129</v>
      </c>
      <c r="L15" s="1" t="s">
        <v>130</v>
      </c>
      <c r="M15" s="1" t="s">
        <v>119</v>
      </c>
      <c r="N15" s="24" t="s">
        <v>131</v>
      </c>
    </row>
    <row r="16" spans="2:14" ht="12.75">
      <c r="B16" s="20" t="s">
        <v>132</v>
      </c>
      <c r="C16" s="21" t="s">
        <v>122</v>
      </c>
      <c r="D16" s="22" t="s">
        <v>133</v>
      </c>
      <c r="E16" s="22" t="s">
        <v>134</v>
      </c>
      <c r="F16" s="22" t="s">
        <v>135</v>
      </c>
      <c r="G16" s="22" t="s">
        <v>136</v>
      </c>
      <c r="H16" s="22" t="s">
        <v>137</v>
      </c>
      <c r="I16" s="22" t="s">
        <v>138</v>
      </c>
      <c r="J16" s="22" t="s">
        <v>139</v>
      </c>
      <c r="K16" s="22" t="s">
        <v>140</v>
      </c>
      <c r="L16" s="1" t="s">
        <v>141</v>
      </c>
      <c r="M16" s="1" t="s">
        <v>131</v>
      </c>
      <c r="N16" s="24" t="s">
        <v>142</v>
      </c>
    </row>
    <row r="17" spans="2:14" ht="12.75">
      <c r="B17" s="20" t="s">
        <v>143</v>
      </c>
      <c r="C17" s="21" t="s">
        <v>133</v>
      </c>
      <c r="D17" s="22" t="s">
        <v>144</v>
      </c>
      <c r="E17" s="22" t="s">
        <v>145</v>
      </c>
      <c r="F17" s="22" t="s">
        <v>146</v>
      </c>
      <c r="G17" s="22" t="s">
        <v>116</v>
      </c>
      <c r="H17" s="22" t="s">
        <v>147</v>
      </c>
      <c r="I17" s="22" t="s">
        <v>130</v>
      </c>
      <c r="J17" s="22" t="s">
        <v>148</v>
      </c>
      <c r="K17" s="22" t="s">
        <v>149</v>
      </c>
      <c r="L17" s="1" t="s">
        <v>150</v>
      </c>
      <c r="M17" s="1" t="s">
        <v>142</v>
      </c>
      <c r="N17" s="24" t="s">
        <v>151</v>
      </c>
    </row>
    <row r="18" spans="2:14" ht="12.75">
      <c r="B18" s="20" t="s">
        <v>152</v>
      </c>
      <c r="C18" s="21" t="s">
        <v>144</v>
      </c>
      <c r="D18" s="22" t="s">
        <v>153</v>
      </c>
      <c r="E18" s="22" t="s">
        <v>154</v>
      </c>
      <c r="F18" s="22" t="s">
        <v>155</v>
      </c>
      <c r="G18" s="22" t="s">
        <v>129</v>
      </c>
      <c r="H18" s="22" t="s">
        <v>156</v>
      </c>
      <c r="I18" s="22" t="s">
        <v>141</v>
      </c>
      <c r="J18" s="22" t="s">
        <v>157</v>
      </c>
      <c r="K18" s="22" t="s">
        <v>158</v>
      </c>
      <c r="L18" s="1" t="s">
        <v>159</v>
      </c>
      <c r="M18" s="1" t="s">
        <v>151</v>
      </c>
      <c r="N18" s="24" t="s">
        <v>160</v>
      </c>
    </row>
    <row r="19" spans="2:14" ht="12.75">
      <c r="B19" s="20" t="s">
        <v>161</v>
      </c>
      <c r="C19" s="21" t="s">
        <v>153</v>
      </c>
      <c r="D19" s="22" t="s">
        <v>154</v>
      </c>
      <c r="E19" s="22" t="s">
        <v>162</v>
      </c>
      <c r="F19" s="22" t="s">
        <v>163</v>
      </c>
      <c r="G19" s="22" t="s">
        <v>164</v>
      </c>
      <c r="H19" s="22" t="s">
        <v>165</v>
      </c>
      <c r="I19" s="22" t="s">
        <v>150</v>
      </c>
      <c r="J19" s="22" t="s">
        <v>166</v>
      </c>
      <c r="K19" s="22" t="s">
        <v>167</v>
      </c>
      <c r="L19" s="1" t="s">
        <v>168</v>
      </c>
      <c r="M19" s="1" t="s">
        <v>169</v>
      </c>
      <c r="N19" s="24" t="s">
        <v>170</v>
      </c>
    </row>
    <row r="20" spans="2:14" ht="12.75">
      <c r="B20" s="20" t="s">
        <v>171</v>
      </c>
      <c r="C20" s="21" t="s">
        <v>154</v>
      </c>
      <c r="D20" s="22" t="s">
        <v>162</v>
      </c>
      <c r="E20" s="22" t="s">
        <v>139</v>
      </c>
      <c r="F20" s="22" t="s">
        <v>172</v>
      </c>
      <c r="G20" s="22" t="s">
        <v>141</v>
      </c>
      <c r="H20" s="22" t="s">
        <v>173</v>
      </c>
      <c r="I20" s="22" t="s">
        <v>174</v>
      </c>
      <c r="J20" s="22" t="s">
        <v>175</v>
      </c>
      <c r="K20" s="22" t="s">
        <v>176</v>
      </c>
      <c r="L20" s="1" t="s">
        <v>177</v>
      </c>
      <c r="M20" s="1" t="s">
        <v>178</v>
      </c>
      <c r="N20" s="24" t="s">
        <v>179</v>
      </c>
    </row>
    <row r="21" spans="2:14" ht="12.75">
      <c r="B21" s="25" t="s">
        <v>180</v>
      </c>
      <c r="C21" s="26" t="s">
        <v>181</v>
      </c>
      <c r="D21" s="27" t="s">
        <v>182</v>
      </c>
      <c r="E21" s="27" t="s">
        <v>183</v>
      </c>
      <c r="F21" s="27" t="s">
        <v>184</v>
      </c>
      <c r="G21" s="27" t="s">
        <v>185</v>
      </c>
      <c r="H21" s="27" t="s">
        <v>186</v>
      </c>
      <c r="I21" s="27" t="s">
        <v>187</v>
      </c>
      <c r="J21" s="27" t="s">
        <v>188</v>
      </c>
      <c r="K21" s="27" t="s">
        <v>189</v>
      </c>
      <c r="L21" s="28" t="s">
        <v>190</v>
      </c>
      <c r="M21" s="28" t="s">
        <v>191</v>
      </c>
      <c r="N21" s="29" t="s">
        <v>192</v>
      </c>
    </row>
    <row r="22" spans="2:11" ht="12.7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140"/>
  <sheetViews>
    <sheetView zoomScalePageLayoutView="0" workbookViewId="0" topLeftCell="A115">
      <selection activeCell="D141" sqref="D141"/>
    </sheetView>
  </sheetViews>
  <sheetFormatPr defaultColWidth="9.140625" defaultRowHeight="12.75"/>
  <cols>
    <col min="1" max="1" width="2.140625" style="0" customWidth="1"/>
  </cols>
  <sheetData>
    <row r="1" ht="45.75" customHeight="1" thickBot="1"/>
    <row r="2" spans="2:10" ht="13.5" thickBot="1">
      <c r="B2" s="161">
        <v>1</v>
      </c>
      <c r="C2" s="162"/>
      <c r="D2" s="163" t="s">
        <v>200</v>
      </c>
      <c r="E2" s="164"/>
      <c r="F2" s="164"/>
      <c r="G2" s="164"/>
      <c r="H2" s="164"/>
      <c r="I2" s="164"/>
      <c r="J2" s="165"/>
    </row>
    <row r="3" spans="2:10" ht="12.75">
      <c r="B3" s="64" t="s">
        <v>5</v>
      </c>
      <c r="C3" s="46" t="s">
        <v>6</v>
      </c>
      <c r="D3" s="103" t="s">
        <v>197</v>
      </c>
      <c r="E3" s="104" t="s">
        <v>5</v>
      </c>
      <c r="F3" s="105" t="s">
        <v>6</v>
      </c>
      <c r="G3" s="166" t="s">
        <v>198</v>
      </c>
      <c r="H3" s="167"/>
      <c r="I3" s="168" t="s">
        <v>207</v>
      </c>
      <c r="J3" s="169"/>
    </row>
    <row r="4" spans="2:10" ht="12.75">
      <c r="B4" s="84">
        <v>1</v>
      </c>
      <c r="C4" s="85">
        <v>2</v>
      </c>
      <c r="D4" s="62">
        <v>110</v>
      </c>
      <c r="E4" s="7">
        <f>SUM(I4:J4)</f>
        <v>2</v>
      </c>
      <c r="F4" s="65">
        <f>4-E4</f>
        <v>2</v>
      </c>
      <c r="G4" s="61">
        <f>D4-D5</f>
        <v>-40</v>
      </c>
      <c r="H4" s="61">
        <f>D4-D6</f>
        <v>60</v>
      </c>
      <c r="I4" s="52">
        <f aca="true" t="shared" si="0" ref="I4:J6">IF(G4&gt;0,2,IF(G4&lt;0,0,1))</f>
        <v>0</v>
      </c>
      <c r="J4" s="53">
        <f t="shared" si="0"/>
        <v>2</v>
      </c>
    </row>
    <row r="5" spans="2:10" ht="12.75">
      <c r="B5" s="84">
        <v>4</v>
      </c>
      <c r="C5" s="85">
        <v>3</v>
      </c>
      <c r="D5" s="63">
        <v>150</v>
      </c>
      <c r="E5" s="7">
        <f>SUM(I5:J5)</f>
        <v>4</v>
      </c>
      <c r="F5" s="65">
        <f>4-E5</f>
        <v>0</v>
      </c>
      <c r="G5" s="6">
        <f>D5-D4</f>
        <v>40</v>
      </c>
      <c r="H5" s="6">
        <f>D5-D6</f>
        <v>100</v>
      </c>
      <c r="I5" s="54">
        <f t="shared" si="0"/>
        <v>2</v>
      </c>
      <c r="J5" s="55">
        <f t="shared" si="0"/>
        <v>2</v>
      </c>
    </row>
    <row r="6" spans="2:10" ht="12.75">
      <c r="B6" s="84">
        <v>5</v>
      </c>
      <c r="C6" s="85">
        <v>6</v>
      </c>
      <c r="D6" s="63">
        <v>50</v>
      </c>
      <c r="E6" s="7">
        <f>SUM(I6:J6)</f>
        <v>0</v>
      </c>
      <c r="F6" s="65">
        <f>4-E6</f>
        <v>4</v>
      </c>
      <c r="G6" s="6">
        <f>D6-D4</f>
        <v>-60</v>
      </c>
      <c r="H6" s="6">
        <f>D6-D5</f>
        <v>-100</v>
      </c>
      <c r="I6" s="54">
        <f t="shared" si="0"/>
        <v>0</v>
      </c>
      <c r="J6" s="55">
        <f t="shared" si="0"/>
        <v>0</v>
      </c>
    </row>
    <row r="7" spans="2:10" ht="13.5" thickBot="1">
      <c r="B7" s="86"/>
      <c r="C7" s="78"/>
      <c r="D7" s="83"/>
      <c r="E7" s="67"/>
      <c r="F7" s="68"/>
      <c r="G7" s="60"/>
      <c r="H7" s="60"/>
      <c r="I7" s="60"/>
      <c r="J7" s="59"/>
    </row>
    <row r="8" ht="13.5" thickBot="1"/>
    <row r="9" spans="2:10" ht="13.5" thickBot="1">
      <c r="B9" s="161">
        <f>B2+1</f>
        <v>2</v>
      </c>
      <c r="C9" s="162"/>
      <c r="D9" s="163" t="s">
        <v>200</v>
      </c>
      <c r="E9" s="164"/>
      <c r="F9" s="164"/>
      <c r="G9" s="164"/>
      <c r="H9" s="164"/>
      <c r="I9" s="164"/>
      <c r="J9" s="165"/>
    </row>
    <row r="10" spans="2:10" ht="12.75">
      <c r="B10" s="64" t="s">
        <v>5</v>
      </c>
      <c r="C10" s="46" t="s">
        <v>6</v>
      </c>
      <c r="D10" s="103" t="s">
        <v>197</v>
      </c>
      <c r="E10" s="104" t="s">
        <v>5</v>
      </c>
      <c r="F10" s="105" t="s">
        <v>6</v>
      </c>
      <c r="G10" s="166" t="s">
        <v>198</v>
      </c>
      <c r="H10" s="167"/>
      <c r="I10" s="168" t="s">
        <v>207</v>
      </c>
      <c r="J10" s="169"/>
    </row>
    <row r="11" spans="2:10" ht="12.75">
      <c r="B11" s="84">
        <v>2</v>
      </c>
      <c r="C11" s="85">
        <v>1</v>
      </c>
      <c r="D11" s="62">
        <v>90</v>
      </c>
      <c r="E11" s="7">
        <f>SUM(I11:J11)</f>
        <v>0</v>
      </c>
      <c r="F11" s="65">
        <f>4-E11</f>
        <v>4</v>
      </c>
      <c r="G11" s="61">
        <f>D11-D12</f>
        <v>-60</v>
      </c>
      <c r="H11" s="61">
        <f>D11-D13</f>
        <v>-110</v>
      </c>
      <c r="I11" s="52">
        <f aca="true" t="shared" si="1" ref="I11:J13">IF(G11&gt;0,2,IF(G11&lt;0,0,1))</f>
        <v>0</v>
      </c>
      <c r="J11" s="53">
        <f t="shared" si="1"/>
        <v>0</v>
      </c>
    </row>
    <row r="12" spans="2:10" ht="12.75">
      <c r="B12" s="84">
        <v>3</v>
      </c>
      <c r="C12" s="85">
        <v>4</v>
      </c>
      <c r="D12" s="63">
        <v>150</v>
      </c>
      <c r="E12" s="7">
        <f>SUM(I12:J12)</f>
        <v>2</v>
      </c>
      <c r="F12" s="65">
        <f>4-E12</f>
        <v>2</v>
      </c>
      <c r="G12" s="6">
        <f>D12-D11</f>
        <v>60</v>
      </c>
      <c r="H12" s="6">
        <f>D12-D13</f>
        <v>-50</v>
      </c>
      <c r="I12" s="54">
        <f t="shared" si="1"/>
        <v>2</v>
      </c>
      <c r="J12" s="55">
        <f t="shared" si="1"/>
        <v>0</v>
      </c>
    </row>
    <row r="13" spans="2:10" ht="12.75">
      <c r="B13" s="84">
        <v>5</v>
      </c>
      <c r="C13" s="85">
        <v>6</v>
      </c>
      <c r="D13" s="63">
        <v>200</v>
      </c>
      <c r="E13" s="7">
        <f>SUM(I13:J13)</f>
        <v>4</v>
      </c>
      <c r="F13" s="65">
        <f>4-E13</f>
        <v>0</v>
      </c>
      <c r="G13" s="6">
        <f>D13-D11</f>
        <v>110</v>
      </c>
      <c r="H13" s="6">
        <f>D13-D12</f>
        <v>50</v>
      </c>
      <c r="I13" s="54">
        <f t="shared" si="1"/>
        <v>2</v>
      </c>
      <c r="J13" s="55">
        <f t="shared" si="1"/>
        <v>2</v>
      </c>
    </row>
    <row r="14" spans="2:10" ht="13.5" thickBot="1">
      <c r="B14" s="86"/>
      <c r="C14" s="78"/>
      <c r="D14" s="83"/>
      <c r="E14" s="67"/>
      <c r="F14" s="68"/>
      <c r="G14" s="60"/>
      <c r="H14" s="60"/>
      <c r="I14" s="60"/>
      <c r="J14" s="59"/>
    </row>
    <row r="15" ht="13.5" thickBot="1"/>
    <row r="16" spans="2:10" ht="13.5" thickBot="1">
      <c r="B16" s="161">
        <f>B9+1</f>
        <v>3</v>
      </c>
      <c r="C16" s="162"/>
      <c r="D16" s="163" t="s">
        <v>200</v>
      </c>
      <c r="E16" s="164"/>
      <c r="F16" s="164"/>
      <c r="G16" s="164"/>
      <c r="H16" s="164"/>
      <c r="I16" s="164"/>
      <c r="J16" s="165"/>
    </row>
    <row r="17" spans="2:10" ht="12.75">
      <c r="B17" s="64" t="s">
        <v>5</v>
      </c>
      <c r="C17" s="46" t="s">
        <v>6</v>
      </c>
      <c r="D17" s="103" t="s">
        <v>197</v>
      </c>
      <c r="E17" s="104" t="s">
        <v>5</v>
      </c>
      <c r="F17" s="105" t="s">
        <v>6</v>
      </c>
      <c r="G17" s="166" t="s">
        <v>198</v>
      </c>
      <c r="H17" s="167"/>
      <c r="I17" s="168" t="s">
        <v>207</v>
      </c>
      <c r="J17" s="169"/>
    </row>
    <row r="18" spans="2:10" ht="12.75">
      <c r="B18" s="84">
        <v>2</v>
      </c>
      <c r="C18" s="85">
        <v>1</v>
      </c>
      <c r="D18" s="62">
        <v>200</v>
      </c>
      <c r="E18" s="7">
        <f>SUM(I18:J18)</f>
        <v>4</v>
      </c>
      <c r="F18" s="65">
        <f>4-E18</f>
        <v>0</v>
      </c>
      <c r="G18" s="61">
        <f>D18-D19</f>
        <v>250</v>
      </c>
      <c r="H18" s="61">
        <f>D18-D20</f>
        <v>250</v>
      </c>
      <c r="I18" s="52">
        <f aca="true" t="shared" si="2" ref="I18:J20">IF(G18&gt;0,2,IF(G18&lt;0,0,1))</f>
        <v>2</v>
      </c>
      <c r="J18" s="53">
        <f t="shared" si="2"/>
        <v>2</v>
      </c>
    </row>
    <row r="19" spans="2:10" ht="12.75">
      <c r="B19" s="84">
        <v>4</v>
      </c>
      <c r="C19" s="85">
        <v>3</v>
      </c>
      <c r="D19" s="63">
        <v>-50</v>
      </c>
      <c r="E19" s="7">
        <f>SUM(I19:J19)</f>
        <v>1</v>
      </c>
      <c r="F19" s="65">
        <f>4-E19</f>
        <v>3</v>
      </c>
      <c r="G19" s="6">
        <f>D19-D18</f>
        <v>-250</v>
      </c>
      <c r="H19" s="6">
        <f>D19-D20</f>
        <v>0</v>
      </c>
      <c r="I19" s="54">
        <f t="shared" si="2"/>
        <v>0</v>
      </c>
      <c r="J19" s="55">
        <f t="shared" si="2"/>
        <v>1</v>
      </c>
    </row>
    <row r="20" spans="2:10" ht="12.75">
      <c r="B20" s="84">
        <v>5</v>
      </c>
      <c r="C20" s="85">
        <v>6</v>
      </c>
      <c r="D20" s="63">
        <v>-50</v>
      </c>
      <c r="E20" s="7">
        <f>SUM(I20:J20)</f>
        <v>1</v>
      </c>
      <c r="F20" s="65">
        <f>4-E20</f>
        <v>3</v>
      </c>
      <c r="G20" s="6">
        <f>D20-D18</f>
        <v>-250</v>
      </c>
      <c r="H20" s="6">
        <f>D20-D19</f>
        <v>0</v>
      </c>
      <c r="I20" s="54">
        <f t="shared" si="2"/>
        <v>0</v>
      </c>
      <c r="J20" s="55">
        <f t="shared" si="2"/>
        <v>1</v>
      </c>
    </row>
    <row r="21" spans="2:10" ht="13.5" thickBot="1">
      <c r="B21" s="86"/>
      <c r="C21" s="78"/>
      <c r="D21" s="83"/>
      <c r="E21" s="67"/>
      <c r="F21" s="68"/>
      <c r="G21" s="60"/>
      <c r="H21" s="60"/>
      <c r="I21" s="60"/>
      <c r="J21" s="59"/>
    </row>
    <row r="22" ht="13.5" thickBot="1"/>
    <row r="23" spans="2:10" ht="13.5" thickBot="1">
      <c r="B23" s="161">
        <f>B16+1</f>
        <v>4</v>
      </c>
      <c r="C23" s="162"/>
      <c r="D23" s="163" t="s">
        <v>200</v>
      </c>
      <c r="E23" s="164"/>
      <c r="F23" s="164"/>
      <c r="G23" s="164"/>
      <c r="H23" s="164"/>
      <c r="I23" s="164"/>
      <c r="J23" s="165"/>
    </row>
    <row r="24" spans="2:10" ht="12.75">
      <c r="B24" s="64" t="s">
        <v>5</v>
      </c>
      <c r="C24" s="46" t="s">
        <v>6</v>
      </c>
      <c r="D24" s="103" t="s">
        <v>197</v>
      </c>
      <c r="E24" s="104" t="s">
        <v>5</v>
      </c>
      <c r="F24" s="105" t="s">
        <v>6</v>
      </c>
      <c r="G24" s="166" t="s">
        <v>198</v>
      </c>
      <c r="H24" s="167"/>
      <c r="I24" s="168" t="s">
        <v>207</v>
      </c>
      <c r="J24" s="169"/>
    </row>
    <row r="25" spans="2:10" ht="12.75">
      <c r="B25" s="84">
        <v>1</v>
      </c>
      <c r="C25" s="85">
        <v>2</v>
      </c>
      <c r="D25" s="62">
        <v>650</v>
      </c>
      <c r="E25" s="7">
        <f>SUM(I25:J25)</f>
        <v>3</v>
      </c>
      <c r="F25" s="65">
        <f>4-E25</f>
        <v>1</v>
      </c>
      <c r="G25" s="61">
        <f>D25-D26</f>
        <v>0</v>
      </c>
      <c r="H25" s="61">
        <f>D25-D27</f>
        <v>150</v>
      </c>
      <c r="I25" s="52">
        <f aca="true" t="shared" si="3" ref="I25:J27">IF(G25&gt;0,2,IF(G25&lt;0,0,1))</f>
        <v>1</v>
      </c>
      <c r="J25" s="53">
        <f t="shared" si="3"/>
        <v>2</v>
      </c>
    </row>
    <row r="26" spans="2:10" ht="12.75">
      <c r="B26" s="84">
        <v>4</v>
      </c>
      <c r="C26" s="85">
        <v>3</v>
      </c>
      <c r="D26" s="63">
        <v>650</v>
      </c>
      <c r="E26" s="7">
        <f>SUM(I26:J26)</f>
        <v>3</v>
      </c>
      <c r="F26" s="65">
        <f>4-E26</f>
        <v>1</v>
      </c>
      <c r="G26" s="6">
        <f>D26-D25</f>
        <v>0</v>
      </c>
      <c r="H26" s="6">
        <f>D26-D27</f>
        <v>150</v>
      </c>
      <c r="I26" s="54">
        <f t="shared" si="3"/>
        <v>1</v>
      </c>
      <c r="J26" s="55">
        <f t="shared" si="3"/>
        <v>2</v>
      </c>
    </row>
    <row r="27" spans="2:10" ht="12.75">
      <c r="B27" s="84">
        <v>5</v>
      </c>
      <c r="C27" s="85">
        <v>6</v>
      </c>
      <c r="D27" s="63">
        <v>500</v>
      </c>
      <c r="E27" s="7">
        <f>SUM(I27:J27)</f>
        <v>0</v>
      </c>
      <c r="F27" s="65">
        <f>4-E27</f>
        <v>4</v>
      </c>
      <c r="G27" s="6">
        <f>D27-D25</f>
        <v>-150</v>
      </c>
      <c r="H27" s="6">
        <f>D27-D26</f>
        <v>-150</v>
      </c>
      <c r="I27" s="54">
        <f t="shared" si="3"/>
        <v>0</v>
      </c>
      <c r="J27" s="55">
        <f t="shared" si="3"/>
        <v>0</v>
      </c>
    </row>
    <row r="28" spans="2:10" ht="13.5" thickBot="1">
      <c r="B28" s="86"/>
      <c r="C28" s="78"/>
      <c r="D28" s="83"/>
      <c r="E28" s="67"/>
      <c r="F28" s="68"/>
      <c r="G28" s="60"/>
      <c r="H28" s="60"/>
      <c r="I28" s="60"/>
      <c r="J28" s="59"/>
    </row>
    <row r="29" ht="13.5" thickBot="1"/>
    <row r="30" spans="2:10" ht="13.5" thickBot="1">
      <c r="B30" s="161">
        <f>B23+1</f>
        <v>5</v>
      </c>
      <c r="C30" s="162"/>
      <c r="D30" s="163" t="s">
        <v>200</v>
      </c>
      <c r="E30" s="164"/>
      <c r="F30" s="164"/>
      <c r="G30" s="164"/>
      <c r="H30" s="164"/>
      <c r="I30" s="164"/>
      <c r="J30" s="165"/>
    </row>
    <row r="31" spans="2:10" ht="12.75">
      <c r="B31" s="64" t="s">
        <v>5</v>
      </c>
      <c r="C31" s="46" t="s">
        <v>6</v>
      </c>
      <c r="D31" s="103" t="s">
        <v>197</v>
      </c>
      <c r="E31" s="104" t="s">
        <v>5</v>
      </c>
      <c r="F31" s="105" t="s">
        <v>6</v>
      </c>
      <c r="G31" s="166" t="s">
        <v>198</v>
      </c>
      <c r="H31" s="167"/>
      <c r="I31" s="168" t="s">
        <v>207</v>
      </c>
      <c r="J31" s="169"/>
    </row>
    <row r="32" spans="2:10" ht="12.75">
      <c r="B32" s="84">
        <v>1</v>
      </c>
      <c r="C32" s="85">
        <v>3</v>
      </c>
      <c r="D32" s="62">
        <v>660</v>
      </c>
      <c r="E32" s="7">
        <f>SUM(I32:J32)</f>
        <v>0</v>
      </c>
      <c r="F32" s="65">
        <f>4-E32</f>
        <v>4</v>
      </c>
      <c r="G32" s="61">
        <f>D32-D33</f>
        <v>-30</v>
      </c>
      <c r="H32" s="61">
        <f>D32-D34</f>
        <v>-20</v>
      </c>
      <c r="I32" s="52">
        <f aca="true" t="shared" si="4" ref="I32:J34">IF(G32&gt;0,2,IF(G32&lt;0,0,1))</f>
        <v>0</v>
      </c>
      <c r="J32" s="53">
        <f t="shared" si="4"/>
        <v>0</v>
      </c>
    </row>
    <row r="33" spans="2:10" ht="12.75">
      <c r="B33" s="84">
        <v>6</v>
      </c>
      <c r="C33" s="85">
        <v>2</v>
      </c>
      <c r="D33" s="63">
        <v>690</v>
      </c>
      <c r="E33" s="7">
        <f>SUM(I33:J33)</f>
        <v>4</v>
      </c>
      <c r="F33" s="65">
        <f>4-E33</f>
        <v>0</v>
      </c>
      <c r="G33" s="6">
        <f>D33-D32</f>
        <v>30</v>
      </c>
      <c r="H33" s="6">
        <f>D33-D34</f>
        <v>10</v>
      </c>
      <c r="I33" s="54">
        <f t="shared" si="4"/>
        <v>2</v>
      </c>
      <c r="J33" s="55">
        <f t="shared" si="4"/>
        <v>2</v>
      </c>
    </row>
    <row r="34" spans="2:10" ht="12.75">
      <c r="B34" s="84">
        <v>4</v>
      </c>
      <c r="C34" s="85">
        <v>5</v>
      </c>
      <c r="D34" s="63">
        <v>680</v>
      </c>
      <c r="E34" s="7">
        <f>SUM(I34:J34)</f>
        <v>2</v>
      </c>
      <c r="F34" s="65">
        <f>4-E34</f>
        <v>2</v>
      </c>
      <c r="G34" s="6">
        <f>D34-D32</f>
        <v>20</v>
      </c>
      <c r="H34" s="6">
        <f>D34-D33</f>
        <v>-10</v>
      </c>
      <c r="I34" s="54">
        <f t="shared" si="4"/>
        <v>2</v>
      </c>
      <c r="J34" s="55">
        <f t="shared" si="4"/>
        <v>0</v>
      </c>
    </row>
    <row r="35" spans="2:10" ht="13.5" thickBot="1">
      <c r="B35" s="86"/>
      <c r="C35" s="78"/>
      <c r="D35" s="83"/>
      <c r="E35" s="67"/>
      <c r="F35" s="68"/>
      <c r="G35" s="60"/>
      <c r="H35" s="60"/>
      <c r="I35" s="60"/>
      <c r="J35" s="59"/>
    </row>
    <row r="36" ht="13.5" thickBot="1"/>
    <row r="37" spans="2:10" ht="13.5" thickBot="1">
      <c r="B37" s="161">
        <f>B30+1</f>
        <v>6</v>
      </c>
      <c r="C37" s="162"/>
      <c r="D37" s="163" t="s">
        <v>200</v>
      </c>
      <c r="E37" s="164"/>
      <c r="F37" s="164"/>
      <c r="G37" s="164"/>
      <c r="H37" s="164"/>
      <c r="I37" s="164"/>
      <c r="J37" s="165"/>
    </row>
    <row r="38" spans="2:10" ht="12.75">
      <c r="B38" s="64" t="s">
        <v>5</v>
      </c>
      <c r="C38" s="46" t="s">
        <v>6</v>
      </c>
      <c r="D38" s="103" t="s">
        <v>197</v>
      </c>
      <c r="E38" s="104" t="s">
        <v>5</v>
      </c>
      <c r="F38" s="105" t="s">
        <v>6</v>
      </c>
      <c r="G38" s="166" t="s">
        <v>198</v>
      </c>
      <c r="H38" s="167"/>
      <c r="I38" s="168" t="s">
        <v>207</v>
      </c>
      <c r="J38" s="169"/>
    </row>
    <row r="39" spans="2:10" ht="12.75">
      <c r="B39" s="84">
        <v>3</v>
      </c>
      <c r="C39" s="85">
        <v>1</v>
      </c>
      <c r="D39" s="62">
        <v>-50</v>
      </c>
      <c r="E39" s="7">
        <f>SUM(I39:J39)</f>
        <v>0</v>
      </c>
      <c r="F39" s="65">
        <f>4-E39</f>
        <v>4</v>
      </c>
      <c r="G39" s="61">
        <f>D39-D40</f>
        <v>-450</v>
      </c>
      <c r="H39" s="61">
        <f>D39-D41</f>
        <v>-450</v>
      </c>
      <c r="I39" s="52">
        <f aca="true" t="shared" si="5" ref="I39:J41">IF(G39&gt;0,2,IF(G39&lt;0,0,1))</f>
        <v>0</v>
      </c>
      <c r="J39" s="53">
        <f t="shared" si="5"/>
        <v>0</v>
      </c>
    </row>
    <row r="40" spans="2:10" ht="12.75">
      <c r="B40" s="84">
        <v>6</v>
      </c>
      <c r="C40" s="85">
        <v>2</v>
      </c>
      <c r="D40" s="63">
        <v>400</v>
      </c>
      <c r="E40" s="7">
        <f>SUM(I40:J40)</f>
        <v>3</v>
      </c>
      <c r="F40" s="65">
        <f>4-E40</f>
        <v>1</v>
      </c>
      <c r="G40" s="6">
        <f>D40-D39</f>
        <v>450</v>
      </c>
      <c r="H40" s="6">
        <f>D40-D41</f>
        <v>0</v>
      </c>
      <c r="I40" s="54">
        <f t="shared" si="5"/>
        <v>2</v>
      </c>
      <c r="J40" s="55">
        <f t="shared" si="5"/>
        <v>1</v>
      </c>
    </row>
    <row r="41" spans="2:10" ht="12.75">
      <c r="B41" s="84">
        <v>4</v>
      </c>
      <c r="C41" s="85">
        <v>5</v>
      </c>
      <c r="D41" s="63">
        <v>400</v>
      </c>
      <c r="E41" s="7">
        <f>SUM(I41:J41)</f>
        <v>3</v>
      </c>
      <c r="F41" s="65">
        <f>4-E41</f>
        <v>1</v>
      </c>
      <c r="G41" s="6">
        <f>D41-D39</f>
        <v>450</v>
      </c>
      <c r="H41" s="6">
        <f>D41-D40</f>
        <v>0</v>
      </c>
      <c r="I41" s="54">
        <f t="shared" si="5"/>
        <v>2</v>
      </c>
      <c r="J41" s="55">
        <f t="shared" si="5"/>
        <v>1</v>
      </c>
    </row>
    <row r="42" spans="2:10" ht="13.5" thickBot="1">
      <c r="B42" s="86"/>
      <c r="C42" s="78"/>
      <c r="D42" s="83"/>
      <c r="E42" s="67"/>
      <c r="F42" s="68"/>
      <c r="G42" s="60"/>
      <c r="H42" s="60"/>
      <c r="I42" s="60"/>
      <c r="J42" s="59"/>
    </row>
    <row r="43" ht="13.5" thickBot="1"/>
    <row r="44" spans="2:10" ht="13.5" thickBot="1">
      <c r="B44" s="161">
        <f>B37+1</f>
        <v>7</v>
      </c>
      <c r="C44" s="162"/>
      <c r="D44" s="163" t="s">
        <v>200</v>
      </c>
      <c r="E44" s="164"/>
      <c r="F44" s="164"/>
      <c r="G44" s="164"/>
      <c r="H44" s="164"/>
      <c r="I44" s="164"/>
      <c r="J44" s="165"/>
    </row>
    <row r="45" spans="2:10" ht="12.75">
      <c r="B45" s="64" t="s">
        <v>5</v>
      </c>
      <c r="C45" s="46" t="s">
        <v>6</v>
      </c>
      <c r="D45" s="103" t="s">
        <v>197</v>
      </c>
      <c r="E45" s="104" t="s">
        <v>5</v>
      </c>
      <c r="F45" s="105" t="s">
        <v>6</v>
      </c>
      <c r="G45" s="166" t="s">
        <v>198</v>
      </c>
      <c r="H45" s="167"/>
      <c r="I45" s="168" t="s">
        <v>207</v>
      </c>
      <c r="J45" s="169"/>
    </row>
    <row r="46" spans="2:10" ht="12.75">
      <c r="B46" s="84">
        <v>3</v>
      </c>
      <c r="C46" s="85">
        <v>1</v>
      </c>
      <c r="D46" s="62">
        <v>-170</v>
      </c>
      <c r="E46" s="7">
        <f>SUM(I46:J46)</f>
        <v>0</v>
      </c>
      <c r="F46" s="65">
        <f>4-E46</f>
        <v>4</v>
      </c>
      <c r="G46" s="61">
        <f>D46-D47</f>
        <v>-370</v>
      </c>
      <c r="H46" s="61">
        <f>D46-D48</f>
        <v>-270</v>
      </c>
      <c r="I46" s="52">
        <f aca="true" t="shared" si="6" ref="I46:J48">IF(G46&gt;0,2,IF(G46&lt;0,0,1))</f>
        <v>0</v>
      </c>
      <c r="J46" s="53">
        <f t="shared" si="6"/>
        <v>0</v>
      </c>
    </row>
    <row r="47" spans="2:10" ht="12.75">
      <c r="B47" s="84">
        <v>2</v>
      </c>
      <c r="C47" s="85">
        <v>6</v>
      </c>
      <c r="D47" s="63">
        <v>200</v>
      </c>
      <c r="E47" s="7">
        <f>SUM(I47:J47)</f>
        <v>4</v>
      </c>
      <c r="F47" s="65">
        <f>4-E47</f>
        <v>0</v>
      </c>
      <c r="G47" s="6">
        <f>D47-D46</f>
        <v>370</v>
      </c>
      <c r="H47" s="6">
        <f>D47-D48</f>
        <v>100</v>
      </c>
      <c r="I47" s="54">
        <f t="shared" si="6"/>
        <v>2</v>
      </c>
      <c r="J47" s="55">
        <f t="shared" si="6"/>
        <v>2</v>
      </c>
    </row>
    <row r="48" spans="2:10" ht="12.75">
      <c r="B48" s="84">
        <v>4</v>
      </c>
      <c r="C48" s="85">
        <v>5</v>
      </c>
      <c r="D48" s="63">
        <v>100</v>
      </c>
      <c r="E48" s="7">
        <f>SUM(I48:J48)</f>
        <v>2</v>
      </c>
      <c r="F48" s="65">
        <f>4-E48</f>
        <v>2</v>
      </c>
      <c r="G48" s="6">
        <f>D48-D46</f>
        <v>270</v>
      </c>
      <c r="H48" s="6">
        <f>D48-D47</f>
        <v>-100</v>
      </c>
      <c r="I48" s="54">
        <f t="shared" si="6"/>
        <v>2</v>
      </c>
      <c r="J48" s="55">
        <f t="shared" si="6"/>
        <v>0</v>
      </c>
    </row>
    <row r="49" spans="2:10" ht="13.5" thickBot="1">
      <c r="B49" s="86"/>
      <c r="C49" s="78"/>
      <c r="D49" s="83"/>
      <c r="E49" s="67"/>
      <c r="F49" s="68"/>
      <c r="G49" s="60"/>
      <c r="H49" s="60"/>
      <c r="I49" s="60"/>
      <c r="J49" s="59"/>
    </row>
    <row r="50" ht="13.5" thickBot="1"/>
    <row r="51" spans="2:10" ht="13.5" thickBot="1">
      <c r="B51" s="161">
        <f>B44+1</f>
        <v>8</v>
      </c>
      <c r="C51" s="162"/>
      <c r="D51" s="163" t="s">
        <v>200</v>
      </c>
      <c r="E51" s="164"/>
      <c r="F51" s="164"/>
      <c r="G51" s="164"/>
      <c r="H51" s="164"/>
      <c r="I51" s="164"/>
      <c r="J51" s="165"/>
    </row>
    <row r="52" spans="2:10" ht="12.75">
      <c r="B52" s="64" t="s">
        <v>5</v>
      </c>
      <c r="C52" s="46" t="s">
        <v>6</v>
      </c>
      <c r="D52" s="103" t="s">
        <v>197</v>
      </c>
      <c r="E52" s="104" t="s">
        <v>5</v>
      </c>
      <c r="F52" s="105" t="s">
        <v>6</v>
      </c>
      <c r="G52" s="166" t="s">
        <v>198</v>
      </c>
      <c r="H52" s="167"/>
      <c r="I52" s="168" t="s">
        <v>207</v>
      </c>
      <c r="J52" s="169"/>
    </row>
    <row r="53" spans="2:10" ht="12.75">
      <c r="B53" s="84">
        <v>1</v>
      </c>
      <c r="C53" s="85">
        <v>3</v>
      </c>
      <c r="D53" s="62">
        <v>-170</v>
      </c>
      <c r="E53" s="7">
        <f>SUM(I53:J53)</f>
        <v>0</v>
      </c>
      <c r="F53" s="65">
        <f>4-E53</f>
        <v>4</v>
      </c>
      <c r="G53" s="61">
        <f>D53-D54</f>
        <v>-60</v>
      </c>
      <c r="H53" s="61">
        <f>D53-D55</f>
        <v>-60</v>
      </c>
      <c r="I53" s="52">
        <f aca="true" t="shared" si="7" ref="I53:J55">IF(G53&gt;0,2,IF(G53&lt;0,0,1))</f>
        <v>0</v>
      </c>
      <c r="J53" s="53">
        <f t="shared" si="7"/>
        <v>0</v>
      </c>
    </row>
    <row r="54" spans="2:10" ht="12.75">
      <c r="B54" s="84">
        <v>6</v>
      </c>
      <c r="C54" s="85">
        <v>2</v>
      </c>
      <c r="D54" s="63">
        <v>-110</v>
      </c>
      <c r="E54" s="7">
        <f>SUM(I54:J54)</f>
        <v>3</v>
      </c>
      <c r="F54" s="65">
        <f>4-E54</f>
        <v>1</v>
      </c>
      <c r="G54" s="6">
        <f>D54-D53</f>
        <v>60</v>
      </c>
      <c r="H54" s="6">
        <f>D54-D55</f>
        <v>0</v>
      </c>
      <c r="I54" s="54">
        <f t="shared" si="7"/>
        <v>2</v>
      </c>
      <c r="J54" s="55">
        <f t="shared" si="7"/>
        <v>1</v>
      </c>
    </row>
    <row r="55" spans="2:10" ht="12.75">
      <c r="B55" s="84">
        <v>4</v>
      </c>
      <c r="C55" s="85">
        <v>5</v>
      </c>
      <c r="D55" s="63">
        <v>-110</v>
      </c>
      <c r="E55" s="7">
        <f>SUM(I55:J55)</f>
        <v>3</v>
      </c>
      <c r="F55" s="65">
        <f>4-E55</f>
        <v>1</v>
      </c>
      <c r="G55" s="6">
        <f>D55-D53</f>
        <v>60</v>
      </c>
      <c r="H55" s="6">
        <f>D55-D54</f>
        <v>0</v>
      </c>
      <c r="I55" s="54">
        <f t="shared" si="7"/>
        <v>2</v>
      </c>
      <c r="J55" s="55">
        <f t="shared" si="7"/>
        <v>1</v>
      </c>
    </row>
    <row r="56" spans="2:10" ht="13.5" thickBot="1">
      <c r="B56" s="86"/>
      <c r="C56" s="78"/>
      <c r="D56" s="83"/>
      <c r="E56" s="67"/>
      <c r="F56" s="68"/>
      <c r="G56" s="60"/>
      <c r="H56" s="60"/>
      <c r="I56" s="60"/>
      <c r="J56" s="59"/>
    </row>
    <row r="57" ht="13.5" thickBot="1"/>
    <row r="58" spans="2:10" ht="13.5" thickBot="1">
      <c r="B58" s="161">
        <f>B51+1</f>
        <v>9</v>
      </c>
      <c r="C58" s="162"/>
      <c r="D58" s="163" t="s">
        <v>200</v>
      </c>
      <c r="E58" s="164"/>
      <c r="F58" s="164"/>
      <c r="G58" s="164"/>
      <c r="H58" s="164"/>
      <c r="I58" s="164"/>
      <c r="J58" s="165"/>
    </row>
    <row r="59" spans="2:10" ht="12.75">
      <c r="B59" s="64" t="s">
        <v>5</v>
      </c>
      <c r="C59" s="46" t="s">
        <v>6</v>
      </c>
      <c r="D59" s="103" t="s">
        <v>197</v>
      </c>
      <c r="E59" s="104" t="s">
        <v>5</v>
      </c>
      <c r="F59" s="105" t="s">
        <v>6</v>
      </c>
      <c r="G59" s="166" t="s">
        <v>198</v>
      </c>
      <c r="H59" s="167"/>
      <c r="I59" s="168" t="s">
        <v>207</v>
      </c>
      <c r="J59" s="169"/>
    </row>
    <row r="60" spans="2:10" ht="12.75">
      <c r="B60" s="84">
        <v>1</v>
      </c>
      <c r="C60" s="85">
        <v>6</v>
      </c>
      <c r="D60" s="62">
        <v>-120</v>
      </c>
      <c r="E60" s="7">
        <f>SUM(I60:J60)</f>
        <v>0</v>
      </c>
      <c r="F60" s="65">
        <f>4-E60</f>
        <v>4</v>
      </c>
      <c r="G60" s="61">
        <f>D60-D61</f>
        <v>-420</v>
      </c>
      <c r="H60" s="61">
        <f>D60-D62</f>
        <v>-220</v>
      </c>
      <c r="I60" s="52">
        <f aca="true" t="shared" si="8" ref="I60:J62">IF(G60&gt;0,2,IF(G60&lt;0,0,1))</f>
        <v>0</v>
      </c>
      <c r="J60" s="53">
        <f t="shared" si="8"/>
        <v>0</v>
      </c>
    </row>
    <row r="61" spans="2:10" ht="12.75">
      <c r="B61" s="84">
        <v>5</v>
      </c>
      <c r="C61" s="85">
        <v>3</v>
      </c>
      <c r="D61" s="63">
        <v>300</v>
      </c>
      <c r="E61" s="7">
        <f>SUM(I61:J61)</f>
        <v>4</v>
      </c>
      <c r="F61" s="65">
        <f>4-E61</f>
        <v>0</v>
      </c>
      <c r="G61" s="6">
        <f>D61-D60</f>
        <v>420</v>
      </c>
      <c r="H61" s="6">
        <f>D61-D62</f>
        <v>200</v>
      </c>
      <c r="I61" s="54">
        <f t="shared" si="8"/>
        <v>2</v>
      </c>
      <c r="J61" s="55">
        <f t="shared" si="8"/>
        <v>2</v>
      </c>
    </row>
    <row r="62" spans="2:10" ht="12.75">
      <c r="B62" s="84">
        <v>4</v>
      </c>
      <c r="C62" s="85">
        <v>2</v>
      </c>
      <c r="D62" s="63">
        <v>100</v>
      </c>
      <c r="E62" s="7">
        <f>SUM(I62:J62)</f>
        <v>2</v>
      </c>
      <c r="F62" s="65">
        <f>4-E62</f>
        <v>2</v>
      </c>
      <c r="G62" s="6">
        <f>D62-D60</f>
        <v>220</v>
      </c>
      <c r="H62" s="6">
        <f>D62-D61</f>
        <v>-200</v>
      </c>
      <c r="I62" s="54">
        <f t="shared" si="8"/>
        <v>2</v>
      </c>
      <c r="J62" s="55">
        <f t="shared" si="8"/>
        <v>0</v>
      </c>
    </row>
    <row r="63" spans="2:10" ht="13.5" thickBot="1">
      <c r="B63" s="86"/>
      <c r="C63" s="78"/>
      <c r="D63" s="83"/>
      <c r="E63" s="67"/>
      <c r="F63" s="68"/>
      <c r="G63" s="60"/>
      <c r="H63" s="60"/>
      <c r="I63" s="60"/>
      <c r="J63" s="59"/>
    </row>
    <row r="64" ht="13.5" thickBot="1"/>
    <row r="65" spans="2:10" ht="13.5" thickBot="1">
      <c r="B65" s="161">
        <f>B58+1</f>
        <v>10</v>
      </c>
      <c r="C65" s="162"/>
      <c r="D65" s="163" t="s">
        <v>200</v>
      </c>
      <c r="E65" s="164"/>
      <c r="F65" s="164"/>
      <c r="G65" s="164"/>
      <c r="H65" s="164"/>
      <c r="I65" s="164"/>
      <c r="J65" s="165"/>
    </row>
    <row r="66" spans="2:10" ht="12.75">
      <c r="B66" s="64" t="s">
        <v>5</v>
      </c>
      <c r="C66" s="46" t="s">
        <v>6</v>
      </c>
      <c r="D66" s="103" t="s">
        <v>197</v>
      </c>
      <c r="E66" s="104" t="s">
        <v>5</v>
      </c>
      <c r="F66" s="105" t="s">
        <v>6</v>
      </c>
      <c r="G66" s="166" t="s">
        <v>198</v>
      </c>
      <c r="H66" s="167"/>
      <c r="I66" s="168" t="s">
        <v>207</v>
      </c>
      <c r="J66" s="169"/>
    </row>
    <row r="67" spans="2:10" ht="12.75">
      <c r="B67" s="84">
        <v>1</v>
      </c>
      <c r="C67" s="85">
        <v>6</v>
      </c>
      <c r="D67" s="62">
        <v>100</v>
      </c>
      <c r="E67" s="7">
        <f>SUM(I67:J67)</f>
        <v>2</v>
      </c>
      <c r="F67" s="65">
        <f>4-E67</f>
        <v>2</v>
      </c>
      <c r="G67" s="61">
        <f>D67-D68</f>
        <v>-10</v>
      </c>
      <c r="H67" s="61">
        <f>D67-D69</f>
        <v>210</v>
      </c>
      <c r="I67" s="52">
        <f aca="true" t="shared" si="9" ref="I67:J69">IF(G67&gt;0,2,IF(G67&lt;0,0,1))</f>
        <v>0</v>
      </c>
      <c r="J67" s="53">
        <f t="shared" si="9"/>
        <v>2</v>
      </c>
    </row>
    <row r="68" spans="2:10" ht="12.75">
      <c r="B68" s="84">
        <v>5</v>
      </c>
      <c r="C68" s="85">
        <v>3</v>
      </c>
      <c r="D68" s="63">
        <v>110</v>
      </c>
      <c r="E68" s="7">
        <f>SUM(I68:J68)</f>
        <v>4</v>
      </c>
      <c r="F68" s="65">
        <f>4-E68</f>
        <v>0</v>
      </c>
      <c r="G68" s="6">
        <f>D68-D67</f>
        <v>10</v>
      </c>
      <c r="H68" s="6">
        <f>D68-D69</f>
        <v>220</v>
      </c>
      <c r="I68" s="54">
        <f t="shared" si="9"/>
        <v>2</v>
      </c>
      <c r="J68" s="55">
        <f t="shared" si="9"/>
        <v>2</v>
      </c>
    </row>
    <row r="69" spans="2:10" ht="12.75">
      <c r="B69" s="84">
        <v>2</v>
      </c>
      <c r="C69" s="85">
        <v>4</v>
      </c>
      <c r="D69" s="63">
        <v>-110</v>
      </c>
      <c r="E69" s="7">
        <f>SUM(I69:J69)</f>
        <v>0</v>
      </c>
      <c r="F69" s="65">
        <f>4-E69</f>
        <v>4</v>
      </c>
      <c r="G69" s="6">
        <f>D69-D67</f>
        <v>-210</v>
      </c>
      <c r="H69" s="6">
        <f>D69-D68</f>
        <v>-220</v>
      </c>
      <c r="I69" s="54">
        <f t="shared" si="9"/>
        <v>0</v>
      </c>
      <c r="J69" s="55">
        <f t="shared" si="9"/>
        <v>0</v>
      </c>
    </row>
    <row r="70" spans="2:10" ht="13.5" thickBot="1">
      <c r="B70" s="86"/>
      <c r="C70" s="78"/>
      <c r="D70" s="83"/>
      <c r="E70" s="67"/>
      <c r="F70" s="68"/>
      <c r="G70" s="60"/>
      <c r="H70" s="60"/>
      <c r="I70" s="60"/>
      <c r="J70" s="59"/>
    </row>
    <row r="71" ht="13.5" thickBot="1"/>
    <row r="72" spans="2:10" ht="13.5" thickBot="1">
      <c r="B72" s="161">
        <f>B65+1</f>
        <v>11</v>
      </c>
      <c r="C72" s="162"/>
      <c r="D72" s="163" t="s">
        <v>200</v>
      </c>
      <c r="E72" s="164"/>
      <c r="F72" s="164"/>
      <c r="G72" s="164"/>
      <c r="H72" s="164"/>
      <c r="I72" s="164"/>
      <c r="J72" s="165"/>
    </row>
    <row r="73" spans="2:10" ht="12.75">
      <c r="B73" s="64" t="s">
        <v>5</v>
      </c>
      <c r="C73" s="46" t="s">
        <v>6</v>
      </c>
      <c r="D73" s="103" t="s">
        <v>197</v>
      </c>
      <c r="E73" s="104" t="s">
        <v>5</v>
      </c>
      <c r="F73" s="105" t="s">
        <v>6</v>
      </c>
      <c r="G73" s="166" t="s">
        <v>198</v>
      </c>
      <c r="H73" s="167"/>
      <c r="I73" s="168" t="s">
        <v>207</v>
      </c>
      <c r="J73" s="169"/>
    </row>
    <row r="74" spans="2:10" ht="12.75">
      <c r="B74" s="84">
        <v>6</v>
      </c>
      <c r="C74" s="85">
        <v>1</v>
      </c>
      <c r="D74" s="62">
        <v>110</v>
      </c>
      <c r="E74" s="7">
        <f>SUM(I74:J74)</f>
        <v>0</v>
      </c>
      <c r="F74" s="65">
        <f>4-E74</f>
        <v>4</v>
      </c>
      <c r="G74" s="61">
        <f>D74-D75</f>
        <v>-30</v>
      </c>
      <c r="H74" s="61">
        <f>D74-D76</f>
        <v>-30</v>
      </c>
      <c r="I74" s="52">
        <f aca="true" t="shared" si="10" ref="I74:J76">IF(G74&gt;0,2,IF(G74&lt;0,0,1))</f>
        <v>0</v>
      </c>
      <c r="J74" s="53">
        <f t="shared" si="10"/>
        <v>0</v>
      </c>
    </row>
    <row r="75" spans="2:10" ht="12.75">
      <c r="B75" s="84">
        <v>5</v>
      </c>
      <c r="C75" s="85">
        <v>3</v>
      </c>
      <c r="D75" s="63">
        <v>140</v>
      </c>
      <c r="E75" s="7">
        <f>SUM(I75:J75)</f>
        <v>3</v>
      </c>
      <c r="F75" s="65">
        <f>4-E75</f>
        <v>1</v>
      </c>
      <c r="G75" s="6">
        <f>D75-D74</f>
        <v>30</v>
      </c>
      <c r="H75" s="6">
        <f>D75-D76</f>
        <v>0</v>
      </c>
      <c r="I75" s="54">
        <f t="shared" si="10"/>
        <v>2</v>
      </c>
      <c r="J75" s="55">
        <f t="shared" si="10"/>
        <v>1</v>
      </c>
    </row>
    <row r="76" spans="2:10" ht="12.75">
      <c r="B76" s="84">
        <v>4</v>
      </c>
      <c r="C76" s="85">
        <v>2</v>
      </c>
      <c r="D76" s="63">
        <v>140</v>
      </c>
      <c r="E76" s="7">
        <f>SUM(I76:J76)</f>
        <v>3</v>
      </c>
      <c r="F76" s="65">
        <f>4-E76</f>
        <v>1</v>
      </c>
      <c r="G76" s="6">
        <f>D76-D74</f>
        <v>30</v>
      </c>
      <c r="H76" s="6">
        <f>D76-D75</f>
        <v>0</v>
      </c>
      <c r="I76" s="54">
        <f t="shared" si="10"/>
        <v>2</v>
      </c>
      <c r="J76" s="55">
        <f t="shared" si="10"/>
        <v>1</v>
      </c>
    </row>
    <row r="77" spans="2:10" ht="13.5" thickBot="1">
      <c r="B77" s="86"/>
      <c r="C77" s="78"/>
      <c r="D77" s="83"/>
      <c r="E77" s="67"/>
      <c r="F77" s="68"/>
      <c r="G77" s="60"/>
      <c r="H77" s="60"/>
      <c r="I77" s="60"/>
      <c r="J77" s="59"/>
    </row>
    <row r="78" ht="13.5" thickBot="1"/>
    <row r="79" spans="2:10" ht="13.5" thickBot="1">
      <c r="B79" s="161">
        <f>B72+1</f>
        <v>12</v>
      </c>
      <c r="C79" s="162"/>
      <c r="D79" s="163" t="s">
        <v>200</v>
      </c>
      <c r="E79" s="164"/>
      <c r="F79" s="164"/>
      <c r="G79" s="164"/>
      <c r="H79" s="164"/>
      <c r="I79" s="164"/>
      <c r="J79" s="165"/>
    </row>
    <row r="80" spans="2:10" ht="12.75">
      <c r="B80" s="64" t="s">
        <v>5</v>
      </c>
      <c r="C80" s="46" t="s">
        <v>6</v>
      </c>
      <c r="D80" s="103" t="s">
        <v>197</v>
      </c>
      <c r="E80" s="104" t="s">
        <v>5</v>
      </c>
      <c r="F80" s="105" t="s">
        <v>6</v>
      </c>
      <c r="G80" s="166" t="s">
        <v>198</v>
      </c>
      <c r="H80" s="167"/>
      <c r="I80" s="168" t="s">
        <v>207</v>
      </c>
      <c r="J80" s="169"/>
    </row>
    <row r="81" spans="2:10" ht="12.75">
      <c r="B81" s="84">
        <v>6</v>
      </c>
      <c r="C81" s="85">
        <v>1</v>
      </c>
      <c r="D81" s="62">
        <v>-200</v>
      </c>
      <c r="E81" s="7">
        <f>SUM(I81:J81)</f>
        <v>0</v>
      </c>
      <c r="F81" s="65">
        <f>4-E81</f>
        <v>4</v>
      </c>
      <c r="G81" s="61">
        <f>D81-D82</f>
        <v>-800</v>
      </c>
      <c r="H81" s="61">
        <f>D81-D83</f>
        <v>-830</v>
      </c>
      <c r="I81" s="52">
        <f aca="true" t="shared" si="11" ref="I81:J83">IF(G81&gt;0,2,IF(G81&lt;0,0,1))</f>
        <v>0</v>
      </c>
      <c r="J81" s="53">
        <f t="shared" si="11"/>
        <v>0</v>
      </c>
    </row>
    <row r="82" spans="2:10" ht="12.75">
      <c r="B82" s="84">
        <v>5</v>
      </c>
      <c r="C82" s="85">
        <v>3</v>
      </c>
      <c r="D82" s="63">
        <v>600</v>
      </c>
      <c r="E82" s="7">
        <f>SUM(I82:J82)</f>
        <v>2</v>
      </c>
      <c r="F82" s="65">
        <f>4-E82</f>
        <v>2</v>
      </c>
      <c r="G82" s="6">
        <f>D82-D81</f>
        <v>800</v>
      </c>
      <c r="H82" s="6">
        <f>D82-D83</f>
        <v>-30</v>
      </c>
      <c r="I82" s="54">
        <f t="shared" si="11"/>
        <v>2</v>
      </c>
      <c r="J82" s="55">
        <f t="shared" si="11"/>
        <v>0</v>
      </c>
    </row>
    <row r="83" spans="2:10" ht="12.75">
      <c r="B83" s="84">
        <v>4</v>
      </c>
      <c r="C83" s="85">
        <v>2</v>
      </c>
      <c r="D83" s="63">
        <v>630</v>
      </c>
      <c r="E83" s="7">
        <f>SUM(I83:J83)</f>
        <v>4</v>
      </c>
      <c r="F83" s="65">
        <f>4-E83</f>
        <v>0</v>
      </c>
      <c r="G83" s="6">
        <f>D83-D81</f>
        <v>830</v>
      </c>
      <c r="H83" s="6">
        <f>D83-D82</f>
        <v>30</v>
      </c>
      <c r="I83" s="54">
        <f t="shared" si="11"/>
        <v>2</v>
      </c>
      <c r="J83" s="55">
        <f t="shared" si="11"/>
        <v>2</v>
      </c>
    </row>
    <row r="84" spans="2:10" ht="13.5" thickBot="1">
      <c r="B84" s="86"/>
      <c r="C84" s="78"/>
      <c r="D84" s="83"/>
      <c r="E84" s="67"/>
      <c r="F84" s="68"/>
      <c r="G84" s="60"/>
      <c r="H84" s="60"/>
      <c r="I84" s="60"/>
      <c r="J84" s="59"/>
    </row>
    <row r="85" ht="13.5" thickBot="1"/>
    <row r="86" spans="2:10" ht="13.5" thickBot="1">
      <c r="B86" s="161">
        <f>B79+1</f>
        <v>13</v>
      </c>
      <c r="C86" s="162"/>
      <c r="D86" s="163" t="s">
        <v>200</v>
      </c>
      <c r="E86" s="164"/>
      <c r="F86" s="164"/>
      <c r="G86" s="164"/>
      <c r="H86" s="164"/>
      <c r="I86" s="164"/>
      <c r="J86" s="165"/>
    </row>
    <row r="87" spans="2:10" ht="12.75">
      <c r="B87" s="64" t="s">
        <v>5</v>
      </c>
      <c r="C87" s="46" t="s">
        <v>6</v>
      </c>
      <c r="D87" s="103" t="s">
        <v>197</v>
      </c>
      <c r="E87" s="104" t="s">
        <v>5</v>
      </c>
      <c r="F87" s="105" t="s">
        <v>6</v>
      </c>
      <c r="G87" s="166" t="s">
        <v>198</v>
      </c>
      <c r="H87" s="167"/>
      <c r="I87" s="168" t="s">
        <v>207</v>
      </c>
      <c r="J87" s="169"/>
    </row>
    <row r="88" spans="2:10" ht="12.75">
      <c r="B88" s="84">
        <v>4</v>
      </c>
      <c r="C88" s="85">
        <v>6</v>
      </c>
      <c r="D88" s="62">
        <v>200</v>
      </c>
      <c r="E88" s="7">
        <f>SUM(I88:J88)</f>
        <v>4</v>
      </c>
      <c r="F88" s="65">
        <f>4-E88</f>
        <v>0</v>
      </c>
      <c r="G88" s="61">
        <f>D88-D89</f>
        <v>800</v>
      </c>
      <c r="H88" s="61">
        <f>D88-D90</f>
        <v>800</v>
      </c>
      <c r="I88" s="52">
        <f aca="true" t="shared" si="12" ref="I88:J90">IF(G88&gt;0,2,IF(G88&lt;0,0,1))</f>
        <v>2</v>
      </c>
      <c r="J88" s="53">
        <f t="shared" si="12"/>
        <v>2</v>
      </c>
    </row>
    <row r="89" spans="2:10" ht="12.75">
      <c r="B89" s="84">
        <v>1</v>
      </c>
      <c r="C89" s="85">
        <v>5</v>
      </c>
      <c r="D89" s="63">
        <v>-600</v>
      </c>
      <c r="E89" s="7">
        <f>SUM(I89:J89)</f>
        <v>1</v>
      </c>
      <c r="F89" s="65">
        <f>4-E89</f>
        <v>3</v>
      </c>
      <c r="G89" s="6">
        <f>D89-D88</f>
        <v>-800</v>
      </c>
      <c r="H89" s="6">
        <f>D89-D90</f>
        <v>0</v>
      </c>
      <c r="I89" s="54">
        <f t="shared" si="12"/>
        <v>0</v>
      </c>
      <c r="J89" s="55">
        <f t="shared" si="12"/>
        <v>1</v>
      </c>
    </row>
    <row r="90" spans="2:10" ht="12.75">
      <c r="B90" s="84">
        <v>3</v>
      </c>
      <c r="C90" s="85">
        <v>2</v>
      </c>
      <c r="D90" s="63">
        <v>-600</v>
      </c>
      <c r="E90" s="7">
        <f>SUM(I90:J90)</f>
        <v>1</v>
      </c>
      <c r="F90" s="65">
        <f>4-E90</f>
        <v>3</v>
      </c>
      <c r="G90" s="6">
        <f>D90-D88</f>
        <v>-800</v>
      </c>
      <c r="H90" s="6">
        <f>D90-D89</f>
        <v>0</v>
      </c>
      <c r="I90" s="54">
        <f t="shared" si="12"/>
        <v>0</v>
      </c>
      <c r="J90" s="55">
        <f t="shared" si="12"/>
        <v>1</v>
      </c>
    </row>
    <row r="91" spans="2:10" ht="13.5" thickBot="1">
      <c r="B91" s="86"/>
      <c r="C91" s="78"/>
      <c r="D91" s="83"/>
      <c r="E91" s="67"/>
      <c r="F91" s="68"/>
      <c r="G91" s="60"/>
      <c r="H91" s="60"/>
      <c r="I91" s="60"/>
      <c r="J91" s="59"/>
    </row>
    <row r="92" ht="13.5" thickBot="1"/>
    <row r="93" spans="2:10" ht="13.5" thickBot="1">
      <c r="B93" s="161">
        <f>B86+1</f>
        <v>14</v>
      </c>
      <c r="C93" s="162"/>
      <c r="D93" s="163" t="s">
        <v>200</v>
      </c>
      <c r="E93" s="164"/>
      <c r="F93" s="164"/>
      <c r="G93" s="164"/>
      <c r="H93" s="164"/>
      <c r="I93" s="164"/>
      <c r="J93" s="165"/>
    </row>
    <row r="94" spans="2:10" ht="12.75">
      <c r="B94" s="64" t="s">
        <v>5</v>
      </c>
      <c r="C94" s="46" t="s">
        <v>6</v>
      </c>
      <c r="D94" s="103" t="s">
        <v>197</v>
      </c>
      <c r="E94" s="104" t="s">
        <v>5</v>
      </c>
      <c r="F94" s="105" t="s">
        <v>6</v>
      </c>
      <c r="G94" s="166" t="s">
        <v>198</v>
      </c>
      <c r="H94" s="167"/>
      <c r="I94" s="168" t="s">
        <v>207</v>
      </c>
      <c r="J94" s="169"/>
    </row>
    <row r="95" spans="2:10" ht="12.75">
      <c r="B95" s="84">
        <v>4</v>
      </c>
      <c r="C95" s="85">
        <v>6</v>
      </c>
      <c r="D95" s="62">
        <v>170</v>
      </c>
      <c r="E95" s="7">
        <f>SUM(I95:J95)</f>
        <v>4</v>
      </c>
      <c r="F95" s="65">
        <f>4-E95</f>
        <v>0</v>
      </c>
      <c r="G95" s="61">
        <f>D95-D96</f>
        <v>220</v>
      </c>
      <c r="H95" s="61">
        <f>D95-D97</f>
        <v>270</v>
      </c>
      <c r="I95" s="52">
        <f aca="true" t="shared" si="13" ref="I95:J97">IF(G95&gt;0,2,IF(G95&lt;0,0,1))</f>
        <v>2</v>
      </c>
      <c r="J95" s="53">
        <f t="shared" si="13"/>
        <v>2</v>
      </c>
    </row>
    <row r="96" spans="2:10" ht="12.75">
      <c r="B96" s="84">
        <v>1</v>
      </c>
      <c r="C96" s="85">
        <v>5</v>
      </c>
      <c r="D96" s="63">
        <v>-50</v>
      </c>
      <c r="E96" s="7">
        <f>SUM(I96:J96)</f>
        <v>2</v>
      </c>
      <c r="F96" s="65">
        <f>4-E96</f>
        <v>2</v>
      </c>
      <c r="G96" s="6">
        <f>D96-D95</f>
        <v>-220</v>
      </c>
      <c r="H96" s="6">
        <f>D96-D97</f>
        <v>50</v>
      </c>
      <c r="I96" s="54">
        <f t="shared" si="13"/>
        <v>0</v>
      </c>
      <c r="J96" s="55">
        <f t="shared" si="13"/>
        <v>2</v>
      </c>
    </row>
    <row r="97" spans="2:10" ht="12.75">
      <c r="B97" s="84">
        <v>3</v>
      </c>
      <c r="C97" s="85">
        <v>2</v>
      </c>
      <c r="D97" s="63">
        <v>-100</v>
      </c>
      <c r="E97" s="7">
        <f>SUM(I97:J97)</f>
        <v>0</v>
      </c>
      <c r="F97" s="65">
        <f>4-E97</f>
        <v>4</v>
      </c>
      <c r="G97" s="6">
        <f>D97-D95</f>
        <v>-270</v>
      </c>
      <c r="H97" s="6">
        <f>D97-D96</f>
        <v>-50</v>
      </c>
      <c r="I97" s="54">
        <f t="shared" si="13"/>
        <v>0</v>
      </c>
      <c r="J97" s="55">
        <f t="shared" si="13"/>
        <v>0</v>
      </c>
    </row>
    <row r="98" spans="2:10" ht="13.5" thickBot="1">
      <c r="B98" s="86"/>
      <c r="C98" s="78"/>
      <c r="D98" s="83"/>
      <c r="E98" s="67"/>
      <c r="F98" s="68"/>
      <c r="G98" s="60"/>
      <c r="H98" s="60"/>
      <c r="I98" s="60"/>
      <c r="J98" s="59"/>
    </row>
    <row r="99" ht="13.5" thickBot="1"/>
    <row r="100" spans="2:10" ht="13.5" thickBot="1">
      <c r="B100" s="161">
        <f>B93+1</f>
        <v>15</v>
      </c>
      <c r="C100" s="162"/>
      <c r="D100" s="163" t="s">
        <v>200</v>
      </c>
      <c r="E100" s="164"/>
      <c r="F100" s="164"/>
      <c r="G100" s="164"/>
      <c r="H100" s="164"/>
      <c r="I100" s="164"/>
      <c r="J100" s="165"/>
    </row>
    <row r="101" spans="2:10" ht="12.75">
      <c r="B101" s="64" t="s">
        <v>5</v>
      </c>
      <c r="C101" s="46" t="s">
        <v>6</v>
      </c>
      <c r="D101" s="103" t="s">
        <v>197</v>
      </c>
      <c r="E101" s="104" t="s">
        <v>5</v>
      </c>
      <c r="F101" s="105" t="s">
        <v>6</v>
      </c>
      <c r="G101" s="166" t="s">
        <v>198</v>
      </c>
      <c r="H101" s="167"/>
      <c r="I101" s="168" t="s">
        <v>207</v>
      </c>
      <c r="J101" s="169"/>
    </row>
    <row r="102" spans="2:10" ht="12.75">
      <c r="B102" s="84">
        <v>4</v>
      </c>
      <c r="C102" s="85">
        <v>6</v>
      </c>
      <c r="D102" s="62">
        <v>500</v>
      </c>
      <c r="E102" s="7">
        <f>SUM(I102:J102)</f>
        <v>1</v>
      </c>
      <c r="F102" s="65">
        <f>4-E102</f>
        <v>3</v>
      </c>
      <c r="G102" s="61">
        <f>D102-D103</f>
        <v>0</v>
      </c>
      <c r="H102" s="61">
        <f>D102-D104</f>
        <v>-130</v>
      </c>
      <c r="I102" s="52">
        <f aca="true" t="shared" si="14" ref="I102:J104">IF(G102&gt;0,2,IF(G102&lt;0,0,1))</f>
        <v>1</v>
      </c>
      <c r="J102" s="53">
        <f t="shared" si="14"/>
        <v>0</v>
      </c>
    </row>
    <row r="103" spans="2:10" ht="12.75">
      <c r="B103" s="84">
        <v>5</v>
      </c>
      <c r="C103" s="85">
        <v>1</v>
      </c>
      <c r="D103" s="63">
        <v>500</v>
      </c>
      <c r="E103" s="7">
        <f>SUM(I103:J103)</f>
        <v>1</v>
      </c>
      <c r="F103" s="65">
        <f>4-E103</f>
        <v>3</v>
      </c>
      <c r="G103" s="6">
        <f>D103-D102</f>
        <v>0</v>
      </c>
      <c r="H103" s="6">
        <f>D103-D104</f>
        <v>-130</v>
      </c>
      <c r="I103" s="54">
        <f t="shared" si="14"/>
        <v>1</v>
      </c>
      <c r="J103" s="55">
        <f t="shared" si="14"/>
        <v>0</v>
      </c>
    </row>
    <row r="104" spans="2:10" ht="12.75">
      <c r="B104" s="84">
        <v>3</v>
      </c>
      <c r="C104" s="85">
        <v>2</v>
      </c>
      <c r="D104" s="63">
        <v>630</v>
      </c>
      <c r="E104" s="7">
        <f>SUM(I104:J104)</f>
        <v>4</v>
      </c>
      <c r="F104" s="65">
        <f>4-E104</f>
        <v>0</v>
      </c>
      <c r="G104" s="6">
        <f>D104-D102</f>
        <v>130</v>
      </c>
      <c r="H104" s="6">
        <f>D104-D103</f>
        <v>130</v>
      </c>
      <c r="I104" s="54">
        <f t="shared" si="14"/>
        <v>2</v>
      </c>
      <c r="J104" s="55">
        <f t="shared" si="14"/>
        <v>2</v>
      </c>
    </row>
    <row r="105" spans="2:10" ht="13.5" thickBot="1">
      <c r="B105" s="86"/>
      <c r="C105" s="78"/>
      <c r="D105" s="83"/>
      <c r="E105" s="67"/>
      <c r="F105" s="68"/>
      <c r="G105" s="60"/>
      <c r="H105" s="60"/>
      <c r="I105" s="60"/>
      <c r="J105" s="59"/>
    </row>
    <row r="106" ht="13.5" thickBot="1"/>
    <row r="107" spans="2:10" ht="13.5" thickBot="1">
      <c r="B107" s="161">
        <f>B100+1</f>
        <v>16</v>
      </c>
      <c r="C107" s="162"/>
      <c r="D107" s="163" t="s">
        <v>200</v>
      </c>
      <c r="E107" s="164"/>
      <c r="F107" s="164"/>
      <c r="G107" s="164"/>
      <c r="H107" s="164"/>
      <c r="I107" s="164"/>
      <c r="J107" s="165"/>
    </row>
    <row r="108" spans="2:10" ht="12.75">
      <c r="B108" s="64" t="s">
        <v>5</v>
      </c>
      <c r="C108" s="46" t="s">
        <v>6</v>
      </c>
      <c r="D108" s="103" t="s">
        <v>197</v>
      </c>
      <c r="E108" s="104" t="s">
        <v>5</v>
      </c>
      <c r="F108" s="105" t="s">
        <v>6</v>
      </c>
      <c r="G108" s="166" t="s">
        <v>198</v>
      </c>
      <c r="H108" s="167"/>
      <c r="I108" s="168" t="s">
        <v>207</v>
      </c>
      <c r="J108" s="169"/>
    </row>
    <row r="109" spans="2:10" ht="12.75">
      <c r="B109" s="84">
        <v>4</v>
      </c>
      <c r="C109" s="85">
        <v>6</v>
      </c>
      <c r="D109" s="62">
        <v>110</v>
      </c>
      <c r="E109" s="7">
        <f>SUM(I109:J109)</f>
        <v>4</v>
      </c>
      <c r="F109" s="65">
        <f>4-E109</f>
        <v>0</v>
      </c>
      <c r="G109" s="61">
        <f>D109-D110</f>
        <v>210</v>
      </c>
      <c r="H109" s="61">
        <f>D109-D111</f>
        <v>160</v>
      </c>
      <c r="I109" s="52">
        <f aca="true" t="shared" si="15" ref="I109:J111">IF(G109&gt;0,2,IF(G109&lt;0,0,1))</f>
        <v>2</v>
      </c>
      <c r="J109" s="53">
        <f t="shared" si="15"/>
        <v>2</v>
      </c>
    </row>
    <row r="110" spans="2:10" ht="12.75">
      <c r="B110" s="84">
        <v>5</v>
      </c>
      <c r="C110" s="85">
        <v>1</v>
      </c>
      <c r="D110" s="63">
        <v>-100</v>
      </c>
      <c r="E110" s="7">
        <f>SUM(I110:J110)</f>
        <v>0</v>
      </c>
      <c r="F110" s="65">
        <f>4-E110</f>
        <v>4</v>
      </c>
      <c r="G110" s="6">
        <f>D110-D109</f>
        <v>-210</v>
      </c>
      <c r="H110" s="6">
        <f>D110-D111</f>
        <v>-50</v>
      </c>
      <c r="I110" s="54">
        <f t="shared" si="15"/>
        <v>0</v>
      </c>
      <c r="J110" s="55">
        <f t="shared" si="15"/>
        <v>0</v>
      </c>
    </row>
    <row r="111" spans="2:10" ht="12.75">
      <c r="B111" s="84">
        <v>2</v>
      </c>
      <c r="C111" s="85">
        <v>3</v>
      </c>
      <c r="D111" s="63">
        <v>-50</v>
      </c>
      <c r="E111" s="7">
        <f>SUM(I111:J111)</f>
        <v>2</v>
      </c>
      <c r="F111" s="65">
        <f>4-E111</f>
        <v>2</v>
      </c>
      <c r="G111" s="6">
        <f>D111-D109</f>
        <v>-160</v>
      </c>
      <c r="H111" s="6">
        <f>D111-D110</f>
        <v>50</v>
      </c>
      <c r="I111" s="54">
        <f t="shared" si="15"/>
        <v>0</v>
      </c>
      <c r="J111" s="55">
        <f t="shared" si="15"/>
        <v>2</v>
      </c>
    </row>
    <row r="112" spans="2:10" ht="13.5" thickBot="1">
      <c r="B112" s="86"/>
      <c r="C112" s="78"/>
      <c r="D112" s="83"/>
      <c r="E112" s="67"/>
      <c r="F112" s="68"/>
      <c r="G112" s="60"/>
      <c r="H112" s="60"/>
      <c r="I112" s="60"/>
      <c r="J112" s="59"/>
    </row>
    <row r="113" ht="13.5" thickBot="1"/>
    <row r="114" spans="2:10" ht="13.5" thickBot="1">
      <c r="B114" s="161">
        <f>B107+1</f>
        <v>17</v>
      </c>
      <c r="C114" s="162"/>
      <c r="D114" s="163" t="s">
        <v>200</v>
      </c>
      <c r="E114" s="164"/>
      <c r="F114" s="164"/>
      <c r="G114" s="164"/>
      <c r="H114" s="164"/>
      <c r="I114" s="164"/>
      <c r="J114" s="165"/>
    </row>
    <row r="115" spans="2:10" ht="12.75">
      <c r="B115" s="64" t="s">
        <v>5</v>
      </c>
      <c r="C115" s="46" t="s">
        <v>6</v>
      </c>
      <c r="D115" s="103" t="s">
        <v>197</v>
      </c>
      <c r="E115" s="104" t="s">
        <v>5</v>
      </c>
      <c r="F115" s="105" t="s">
        <v>6</v>
      </c>
      <c r="G115" s="166" t="s">
        <v>198</v>
      </c>
      <c r="H115" s="167"/>
      <c r="I115" s="168" t="s">
        <v>207</v>
      </c>
      <c r="J115" s="169"/>
    </row>
    <row r="116" spans="2:10" ht="12.75">
      <c r="B116" s="84">
        <v>1</v>
      </c>
      <c r="C116" s="85">
        <v>4</v>
      </c>
      <c r="D116" s="62">
        <v>-590</v>
      </c>
      <c r="E116" s="7">
        <f>SUM(I116:J116)</f>
        <v>0</v>
      </c>
      <c r="F116" s="65">
        <f>4-E116</f>
        <v>4</v>
      </c>
      <c r="G116" s="61">
        <f>D116-D117</f>
        <v>-740</v>
      </c>
      <c r="H116" s="61">
        <f>D116-D118</f>
        <v>-490</v>
      </c>
      <c r="I116" s="52">
        <f aca="true" t="shared" si="16" ref="I116:J118">IF(G116&gt;0,2,IF(G116&lt;0,0,1))</f>
        <v>0</v>
      </c>
      <c r="J116" s="53">
        <f t="shared" si="16"/>
        <v>0</v>
      </c>
    </row>
    <row r="117" spans="2:10" ht="12.75">
      <c r="B117" s="84">
        <v>6</v>
      </c>
      <c r="C117" s="85">
        <v>3</v>
      </c>
      <c r="D117" s="63">
        <v>150</v>
      </c>
      <c r="E117" s="7">
        <f>SUM(I117:J117)</f>
        <v>4</v>
      </c>
      <c r="F117" s="65">
        <f>4-E117</f>
        <v>0</v>
      </c>
      <c r="G117" s="6">
        <f>D117-D116</f>
        <v>740</v>
      </c>
      <c r="H117" s="6">
        <f>D117-D118</f>
        <v>250</v>
      </c>
      <c r="I117" s="54">
        <f t="shared" si="16"/>
        <v>2</v>
      </c>
      <c r="J117" s="55">
        <f t="shared" si="16"/>
        <v>2</v>
      </c>
    </row>
    <row r="118" spans="2:10" ht="12.75">
      <c r="B118" s="84">
        <v>2</v>
      </c>
      <c r="C118" s="85">
        <v>5</v>
      </c>
      <c r="D118" s="63">
        <v>-100</v>
      </c>
      <c r="E118" s="7">
        <f>SUM(I118:J118)</f>
        <v>2</v>
      </c>
      <c r="F118" s="65">
        <f>4-E118</f>
        <v>2</v>
      </c>
      <c r="G118" s="6">
        <f>D118-D116</f>
        <v>490</v>
      </c>
      <c r="H118" s="6">
        <f>D118-D117</f>
        <v>-250</v>
      </c>
      <c r="I118" s="54">
        <f t="shared" si="16"/>
        <v>2</v>
      </c>
      <c r="J118" s="55">
        <f t="shared" si="16"/>
        <v>0</v>
      </c>
    </row>
    <row r="119" spans="2:10" ht="13.5" thickBot="1">
      <c r="B119" s="86"/>
      <c r="C119" s="78"/>
      <c r="D119" s="83"/>
      <c r="E119" s="67"/>
      <c r="F119" s="68"/>
      <c r="G119" s="60"/>
      <c r="H119" s="60"/>
      <c r="I119" s="60"/>
      <c r="J119" s="59"/>
    </row>
    <row r="120" ht="13.5" thickBot="1"/>
    <row r="121" spans="2:10" ht="13.5" thickBot="1">
      <c r="B121" s="161">
        <f>B114+1</f>
        <v>18</v>
      </c>
      <c r="C121" s="162"/>
      <c r="D121" s="163" t="s">
        <v>200</v>
      </c>
      <c r="E121" s="164"/>
      <c r="F121" s="164"/>
      <c r="G121" s="164"/>
      <c r="H121" s="164"/>
      <c r="I121" s="164"/>
      <c r="J121" s="165"/>
    </row>
    <row r="122" spans="2:10" ht="12.75">
      <c r="B122" s="64" t="s">
        <v>5</v>
      </c>
      <c r="C122" s="46" t="s">
        <v>6</v>
      </c>
      <c r="D122" s="103" t="s">
        <v>197</v>
      </c>
      <c r="E122" s="104" t="s">
        <v>5</v>
      </c>
      <c r="F122" s="105" t="s">
        <v>6</v>
      </c>
      <c r="G122" s="166" t="s">
        <v>198</v>
      </c>
      <c r="H122" s="167"/>
      <c r="I122" s="168" t="s">
        <v>207</v>
      </c>
      <c r="J122" s="169"/>
    </row>
    <row r="123" spans="2:10" ht="12.75">
      <c r="B123" s="84">
        <v>1</v>
      </c>
      <c r="C123" s="85">
        <v>4</v>
      </c>
      <c r="D123" s="62">
        <v>-200</v>
      </c>
      <c r="E123" s="7">
        <f>SUM(I123:J123)</f>
        <v>2</v>
      </c>
      <c r="F123" s="65">
        <f>4-E123</f>
        <v>2</v>
      </c>
      <c r="G123" s="61">
        <f>D123-D124</f>
        <v>-250</v>
      </c>
      <c r="H123" s="61">
        <f>D123-D125</f>
        <v>200</v>
      </c>
      <c r="I123" s="52">
        <f aca="true" t="shared" si="17" ref="I123:J125">IF(G123&gt;0,2,IF(G123&lt;0,0,1))</f>
        <v>0</v>
      </c>
      <c r="J123" s="53">
        <f t="shared" si="17"/>
        <v>2</v>
      </c>
    </row>
    <row r="124" spans="2:10" ht="12.75">
      <c r="B124" s="84">
        <v>6</v>
      </c>
      <c r="C124" s="85">
        <v>3</v>
      </c>
      <c r="D124" s="63">
        <v>50</v>
      </c>
      <c r="E124" s="7">
        <f>SUM(I124:J124)</f>
        <v>4</v>
      </c>
      <c r="F124" s="65">
        <f>4-E124</f>
        <v>0</v>
      </c>
      <c r="G124" s="6">
        <f>D124-D123</f>
        <v>250</v>
      </c>
      <c r="H124" s="6">
        <f>D124-D125</f>
        <v>450</v>
      </c>
      <c r="I124" s="54">
        <f t="shared" si="17"/>
        <v>2</v>
      </c>
      <c r="J124" s="55">
        <f t="shared" si="17"/>
        <v>2</v>
      </c>
    </row>
    <row r="125" spans="2:10" ht="12.75">
      <c r="B125" s="84">
        <v>2</v>
      </c>
      <c r="C125" s="85">
        <v>5</v>
      </c>
      <c r="D125" s="63">
        <v>-400</v>
      </c>
      <c r="E125" s="7">
        <f>SUM(I125:J125)</f>
        <v>0</v>
      </c>
      <c r="F125" s="65">
        <f>4-E125</f>
        <v>4</v>
      </c>
      <c r="G125" s="6">
        <f>D125-D123</f>
        <v>-200</v>
      </c>
      <c r="H125" s="6">
        <f>D125-D124</f>
        <v>-450</v>
      </c>
      <c r="I125" s="54">
        <f t="shared" si="17"/>
        <v>0</v>
      </c>
      <c r="J125" s="55">
        <f t="shared" si="17"/>
        <v>0</v>
      </c>
    </row>
    <row r="126" spans="2:10" ht="13.5" thickBot="1">
      <c r="B126" s="86"/>
      <c r="C126" s="78"/>
      <c r="D126" s="83"/>
      <c r="E126" s="67"/>
      <c r="F126" s="68"/>
      <c r="G126" s="60"/>
      <c r="H126" s="60"/>
      <c r="I126" s="60"/>
      <c r="J126" s="59"/>
    </row>
    <row r="127" ht="13.5" thickBot="1"/>
    <row r="128" spans="2:10" ht="13.5" thickBot="1">
      <c r="B128" s="161">
        <f>B121+1</f>
        <v>19</v>
      </c>
      <c r="C128" s="162"/>
      <c r="D128" s="163" t="s">
        <v>200</v>
      </c>
      <c r="E128" s="164"/>
      <c r="F128" s="164"/>
      <c r="G128" s="164"/>
      <c r="H128" s="164"/>
      <c r="I128" s="164"/>
      <c r="J128" s="165"/>
    </row>
    <row r="129" spans="2:10" ht="12.75">
      <c r="B129" s="64" t="s">
        <v>5</v>
      </c>
      <c r="C129" s="46" t="s">
        <v>6</v>
      </c>
      <c r="D129" s="103" t="s">
        <v>197</v>
      </c>
      <c r="E129" s="104" t="s">
        <v>5</v>
      </c>
      <c r="F129" s="105" t="s">
        <v>6</v>
      </c>
      <c r="G129" s="166" t="s">
        <v>198</v>
      </c>
      <c r="H129" s="167"/>
      <c r="I129" s="168" t="s">
        <v>207</v>
      </c>
      <c r="J129" s="169"/>
    </row>
    <row r="130" spans="2:10" ht="12.75">
      <c r="B130" s="84">
        <v>4</v>
      </c>
      <c r="C130" s="85">
        <v>1</v>
      </c>
      <c r="D130" s="62">
        <v>480</v>
      </c>
      <c r="E130" s="7">
        <f>SUM(I130:J130)</f>
        <v>4</v>
      </c>
      <c r="F130" s="65">
        <f>4-E130</f>
        <v>0</v>
      </c>
      <c r="G130" s="61">
        <f>D130-D131</f>
        <v>30</v>
      </c>
      <c r="H130" s="61">
        <f>D130-D132</f>
        <v>580</v>
      </c>
      <c r="I130" s="52">
        <f aca="true" t="shared" si="18" ref="I130:J132">IF(G130&gt;0,2,IF(G130&lt;0,0,1))</f>
        <v>2</v>
      </c>
      <c r="J130" s="53">
        <f t="shared" si="18"/>
        <v>2</v>
      </c>
    </row>
    <row r="131" spans="2:10" ht="12.75">
      <c r="B131" s="84">
        <v>6</v>
      </c>
      <c r="C131" s="85">
        <v>3</v>
      </c>
      <c r="D131" s="63">
        <v>450</v>
      </c>
      <c r="E131" s="7">
        <f>SUM(I131:J131)</f>
        <v>2</v>
      </c>
      <c r="F131" s="65">
        <f>4-E131</f>
        <v>2</v>
      </c>
      <c r="G131" s="6">
        <f>D131-D130</f>
        <v>-30</v>
      </c>
      <c r="H131" s="6">
        <f>D131-D132</f>
        <v>550</v>
      </c>
      <c r="I131" s="54">
        <f t="shared" si="18"/>
        <v>0</v>
      </c>
      <c r="J131" s="55">
        <f t="shared" si="18"/>
        <v>2</v>
      </c>
    </row>
    <row r="132" spans="2:10" ht="12.75">
      <c r="B132" s="84">
        <v>2</v>
      </c>
      <c r="C132" s="85">
        <v>5</v>
      </c>
      <c r="D132" s="63">
        <v>-100</v>
      </c>
      <c r="E132" s="7">
        <f>SUM(I132:J132)</f>
        <v>0</v>
      </c>
      <c r="F132" s="65">
        <f>4-E132</f>
        <v>4</v>
      </c>
      <c r="G132" s="6">
        <f>D132-D130</f>
        <v>-580</v>
      </c>
      <c r="H132" s="6">
        <f>D132-D131</f>
        <v>-550</v>
      </c>
      <c r="I132" s="54">
        <f t="shared" si="18"/>
        <v>0</v>
      </c>
      <c r="J132" s="55">
        <f t="shared" si="18"/>
        <v>0</v>
      </c>
    </row>
    <row r="133" spans="2:10" ht="13.5" thickBot="1">
      <c r="B133" s="86"/>
      <c r="C133" s="78"/>
      <c r="D133" s="83"/>
      <c r="E133" s="67"/>
      <c r="F133" s="68"/>
      <c r="G133" s="60"/>
      <c r="H133" s="60"/>
      <c r="I133" s="60"/>
      <c r="J133" s="59"/>
    </row>
    <row r="134" ht="13.5" thickBot="1"/>
    <row r="135" spans="2:10" ht="13.5" thickBot="1">
      <c r="B135" s="161">
        <f>B128+1</f>
        <v>20</v>
      </c>
      <c r="C135" s="162"/>
      <c r="D135" s="163" t="s">
        <v>200</v>
      </c>
      <c r="E135" s="164"/>
      <c r="F135" s="164"/>
      <c r="G135" s="164"/>
      <c r="H135" s="164"/>
      <c r="I135" s="164"/>
      <c r="J135" s="165"/>
    </row>
    <row r="136" spans="2:10" ht="12.75">
      <c r="B136" s="64" t="s">
        <v>5</v>
      </c>
      <c r="C136" s="46" t="s">
        <v>6</v>
      </c>
      <c r="D136" s="103" t="s">
        <v>197</v>
      </c>
      <c r="E136" s="104" t="s">
        <v>5</v>
      </c>
      <c r="F136" s="105" t="s">
        <v>6</v>
      </c>
      <c r="G136" s="166" t="s">
        <v>198</v>
      </c>
      <c r="H136" s="167"/>
      <c r="I136" s="168" t="s">
        <v>207</v>
      </c>
      <c r="J136" s="169"/>
    </row>
    <row r="137" spans="2:10" ht="12.75">
      <c r="B137" s="84">
        <v>4</v>
      </c>
      <c r="C137" s="85">
        <v>1</v>
      </c>
      <c r="D137" s="62">
        <v>-660</v>
      </c>
      <c r="E137" s="7">
        <f>SUM(I137:J137)</f>
        <v>1</v>
      </c>
      <c r="F137" s="65">
        <f>4-E137</f>
        <v>3</v>
      </c>
      <c r="G137" s="61">
        <f>D137-D138</f>
        <v>-60</v>
      </c>
      <c r="H137" s="61">
        <f>D137-D139</f>
        <v>0</v>
      </c>
      <c r="I137" s="52">
        <f aca="true" t="shared" si="19" ref="I137:J139">IF(G137&gt;0,2,IF(G137&lt;0,0,1))</f>
        <v>0</v>
      </c>
      <c r="J137" s="53">
        <f t="shared" si="19"/>
        <v>1</v>
      </c>
    </row>
    <row r="138" spans="2:10" ht="12.75">
      <c r="B138" s="84">
        <v>6</v>
      </c>
      <c r="C138" s="85">
        <v>3</v>
      </c>
      <c r="D138" s="63">
        <v>-600</v>
      </c>
      <c r="E138" s="7">
        <f>SUM(I138:J138)</f>
        <v>4</v>
      </c>
      <c r="F138" s="65">
        <f>4-E138</f>
        <v>0</v>
      </c>
      <c r="G138" s="6">
        <f>D138-D137</f>
        <v>60</v>
      </c>
      <c r="H138" s="6">
        <f>D138-D139</f>
        <v>60</v>
      </c>
      <c r="I138" s="54">
        <f t="shared" si="19"/>
        <v>2</v>
      </c>
      <c r="J138" s="55">
        <f t="shared" si="19"/>
        <v>2</v>
      </c>
    </row>
    <row r="139" spans="2:10" ht="12.75">
      <c r="B139" s="84">
        <v>2</v>
      </c>
      <c r="C139" s="85">
        <v>5</v>
      </c>
      <c r="D139" s="63">
        <v>-660</v>
      </c>
      <c r="E139" s="7">
        <f>SUM(I139:J139)</f>
        <v>1</v>
      </c>
      <c r="F139" s="65">
        <f>4-E139</f>
        <v>3</v>
      </c>
      <c r="G139" s="6">
        <f>D139-D137</f>
        <v>0</v>
      </c>
      <c r="H139" s="6">
        <f>D139-D138</f>
        <v>-60</v>
      </c>
      <c r="I139" s="54">
        <f t="shared" si="19"/>
        <v>1</v>
      </c>
      <c r="J139" s="55">
        <f t="shared" si="19"/>
        <v>0</v>
      </c>
    </row>
    <row r="140" spans="2:10" ht="13.5" thickBot="1">
      <c r="B140" s="86"/>
      <c r="C140" s="78"/>
      <c r="D140" s="83"/>
      <c r="E140" s="67"/>
      <c r="F140" s="68"/>
      <c r="G140" s="60"/>
      <c r="H140" s="60"/>
      <c r="I140" s="60"/>
      <c r="J140" s="59"/>
    </row>
  </sheetData>
  <sheetProtection/>
  <mergeCells count="80">
    <mergeCell ref="B30:C30"/>
    <mergeCell ref="D30:J30"/>
    <mergeCell ref="B23:C23"/>
    <mergeCell ref="D23:J23"/>
    <mergeCell ref="G24:H24"/>
    <mergeCell ref="I24:J24"/>
    <mergeCell ref="B2:C2"/>
    <mergeCell ref="B37:C37"/>
    <mergeCell ref="D37:J37"/>
    <mergeCell ref="B16:C16"/>
    <mergeCell ref="D16:J16"/>
    <mergeCell ref="G17:H17"/>
    <mergeCell ref="I17:J17"/>
    <mergeCell ref="B9:C9"/>
    <mergeCell ref="D9:J9"/>
    <mergeCell ref="G10:H10"/>
    <mergeCell ref="G38:H38"/>
    <mergeCell ref="I38:J38"/>
    <mergeCell ref="D2:J2"/>
    <mergeCell ref="G3:H3"/>
    <mergeCell ref="I3:J3"/>
    <mergeCell ref="I10:J10"/>
    <mergeCell ref="G31:H31"/>
    <mergeCell ref="I31:J31"/>
    <mergeCell ref="B51:C51"/>
    <mergeCell ref="D51:J51"/>
    <mergeCell ref="G52:H52"/>
    <mergeCell ref="I52:J52"/>
    <mergeCell ref="B44:C44"/>
    <mergeCell ref="D44:J44"/>
    <mergeCell ref="G45:H45"/>
    <mergeCell ref="I45:J45"/>
    <mergeCell ref="B65:C65"/>
    <mergeCell ref="D65:J65"/>
    <mergeCell ref="G66:H66"/>
    <mergeCell ref="I66:J66"/>
    <mergeCell ref="B58:C58"/>
    <mergeCell ref="D58:J58"/>
    <mergeCell ref="G59:H59"/>
    <mergeCell ref="I59:J59"/>
    <mergeCell ref="B79:C79"/>
    <mergeCell ref="D79:J79"/>
    <mergeCell ref="G80:H80"/>
    <mergeCell ref="I80:J80"/>
    <mergeCell ref="B72:C72"/>
    <mergeCell ref="D72:J72"/>
    <mergeCell ref="G73:H73"/>
    <mergeCell ref="I73:J73"/>
    <mergeCell ref="B93:C93"/>
    <mergeCell ref="D93:J93"/>
    <mergeCell ref="G94:H94"/>
    <mergeCell ref="I94:J94"/>
    <mergeCell ref="B86:C86"/>
    <mergeCell ref="D86:J86"/>
    <mergeCell ref="G87:H87"/>
    <mergeCell ref="I87:J87"/>
    <mergeCell ref="B107:C107"/>
    <mergeCell ref="D107:J107"/>
    <mergeCell ref="G108:H108"/>
    <mergeCell ref="I108:J108"/>
    <mergeCell ref="B100:C100"/>
    <mergeCell ref="D100:J100"/>
    <mergeCell ref="G101:H101"/>
    <mergeCell ref="I101:J101"/>
    <mergeCell ref="B121:C121"/>
    <mergeCell ref="D121:J121"/>
    <mergeCell ref="G122:H122"/>
    <mergeCell ref="I122:J122"/>
    <mergeCell ref="B114:C114"/>
    <mergeCell ref="D114:J114"/>
    <mergeCell ref="G115:H115"/>
    <mergeCell ref="I115:J115"/>
    <mergeCell ref="B135:C135"/>
    <mergeCell ref="D135:J135"/>
    <mergeCell ref="G136:H136"/>
    <mergeCell ref="I136:J136"/>
    <mergeCell ref="B128:C128"/>
    <mergeCell ref="D128:J128"/>
    <mergeCell ref="G129:H129"/>
    <mergeCell ref="I129:J129"/>
  </mergeCells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L42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.140625" style="0" customWidth="1"/>
    <col min="9" max="9" width="0.13671875" style="0" customWidth="1"/>
    <col min="12" max="12" width="0.5625" style="0" customWidth="1"/>
  </cols>
  <sheetData>
    <row r="1" ht="13.5" thickBot="1"/>
    <row r="2" spans="2:12" ht="13.5" thickBot="1">
      <c r="B2" s="161">
        <v>7</v>
      </c>
      <c r="C2" s="162"/>
      <c r="D2" s="142" t="s">
        <v>201</v>
      </c>
      <c r="E2" s="143"/>
      <c r="F2" s="143"/>
      <c r="G2" s="143"/>
      <c r="H2" s="143"/>
      <c r="I2" s="143"/>
      <c r="J2" s="143"/>
      <c r="K2" s="143"/>
      <c r="L2" s="144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5" t="s">
        <v>198</v>
      </c>
      <c r="H3" s="125"/>
      <c r="I3" s="125"/>
      <c r="J3" s="125" t="s">
        <v>199</v>
      </c>
      <c r="K3" s="125"/>
      <c r="L3" s="127"/>
    </row>
    <row r="4" spans="2:12" ht="12.75">
      <c r="B4" s="84">
        <v>1</v>
      </c>
      <c r="C4" s="85">
        <v>3</v>
      </c>
      <c r="D4" s="62">
        <v>630</v>
      </c>
      <c r="E4" s="7">
        <f>(J4+K4+L4)/2</f>
        <v>6.5</v>
      </c>
      <c r="F4" s="65">
        <f>-E4</f>
        <v>-6.5</v>
      </c>
      <c r="G4" s="61">
        <f>D4-D5</f>
        <v>830</v>
      </c>
      <c r="H4" s="61">
        <f>D4-D6</f>
        <v>0</v>
      </c>
      <c r="I4" s="62"/>
      <c r="J4" s="6">
        <f aca="true" t="shared" si="0" ref="J4:K6">MY_IMPS(G4)</f>
        <v>13</v>
      </c>
      <c r="K4" s="6">
        <f t="shared" si="0"/>
        <v>0</v>
      </c>
      <c r="L4" s="55"/>
    </row>
    <row r="5" spans="2:12" ht="12.75">
      <c r="B5" s="84">
        <v>5</v>
      </c>
      <c r="C5" s="85">
        <v>4</v>
      </c>
      <c r="D5" s="63">
        <v>-200</v>
      </c>
      <c r="E5" s="7">
        <f>(J5+K5+L5)/2</f>
        <v>-13</v>
      </c>
      <c r="F5" s="65">
        <f>-E5</f>
        <v>13</v>
      </c>
      <c r="G5" s="6">
        <f>D5-D4</f>
        <v>-830</v>
      </c>
      <c r="H5" s="6">
        <f>D5-D6</f>
        <v>-830</v>
      </c>
      <c r="I5" s="63"/>
      <c r="J5" s="6">
        <f t="shared" si="0"/>
        <v>-13</v>
      </c>
      <c r="K5" s="6">
        <f t="shared" si="0"/>
        <v>-13</v>
      </c>
      <c r="L5" s="55"/>
    </row>
    <row r="6" spans="2:12" ht="12.75">
      <c r="B6" s="84">
        <v>6</v>
      </c>
      <c r="C6" s="85">
        <v>2</v>
      </c>
      <c r="D6" s="63">
        <v>630</v>
      </c>
      <c r="E6" s="7">
        <f>(J6+K6+L6)/2</f>
        <v>6.5</v>
      </c>
      <c r="F6" s="65">
        <f>-E6</f>
        <v>-6.5</v>
      </c>
      <c r="G6" s="6">
        <f>D6-D4</f>
        <v>0</v>
      </c>
      <c r="H6" s="6">
        <f>D6-D5</f>
        <v>830</v>
      </c>
      <c r="I6" s="63"/>
      <c r="J6" s="6">
        <f t="shared" si="0"/>
        <v>0</v>
      </c>
      <c r="K6" s="6">
        <f t="shared" si="0"/>
        <v>13</v>
      </c>
      <c r="L6" s="55"/>
    </row>
    <row r="7" spans="2:12" ht="13.5" thickBot="1">
      <c r="B7" s="86"/>
      <c r="C7" s="78"/>
      <c r="D7" s="83"/>
      <c r="E7" s="67"/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8</v>
      </c>
      <c r="C9" s="162"/>
      <c r="D9" s="142" t="s">
        <v>201</v>
      </c>
      <c r="E9" s="143"/>
      <c r="F9" s="143"/>
      <c r="G9" s="143"/>
      <c r="H9" s="143"/>
      <c r="I9" s="143"/>
      <c r="J9" s="143"/>
      <c r="K9" s="143"/>
      <c r="L9" s="144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5" t="s">
        <v>198</v>
      </c>
      <c r="H10" s="125"/>
      <c r="I10" s="125"/>
      <c r="J10" s="125" t="s">
        <v>199</v>
      </c>
      <c r="K10" s="125"/>
      <c r="L10" s="127"/>
    </row>
    <row r="11" spans="2:12" ht="12.75">
      <c r="B11" s="84">
        <v>1</v>
      </c>
      <c r="C11" s="85">
        <v>3</v>
      </c>
      <c r="D11" s="62">
        <v>-50</v>
      </c>
      <c r="E11" s="7">
        <f>(J11+K11+L11)/2</f>
        <v>2</v>
      </c>
      <c r="F11" s="65">
        <f>-E11</f>
        <v>-2</v>
      </c>
      <c r="G11" s="61">
        <f>D11-D12</f>
        <v>-50</v>
      </c>
      <c r="H11" s="61">
        <f>D11-D13</f>
        <v>250</v>
      </c>
      <c r="I11" s="62"/>
      <c r="J11" s="6">
        <f aca="true" t="shared" si="1" ref="J11:K13">MY_IMPS(G11)</f>
        <v>-2</v>
      </c>
      <c r="K11" s="6">
        <f t="shared" si="1"/>
        <v>6</v>
      </c>
      <c r="L11" s="55"/>
    </row>
    <row r="12" spans="2:12" ht="12.75">
      <c r="B12" s="84">
        <v>5</v>
      </c>
      <c r="C12" s="85">
        <v>4</v>
      </c>
      <c r="D12" s="63">
        <v>0</v>
      </c>
      <c r="E12" s="7">
        <f>(J12+K12+L12)/2</f>
        <v>4.5</v>
      </c>
      <c r="F12" s="65">
        <f>-E12</f>
        <v>-4.5</v>
      </c>
      <c r="G12" s="6">
        <f>D12-D11</f>
        <v>50</v>
      </c>
      <c r="H12" s="6">
        <f>D12-D13</f>
        <v>300</v>
      </c>
      <c r="I12" s="63"/>
      <c r="J12" s="6">
        <f t="shared" si="1"/>
        <v>2</v>
      </c>
      <c r="K12" s="6">
        <f t="shared" si="1"/>
        <v>7</v>
      </c>
      <c r="L12" s="55"/>
    </row>
    <row r="13" spans="2:12" ht="12.75">
      <c r="B13" s="84">
        <v>6</v>
      </c>
      <c r="C13" s="85">
        <v>2</v>
      </c>
      <c r="D13" s="63">
        <v>-300</v>
      </c>
      <c r="E13" s="7">
        <f>(J13+K13+L13)/2</f>
        <v>-6.5</v>
      </c>
      <c r="F13" s="65">
        <f>-E13</f>
        <v>6.5</v>
      </c>
      <c r="G13" s="6">
        <f>D13-D11</f>
        <v>-250</v>
      </c>
      <c r="H13" s="6">
        <f>D13-D12</f>
        <v>-300</v>
      </c>
      <c r="I13" s="63"/>
      <c r="J13" s="6">
        <f t="shared" si="1"/>
        <v>-6</v>
      </c>
      <c r="K13" s="6">
        <f t="shared" si="1"/>
        <v>-7</v>
      </c>
      <c r="L13" s="55"/>
    </row>
    <row r="14" spans="2:12" ht="13.5" thickBot="1">
      <c r="B14" s="86"/>
      <c r="C14" s="78"/>
      <c r="D14" s="83"/>
      <c r="E14" s="67"/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9</v>
      </c>
      <c r="C16" s="162"/>
      <c r="D16" s="142" t="s">
        <v>201</v>
      </c>
      <c r="E16" s="143"/>
      <c r="F16" s="143"/>
      <c r="G16" s="143"/>
      <c r="H16" s="143"/>
      <c r="I16" s="143"/>
      <c r="J16" s="143"/>
      <c r="K16" s="143"/>
      <c r="L16" s="144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5" t="s">
        <v>198</v>
      </c>
      <c r="H17" s="125"/>
      <c r="I17" s="125"/>
      <c r="J17" s="125" t="s">
        <v>199</v>
      </c>
      <c r="K17" s="125"/>
      <c r="L17" s="127"/>
    </row>
    <row r="18" spans="2:12" ht="12.75">
      <c r="B18" s="84">
        <v>3</v>
      </c>
      <c r="C18" s="85">
        <v>6</v>
      </c>
      <c r="D18" s="62">
        <v>-50</v>
      </c>
      <c r="E18" s="7">
        <f>(J18+K18+L18)/2</f>
        <v>-5</v>
      </c>
      <c r="F18" s="65">
        <f>-E18</f>
        <v>5</v>
      </c>
      <c r="G18" s="61">
        <f>D18-D19</f>
        <v>-450</v>
      </c>
      <c r="H18" s="61">
        <f>D18-D20</f>
        <v>0</v>
      </c>
      <c r="I18" s="62"/>
      <c r="J18" s="6">
        <f aca="true" t="shared" si="2" ref="J18:K20">MY_IMPS(G18)</f>
        <v>-10</v>
      </c>
      <c r="K18" s="6">
        <f t="shared" si="2"/>
        <v>0</v>
      </c>
      <c r="L18" s="55"/>
    </row>
    <row r="19" spans="2:12" ht="12.75">
      <c r="B19" s="84">
        <v>2</v>
      </c>
      <c r="C19" s="85">
        <v>5</v>
      </c>
      <c r="D19" s="63">
        <v>400</v>
      </c>
      <c r="E19" s="7">
        <f>(J19+K19+L19)/2</f>
        <v>10</v>
      </c>
      <c r="F19" s="65">
        <f>-E19</f>
        <v>-10</v>
      </c>
      <c r="G19" s="6">
        <f>D19-D18</f>
        <v>450</v>
      </c>
      <c r="H19" s="6">
        <f>D19-D20</f>
        <v>450</v>
      </c>
      <c r="I19" s="63"/>
      <c r="J19" s="6">
        <f t="shared" si="2"/>
        <v>10</v>
      </c>
      <c r="K19" s="6">
        <f t="shared" si="2"/>
        <v>10</v>
      </c>
      <c r="L19" s="55"/>
    </row>
    <row r="20" spans="2:12" ht="12.75">
      <c r="B20" s="84">
        <v>4</v>
      </c>
      <c r="C20" s="85">
        <v>1</v>
      </c>
      <c r="D20" s="63">
        <v>-50</v>
      </c>
      <c r="E20" s="7">
        <f>(J20+K20+L20)/2</f>
        <v>-5</v>
      </c>
      <c r="F20" s="65">
        <f>-E20</f>
        <v>5</v>
      </c>
      <c r="G20" s="6">
        <f>D20-D18</f>
        <v>0</v>
      </c>
      <c r="H20" s="6">
        <f>D20-D19</f>
        <v>-450</v>
      </c>
      <c r="I20" s="63"/>
      <c r="J20" s="6">
        <f t="shared" si="2"/>
        <v>0</v>
      </c>
      <c r="K20" s="6">
        <f t="shared" si="2"/>
        <v>-10</v>
      </c>
      <c r="L20" s="55"/>
    </row>
    <row r="21" spans="2:12" ht="13.5" thickBot="1">
      <c r="B21" s="86"/>
      <c r="C21" s="78"/>
      <c r="D21" s="83"/>
      <c r="E21" s="67"/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10</v>
      </c>
      <c r="C23" s="162"/>
      <c r="D23" s="142" t="s">
        <v>201</v>
      </c>
      <c r="E23" s="143"/>
      <c r="F23" s="143"/>
      <c r="G23" s="143"/>
      <c r="H23" s="143"/>
      <c r="I23" s="143"/>
      <c r="J23" s="143"/>
      <c r="K23" s="143"/>
      <c r="L23" s="144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5" t="s">
        <v>198</v>
      </c>
      <c r="H24" s="125"/>
      <c r="I24" s="125"/>
      <c r="J24" s="125" t="s">
        <v>199</v>
      </c>
      <c r="K24" s="125"/>
      <c r="L24" s="127"/>
    </row>
    <row r="25" spans="2:12" ht="12.75">
      <c r="B25" s="84">
        <v>3</v>
      </c>
      <c r="C25" s="85">
        <v>6</v>
      </c>
      <c r="D25" s="62">
        <v>170</v>
      </c>
      <c r="E25" s="7">
        <f>(J25+K25+L25)/2</f>
        <v>-2.5</v>
      </c>
      <c r="F25" s="65">
        <f>-E25</f>
        <v>2.5</v>
      </c>
      <c r="G25" s="61">
        <f>D25-D26</f>
        <v>-630</v>
      </c>
      <c r="H25" s="61">
        <f>D25-D27</f>
        <v>270</v>
      </c>
      <c r="I25" s="62"/>
      <c r="J25" s="6">
        <f aca="true" t="shared" si="3" ref="J25:K27">MY_IMPS(G25)</f>
        <v>-12</v>
      </c>
      <c r="K25" s="6">
        <f t="shared" si="3"/>
        <v>7</v>
      </c>
      <c r="L25" s="55"/>
    </row>
    <row r="26" spans="2:12" ht="12.75">
      <c r="B26" s="84">
        <v>2</v>
      </c>
      <c r="C26" s="85">
        <v>5</v>
      </c>
      <c r="D26" s="63">
        <v>800</v>
      </c>
      <c r="E26" s="7">
        <f>(J26+K26+L26)/2</f>
        <v>13</v>
      </c>
      <c r="F26" s="65">
        <f>-E26</f>
        <v>-13</v>
      </c>
      <c r="G26" s="6">
        <f>D26-D25</f>
        <v>630</v>
      </c>
      <c r="H26" s="6">
        <f>D26-D27</f>
        <v>900</v>
      </c>
      <c r="I26" s="63"/>
      <c r="J26" s="6">
        <f t="shared" si="3"/>
        <v>12</v>
      </c>
      <c r="K26" s="6">
        <f t="shared" si="3"/>
        <v>14</v>
      </c>
      <c r="L26" s="55"/>
    </row>
    <row r="27" spans="2:12" ht="12.75">
      <c r="B27" s="84">
        <v>4</v>
      </c>
      <c r="C27" s="85">
        <v>1</v>
      </c>
      <c r="D27" s="63">
        <v>-100</v>
      </c>
      <c r="E27" s="7">
        <f>(J27+K27+L27)/2</f>
        <v>-10.5</v>
      </c>
      <c r="F27" s="65">
        <f>-E27</f>
        <v>10.5</v>
      </c>
      <c r="G27" s="6">
        <f>D27-D25</f>
        <v>-270</v>
      </c>
      <c r="H27" s="6">
        <f>D27-D26</f>
        <v>-900</v>
      </c>
      <c r="I27" s="63"/>
      <c r="J27" s="6">
        <f t="shared" si="3"/>
        <v>-7</v>
      </c>
      <c r="K27" s="6">
        <f t="shared" si="3"/>
        <v>-14</v>
      </c>
      <c r="L27" s="55"/>
    </row>
    <row r="28" spans="2:12" ht="13.5" thickBot="1">
      <c r="B28" s="86"/>
      <c r="C28" s="78"/>
      <c r="D28" s="83"/>
      <c r="E28" s="67"/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11</v>
      </c>
      <c r="C30" s="162"/>
      <c r="D30" s="142" t="s">
        <v>201</v>
      </c>
      <c r="E30" s="143"/>
      <c r="F30" s="143"/>
      <c r="G30" s="143"/>
      <c r="H30" s="143"/>
      <c r="I30" s="143"/>
      <c r="J30" s="143"/>
      <c r="K30" s="143"/>
      <c r="L30" s="144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5" t="s">
        <v>198</v>
      </c>
      <c r="H31" s="125"/>
      <c r="I31" s="125"/>
      <c r="J31" s="125" t="s">
        <v>199</v>
      </c>
      <c r="K31" s="125"/>
      <c r="L31" s="127"/>
    </row>
    <row r="32" spans="2:12" ht="12.75">
      <c r="B32" s="84">
        <v>3</v>
      </c>
      <c r="C32" s="85">
        <v>6</v>
      </c>
      <c r="D32" s="62">
        <v>430</v>
      </c>
      <c r="E32" s="7">
        <f>(J32+K32+L32)/2</f>
        <v>-5.5</v>
      </c>
      <c r="F32" s="65">
        <f>-E32</f>
        <v>5.5</v>
      </c>
      <c r="G32" s="61">
        <f>D32-D33</f>
        <v>-370</v>
      </c>
      <c r="H32" s="61">
        <f>D32-D34</f>
        <v>-70</v>
      </c>
      <c r="I32" s="62"/>
      <c r="J32" s="6">
        <f aca="true" t="shared" si="4" ref="J32:K34">MY_IMPS(G32)</f>
        <v>-9</v>
      </c>
      <c r="K32" s="6">
        <f t="shared" si="4"/>
        <v>-2</v>
      </c>
      <c r="L32" s="55"/>
    </row>
    <row r="33" spans="2:12" ht="12.75">
      <c r="B33" s="84">
        <v>2</v>
      </c>
      <c r="C33" s="85">
        <v>5</v>
      </c>
      <c r="D33" s="63">
        <v>800</v>
      </c>
      <c r="E33" s="7">
        <f>(J33+K33+L33)/2</f>
        <v>8</v>
      </c>
      <c r="F33" s="65">
        <f>-E33</f>
        <v>-8</v>
      </c>
      <c r="G33" s="6">
        <f>D33-D32</f>
        <v>370</v>
      </c>
      <c r="H33" s="6">
        <f>D33-D34</f>
        <v>300</v>
      </c>
      <c r="I33" s="63"/>
      <c r="J33" s="6">
        <f t="shared" si="4"/>
        <v>9</v>
      </c>
      <c r="K33" s="6">
        <f t="shared" si="4"/>
        <v>7</v>
      </c>
      <c r="L33" s="55"/>
    </row>
    <row r="34" spans="2:12" ht="12.75">
      <c r="B34" s="84">
        <v>4</v>
      </c>
      <c r="C34" s="85">
        <v>1</v>
      </c>
      <c r="D34" s="63">
        <v>500</v>
      </c>
      <c r="E34" s="7">
        <f>(J34+K34+L34)/2</f>
        <v>-2.5</v>
      </c>
      <c r="F34" s="65">
        <f>-E34</f>
        <v>2.5</v>
      </c>
      <c r="G34" s="6">
        <f>D34-D32</f>
        <v>70</v>
      </c>
      <c r="H34" s="6">
        <f>D34-D33</f>
        <v>-300</v>
      </c>
      <c r="I34" s="63"/>
      <c r="J34" s="6">
        <f t="shared" si="4"/>
        <v>2</v>
      </c>
      <c r="K34" s="6">
        <f t="shared" si="4"/>
        <v>-7</v>
      </c>
      <c r="L34" s="55"/>
    </row>
    <row r="35" spans="2:12" ht="13.5" thickBot="1">
      <c r="B35" s="86"/>
      <c r="C35" s="78"/>
      <c r="D35" s="83"/>
      <c r="E35" s="67"/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12</v>
      </c>
      <c r="C37" s="162"/>
      <c r="D37" s="142" t="s">
        <v>201</v>
      </c>
      <c r="E37" s="143"/>
      <c r="F37" s="143"/>
      <c r="G37" s="143"/>
      <c r="H37" s="143"/>
      <c r="I37" s="143"/>
      <c r="J37" s="143"/>
      <c r="K37" s="143"/>
      <c r="L37" s="144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5" t="s">
        <v>198</v>
      </c>
      <c r="H38" s="125"/>
      <c r="I38" s="125"/>
      <c r="J38" s="125" t="s">
        <v>199</v>
      </c>
      <c r="K38" s="125"/>
      <c r="L38" s="127"/>
    </row>
    <row r="39" spans="2:12" ht="12.75">
      <c r="B39" s="84">
        <v>3</v>
      </c>
      <c r="C39" s="85">
        <v>6</v>
      </c>
      <c r="D39" s="62">
        <v>-800</v>
      </c>
      <c r="E39" s="7">
        <f>(J39+K39+L39)/2</f>
        <v>-13</v>
      </c>
      <c r="F39" s="65">
        <f>-E39</f>
        <v>13</v>
      </c>
      <c r="G39" s="61">
        <f>D39-D40</f>
        <v>-850</v>
      </c>
      <c r="H39" s="61">
        <f>D39-D41</f>
        <v>-850</v>
      </c>
      <c r="I39" s="62"/>
      <c r="J39" s="6">
        <f aca="true" t="shared" si="5" ref="J39:K41">MY_IMPS(G39)</f>
        <v>-13</v>
      </c>
      <c r="K39" s="6">
        <f t="shared" si="5"/>
        <v>-13</v>
      </c>
      <c r="L39" s="55"/>
    </row>
    <row r="40" spans="2:12" ht="12.75">
      <c r="B40" s="84">
        <v>2</v>
      </c>
      <c r="C40" s="85">
        <v>5</v>
      </c>
      <c r="D40" s="63">
        <v>50</v>
      </c>
      <c r="E40" s="7">
        <f>(J40+K40+L40)/2</f>
        <v>6.5</v>
      </c>
      <c r="F40" s="65">
        <f>-E40</f>
        <v>-6.5</v>
      </c>
      <c r="G40" s="6">
        <f>D40-D39</f>
        <v>850</v>
      </c>
      <c r="H40" s="6">
        <f>D40-D41</f>
        <v>0</v>
      </c>
      <c r="I40" s="63"/>
      <c r="J40" s="6">
        <f t="shared" si="5"/>
        <v>13</v>
      </c>
      <c r="K40" s="6">
        <f t="shared" si="5"/>
        <v>0</v>
      </c>
      <c r="L40" s="55"/>
    </row>
    <row r="41" spans="2:12" ht="12.75">
      <c r="B41" s="84">
        <v>4</v>
      </c>
      <c r="C41" s="85">
        <v>1</v>
      </c>
      <c r="D41" s="63">
        <v>50</v>
      </c>
      <c r="E41" s="7">
        <f>(J41+K41+L41)/2</f>
        <v>6.5</v>
      </c>
      <c r="F41" s="65">
        <f>-E41</f>
        <v>-6.5</v>
      </c>
      <c r="G41" s="6">
        <f>D41-D39</f>
        <v>850</v>
      </c>
      <c r="H41" s="6">
        <f>D41-D40</f>
        <v>0</v>
      </c>
      <c r="I41" s="63"/>
      <c r="J41" s="6">
        <f t="shared" si="5"/>
        <v>13</v>
      </c>
      <c r="K41" s="6">
        <f t="shared" si="5"/>
        <v>0</v>
      </c>
      <c r="L41" s="55"/>
    </row>
    <row r="42" spans="2:12" ht="13.5" thickBot="1">
      <c r="B42" s="86"/>
      <c r="C42" s="78"/>
      <c r="D42" s="83"/>
      <c r="E42" s="67"/>
      <c r="F42" s="68"/>
      <c r="G42" s="60"/>
      <c r="H42" s="60"/>
      <c r="I42" s="69"/>
      <c r="J42" s="60"/>
      <c r="K42" s="60"/>
      <c r="L42" s="59"/>
    </row>
  </sheetData>
  <sheetProtection/>
  <mergeCells count="24">
    <mergeCell ref="G31:I31"/>
    <mergeCell ref="J31:L31"/>
    <mergeCell ref="B23:C23"/>
    <mergeCell ref="D23:L23"/>
    <mergeCell ref="G24:I24"/>
    <mergeCell ref="J24:L24"/>
    <mergeCell ref="B30:C30"/>
    <mergeCell ref="D30:L30"/>
    <mergeCell ref="G17:I17"/>
    <mergeCell ref="J17:L17"/>
    <mergeCell ref="B9:C9"/>
    <mergeCell ref="D9:L9"/>
    <mergeCell ref="G10:I10"/>
    <mergeCell ref="J10:L10"/>
    <mergeCell ref="G38:I38"/>
    <mergeCell ref="J38:L38"/>
    <mergeCell ref="B2:C2"/>
    <mergeCell ref="D2:L2"/>
    <mergeCell ref="G3:I3"/>
    <mergeCell ref="J3:L3"/>
    <mergeCell ref="B37:C37"/>
    <mergeCell ref="D37:L37"/>
    <mergeCell ref="B16:C16"/>
    <mergeCell ref="D16:L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L42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.140625" style="0" customWidth="1"/>
  </cols>
  <sheetData>
    <row r="1" ht="13.5" thickBot="1"/>
    <row r="2" spans="2:12" ht="13.5" thickBot="1">
      <c r="B2" s="161">
        <v>13</v>
      </c>
      <c r="C2" s="162"/>
      <c r="D2" s="142" t="s">
        <v>201</v>
      </c>
      <c r="E2" s="143"/>
      <c r="F2" s="143"/>
      <c r="G2" s="143"/>
      <c r="H2" s="143"/>
      <c r="I2" s="143"/>
      <c r="J2" s="143"/>
      <c r="K2" s="143"/>
      <c r="L2" s="144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5" t="s">
        <v>198</v>
      </c>
      <c r="H3" s="125"/>
      <c r="I3" s="125"/>
      <c r="J3" s="125" t="s">
        <v>199</v>
      </c>
      <c r="K3" s="125"/>
      <c r="L3" s="127"/>
    </row>
    <row r="4" spans="2:12" ht="12.75">
      <c r="B4" s="84">
        <v>1</v>
      </c>
      <c r="C4" s="85">
        <v>5</v>
      </c>
      <c r="D4" s="62">
        <v>140</v>
      </c>
      <c r="E4" s="7">
        <f>(J4+K4+L4)/2</f>
        <v>3</v>
      </c>
      <c r="F4" s="65">
        <f>-E4</f>
        <v>-3</v>
      </c>
      <c r="G4" s="61">
        <f>D4-D5</f>
        <v>240</v>
      </c>
      <c r="H4" s="61">
        <f>D4-D6</f>
        <v>0</v>
      </c>
      <c r="I4" s="62"/>
      <c r="J4" s="6">
        <f aca="true" t="shared" si="0" ref="J4:K6">MY_IMPS(G4)</f>
        <v>6</v>
      </c>
      <c r="K4" s="6">
        <f t="shared" si="0"/>
        <v>0</v>
      </c>
      <c r="L4" s="55"/>
    </row>
    <row r="5" spans="2:12" ht="12.75">
      <c r="B5" s="84">
        <v>2</v>
      </c>
      <c r="C5" s="85">
        <v>3</v>
      </c>
      <c r="D5" s="63">
        <v>-100</v>
      </c>
      <c r="E5" s="7">
        <f>(J5+K5+L5)/2</f>
        <v>-6</v>
      </c>
      <c r="F5" s="65">
        <f>-E5</f>
        <v>6</v>
      </c>
      <c r="G5" s="6">
        <f>D5-D4</f>
        <v>-240</v>
      </c>
      <c r="H5" s="6">
        <f>D5-D6</f>
        <v>-240</v>
      </c>
      <c r="I5" s="63"/>
      <c r="J5" s="6">
        <f t="shared" si="0"/>
        <v>-6</v>
      </c>
      <c r="K5" s="6">
        <f t="shared" si="0"/>
        <v>-6</v>
      </c>
      <c r="L5" s="55"/>
    </row>
    <row r="6" spans="2:12" ht="12.75">
      <c r="B6" s="84">
        <v>6</v>
      </c>
      <c r="C6" s="85">
        <v>4</v>
      </c>
      <c r="D6" s="63">
        <v>140</v>
      </c>
      <c r="E6" s="7">
        <f>(J6+K6+L6)/2</f>
        <v>3</v>
      </c>
      <c r="F6" s="65">
        <f>-E6</f>
        <v>-3</v>
      </c>
      <c r="G6" s="6">
        <f>D6-D4</f>
        <v>0</v>
      </c>
      <c r="H6" s="6">
        <f>D6-D5</f>
        <v>240</v>
      </c>
      <c r="I6" s="63"/>
      <c r="J6" s="6">
        <f t="shared" si="0"/>
        <v>0</v>
      </c>
      <c r="K6" s="6">
        <f t="shared" si="0"/>
        <v>6</v>
      </c>
      <c r="L6" s="55"/>
    </row>
    <row r="7" spans="2:12" ht="13.5" thickBot="1">
      <c r="B7" s="86"/>
      <c r="C7" s="78"/>
      <c r="D7" s="83"/>
      <c r="E7" s="67"/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14</v>
      </c>
      <c r="C9" s="162"/>
      <c r="D9" s="142" t="s">
        <v>201</v>
      </c>
      <c r="E9" s="143"/>
      <c r="F9" s="143"/>
      <c r="G9" s="143"/>
      <c r="H9" s="143"/>
      <c r="I9" s="143"/>
      <c r="J9" s="143"/>
      <c r="K9" s="143"/>
      <c r="L9" s="144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5" t="s">
        <v>198</v>
      </c>
      <c r="H10" s="125"/>
      <c r="I10" s="125"/>
      <c r="J10" s="125" t="s">
        <v>199</v>
      </c>
      <c r="K10" s="125"/>
      <c r="L10" s="127"/>
    </row>
    <row r="11" spans="2:12" ht="12.75">
      <c r="B11" s="84">
        <v>1</v>
      </c>
      <c r="C11" s="85">
        <v>5</v>
      </c>
      <c r="D11" s="62">
        <v>-50</v>
      </c>
      <c r="E11" s="7">
        <f>(J11+K11+L11)/2</f>
        <v>-5</v>
      </c>
      <c r="F11" s="65">
        <f>-E11</f>
        <v>5</v>
      </c>
      <c r="G11" s="61">
        <f>D11-D12</f>
        <v>-450</v>
      </c>
      <c r="H11" s="61">
        <f>D11-D13</f>
        <v>0</v>
      </c>
      <c r="I11" s="62"/>
      <c r="J11" s="6">
        <f aca="true" t="shared" si="1" ref="J11:K13">MY_IMPS(G11)</f>
        <v>-10</v>
      </c>
      <c r="K11" s="6">
        <f t="shared" si="1"/>
        <v>0</v>
      </c>
      <c r="L11" s="55"/>
    </row>
    <row r="12" spans="2:12" ht="12.75">
      <c r="B12" s="84">
        <v>2</v>
      </c>
      <c r="C12" s="85">
        <v>3</v>
      </c>
      <c r="D12" s="63">
        <v>400</v>
      </c>
      <c r="E12" s="7">
        <f>(J12+K12+L12)/2</f>
        <v>10</v>
      </c>
      <c r="F12" s="65">
        <f>-E12</f>
        <v>-10</v>
      </c>
      <c r="G12" s="6">
        <f>D12-D11</f>
        <v>450</v>
      </c>
      <c r="H12" s="6">
        <f>D12-D13</f>
        <v>450</v>
      </c>
      <c r="I12" s="63"/>
      <c r="J12" s="6">
        <f t="shared" si="1"/>
        <v>10</v>
      </c>
      <c r="K12" s="6">
        <f t="shared" si="1"/>
        <v>10</v>
      </c>
      <c r="L12" s="55"/>
    </row>
    <row r="13" spans="2:12" ht="12.75">
      <c r="B13" s="84">
        <v>6</v>
      </c>
      <c r="C13" s="85">
        <v>4</v>
      </c>
      <c r="D13" s="63">
        <v>-50</v>
      </c>
      <c r="E13" s="7">
        <f>(J13+K13+L13)/2</f>
        <v>-5</v>
      </c>
      <c r="F13" s="65">
        <f>-E13</f>
        <v>5</v>
      </c>
      <c r="G13" s="6">
        <f>D13-D11</f>
        <v>0</v>
      </c>
      <c r="H13" s="6">
        <f>D13-D12</f>
        <v>-450</v>
      </c>
      <c r="I13" s="63"/>
      <c r="J13" s="6">
        <f t="shared" si="1"/>
        <v>0</v>
      </c>
      <c r="K13" s="6">
        <f t="shared" si="1"/>
        <v>-10</v>
      </c>
      <c r="L13" s="55"/>
    </row>
    <row r="14" spans="2:12" ht="13.5" thickBot="1">
      <c r="B14" s="86"/>
      <c r="C14" s="78"/>
      <c r="D14" s="83"/>
      <c r="E14" s="67"/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15</v>
      </c>
      <c r="C16" s="162"/>
      <c r="D16" s="142" t="s">
        <v>201</v>
      </c>
      <c r="E16" s="143"/>
      <c r="F16" s="143"/>
      <c r="G16" s="143"/>
      <c r="H16" s="143"/>
      <c r="I16" s="143"/>
      <c r="J16" s="143"/>
      <c r="K16" s="143"/>
      <c r="L16" s="144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5" t="s">
        <v>198</v>
      </c>
      <c r="H17" s="125"/>
      <c r="I17" s="125"/>
      <c r="J17" s="125" t="s">
        <v>199</v>
      </c>
      <c r="K17" s="125"/>
      <c r="L17" s="127"/>
    </row>
    <row r="18" spans="2:12" ht="12.75">
      <c r="B18" s="84">
        <v>1</v>
      </c>
      <c r="C18" s="85">
        <v>5</v>
      </c>
      <c r="D18" s="62">
        <v>50</v>
      </c>
      <c r="E18" s="7">
        <f>(J18+K18+L18)/2</f>
        <v>-2</v>
      </c>
      <c r="F18" s="65">
        <f>-E18</f>
        <v>2</v>
      </c>
      <c r="G18" s="61">
        <f>D18-D19</f>
        <v>-50</v>
      </c>
      <c r="H18" s="61">
        <f>D18-D20</f>
        <v>-50</v>
      </c>
      <c r="I18" s="62"/>
      <c r="J18" s="6">
        <f aca="true" t="shared" si="2" ref="J18:K20">MY_IMPS(G18)</f>
        <v>-2</v>
      </c>
      <c r="K18" s="6">
        <f t="shared" si="2"/>
        <v>-2</v>
      </c>
      <c r="L18" s="55"/>
    </row>
    <row r="19" spans="2:12" ht="12.75">
      <c r="B19" s="84">
        <v>2</v>
      </c>
      <c r="C19" s="85">
        <v>3</v>
      </c>
      <c r="D19" s="63">
        <v>100</v>
      </c>
      <c r="E19" s="7">
        <f>(J19+K19+L19)/2</f>
        <v>1</v>
      </c>
      <c r="F19" s="65">
        <f>-E19</f>
        <v>-1</v>
      </c>
      <c r="G19" s="6">
        <f>D19-D18</f>
        <v>50</v>
      </c>
      <c r="H19" s="6">
        <f>D19-D20</f>
        <v>0</v>
      </c>
      <c r="I19" s="63"/>
      <c r="J19" s="6">
        <f t="shared" si="2"/>
        <v>2</v>
      </c>
      <c r="K19" s="6">
        <f t="shared" si="2"/>
        <v>0</v>
      </c>
      <c r="L19" s="55"/>
    </row>
    <row r="20" spans="2:12" ht="12.75">
      <c r="B20" s="84">
        <v>6</v>
      </c>
      <c r="C20" s="85">
        <v>4</v>
      </c>
      <c r="D20" s="63">
        <v>100</v>
      </c>
      <c r="E20" s="7">
        <f>(J20+K20+L20)/2</f>
        <v>1</v>
      </c>
      <c r="F20" s="65">
        <f>-E20</f>
        <v>-1</v>
      </c>
      <c r="G20" s="6">
        <f>D20-D18</f>
        <v>50</v>
      </c>
      <c r="H20" s="6">
        <f>D20-D19</f>
        <v>0</v>
      </c>
      <c r="I20" s="63"/>
      <c r="J20" s="6">
        <f t="shared" si="2"/>
        <v>2</v>
      </c>
      <c r="K20" s="6">
        <f t="shared" si="2"/>
        <v>0</v>
      </c>
      <c r="L20" s="55"/>
    </row>
    <row r="21" spans="2:12" ht="13.5" thickBot="1">
      <c r="B21" s="86"/>
      <c r="C21" s="78"/>
      <c r="D21" s="83"/>
      <c r="E21" s="67"/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16</v>
      </c>
      <c r="C23" s="162"/>
      <c r="D23" s="142" t="s">
        <v>201</v>
      </c>
      <c r="E23" s="143"/>
      <c r="F23" s="143"/>
      <c r="G23" s="143"/>
      <c r="H23" s="143"/>
      <c r="I23" s="143"/>
      <c r="J23" s="143"/>
      <c r="K23" s="143"/>
      <c r="L23" s="144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5" t="s">
        <v>198</v>
      </c>
      <c r="H24" s="125"/>
      <c r="I24" s="125"/>
      <c r="J24" s="125" t="s">
        <v>199</v>
      </c>
      <c r="K24" s="125"/>
      <c r="L24" s="127"/>
    </row>
    <row r="25" spans="2:12" ht="12.75">
      <c r="B25" s="84">
        <v>1</v>
      </c>
      <c r="C25" s="85">
        <v>5</v>
      </c>
      <c r="D25" s="62">
        <v>450</v>
      </c>
      <c r="E25" s="7">
        <f>(J25+K25+L25)/2</f>
        <v>0</v>
      </c>
      <c r="F25" s="65">
        <f>-E25</f>
        <v>0</v>
      </c>
      <c r="G25" s="61">
        <f>D25-D26</f>
        <v>0</v>
      </c>
      <c r="H25" s="61">
        <f>D25-D27</f>
        <v>0</v>
      </c>
      <c r="I25" s="62"/>
      <c r="J25" s="6">
        <f aca="true" t="shared" si="3" ref="J25:K27">MY_IMPS(G25)</f>
        <v>0</v>
      </c>
      <c r="K25" s="6">
        <f t="shared" si="3"/>
        <v>0</v>
      </c>
      <c r="L25" s="55"/>
    </row>
    <row r="26" spans="2:12" ht="12.75">
      <c r="B26" s="84">
        <v>2</v>
      </c>
      <c r="C26" s="85">
        <v>3</v>
      </c>
      <c r="D26" s="63">
        <v>450</v>
      </c>
      <c r="E26" s="7">
        <f>(J26+K26+L26)/2</f>
        <v>0</v>
      </c>
      <c r="F26" s="65">
        <f>-E26</f>
        <v>0</v>
      </c>
      <c r="G26" s="6">
        <f>D26-D25</f>
        <v>0</v>
      </c>
      <c r="H26" s="6">
        <f>D26-D27</f>
        <v>0</v>
      </c>
      <c r="I26" s="63"/>
      <c r="J26" s="6">
        <f t="shared" si="3"/>
        <v>0</v>
      </c>
      <c r="K26" s="6">
        <f t="shared" si="3"/>
        <v>0</v>
      </c>
      <c r="L26" s="55"/>
    </row>
    <row r="27" spans="2:12" ht="12.75">
      <c r="B27" s="84">
        <v>6</v>
      </c>
      <c r="C27" s="85">
        <v>4</v>
      </c>
      <c r="D27" s="63">
        <v>450</v>
      </c>
      <c r="E27" s="7">
        <f>(J27+K27+L27)/2</f>
        <v>0</v>
      </c>
      <c r="F27" s="65">
        <f>-E27</f>
        <v>0</v>
      </c>
      <c r="G27" s="6">
        <f>D27-D25</f>
        <v>0</v>
      </c>
      <c r="H27" s="6">
        <f>D27-D26</f>
        <v>0</v>
      </c>
      <c r="I27" s="63"/>
      <c r="J27" s="6">
        <f t="shared" si="3"/>
        <v>0</v>
      </c>
      <c r="K27" s="6">
        <f t="shared" si="3"/>
        <v>0</v>
      </c>
      <c r="L27" s="55"/>
    </row>
    <row r="28" spans="2:12" ht="13.5" thickBot="1">
      <c r="B28" s="86"/>
      <c r="C28" s="97"/>
      <c r="D28" s="83"/>
      <c r="E28" s="67"/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17</v>
      </c>
      <c r="C30" s="162"/>
      <c r="D30" s="142" t="s">
        <v>201</v>
      </c>
      <c r="E30" s="143"/>
      <c r="F30" s="143"/>
      <c r="G30" s="143"/>
      <c r="H30" s="143"/>
      <c r="I30" s="143"/>
      <c r="J30" s="143"/>
      <c r="K30" s="143"/>
      <c r="L30" s="144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5" t="s">
        <v>198</v>
      </c>
      <c r="H31" s="125"/>
      <c r="I31" s="125"/>
      <c r="J31" s="125" t="s">
        <v>199</v>
      </c>
      <c r="K31" s="125"/>
      <c r="L31" s="127"/>
    </row>
    <row r="32" spans="2:12" ht="12.75">
      <c r="B32" s="84">
        <v>3</v>
      </c>
      <c r="C32" s="85">
        <v>4</v>
      </c>
      <c r="D32" s="62">
        <v>100</v>
      </c>
      <c r="E32" s="7">
        <f>(J32+K32+L32)/2</f>
        <v>-1</v>
      </c>
      <c r="F32" s="65">
        <f>-E32</f>
        <v>1</v>
      </c>
      <c r="G32" s="61">
        <f>D32-D33</f>
        <v>0</v>
      </c>
      <c r="H32" s="61">
        <f>D32-D34</f>
        <v>-50</v>
      </c>
      <c r="I32" s="62"/>
      <c r="J32" s="6">
        <f aca="true" t="shared" si="4" ref="J32:K34">MY_IMPS(G32)</f>
        <v>0</v>
      </c>
      <c r="K32" s="6">
        <f t="shared" si="4"/>
        <v>-2</v>
      </c>
      <c r="L32" s="55"/>
    </row>
    <row r="33" spans="2:12" ht="12.75">
      <c r="B33" s="84">
        <v>5</v>
      </c>
      <c r="C33" s="85">
        <v>6</v>
      </c>
      <c r="D33" s="63">
        <v>100</v>
      </c>
      <c r="E33" s="7">
        <f>(J33+K33+L33)/2</f>
        <v>-1</v>
      </c>
      <c r="F33" s="65">
        <f>-E33</f>
        <v>1</v>
      </c>
      <c r="G33" s="6">
        <f>D33-D32</f>
        <v>0</v>
      </c>
      <c r="H33" s="6">
        <f>D33-D34</f>
        <v>-50</v>
      </c>
      <c r="I33" s="63"/>
      <c r="J33" s="6">
        <f t="shared" si="4"/>
        <v>0</v>
      </c>
      <c r="K33" s="6">
        <f t="shared" si="4"/>
        <v>-2</v>
      </c>
      <c r="L33" s="55"/>
    </row>
    <row r="34" spans="2:12" ht="12.75">
      <c r="B34" s="84">
        <v>2</v>
      </c>
      <c r="C34" s="85">
        <v>1</v>
      </c>
      <c r="D34" s="63">
        <v>150</v>
      </c>
      <c r="E34" s="7">
        <f>(J34+K34+L34)/2</f>
        <v>2</v>
      </c>
      <c r="F34" s="65">
        <f>-E34</f>
        <v>-2</v>
      </c>
      <c r="G34" s="6">
        <f>D34-D32</f>
        <v>50</v>
      </c>
      <c r="H34" s="6">
        <f>D34-D33</f>
        <v>50</v>
      </c>
      <c r="I34" s="63"/>
      <c r="J34" s="6">
        <f t="shared" si="4"/>
        <v>2</v>
      </c>
      <c r="K34" s="6">
        <f t="shared" si="4"/>
        <v>2</v>
      </c>
      <c r="L34" s="55"/>
    </row>
    <row r="35" spans="2:12" ht="13.5" thickBot="1">
      <c r="B35" s="86"/>
      <c r="C35" s="78"/>
      <c r="D35" s="83"/>
      <c r="E35" s="67"/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18</v>
      </c>
      <c r="C37" s="162"/>
      <c r="D37" s="142" t="s">
        <v>201</v>
      </c>
      <c r="E37" s="143"/>
      <c r="F37" s="143"/>
      <c r="G37" s="143"/>
      <c r="H37" s="143"/>
      <c r="I37" s="143"/>
      <c r="J37" s="143"/>
      <c r="K37" s="143"/>
      <c r="L37" s="144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5" t="s">
        <v>198</v>
      </c>
      <c r="H38" s="125"/>
      <c r="I38" s="125"/>
      <c r="J38" s="125" t="s">
        <v>199</v>
      </c>
      <c r="K38" s="125"/>
      <c r="L38" s="127"/>
    </row>
    <row r="39" spans="2:12" ht="12.75">
      <c r="B39" s="84">
        <v>3</v>
      </c>
      <c r="C39" s="85">
        <v>4</v>
      </c>
      <c r="D39" s="62">
        <v>-200</v>
      </c>
      <c r="E39" s="7">
        <f>(J39+K39+L39)/2</f>
        <v>-1.5</v>
      </c>
      <c r="F39" s="65">
        <f>-E39</f>
        <v>1.5</v>
      </c>
      <c r="G39" s="61">
        <f>D39-D40</f>
        <v>0</v>
      </c>
      <c r="H39" s="61">
        <f>D39-D41</f>
        <v>-90</v>
      </c>
      <c r="I39" s="62"/>
      <c r="J39" s="6">
        <f aca="true" t="shared" si="5" ref="J39:K41">MY_IMPS(G39)</f>
        <v>0</v>
      </c>
      <c r="K39" s="6">
        <f t="shared" si="5"/>
        <v>-3</v>
      </c>
      <c r="L39" s="55"/>
    </row>
    <row r="40" spans="2:12" ht="12.75">
      <c r="B40" s="84">
        <v>5</v>
      </c>
      <c r="C40" s="85">
        <v>6</v>
      </c>
      <c r="D40" s="63">
        <v>-200</v>
      </c>
      <c r="E40" s="7">
        <f>(J40+K40+L40)/2</f>
        <v>-1.5</v>
      </c>
      <c r="F40" s="65">
        <f>-E40</f>
        <v>1.5</v>
      </c>
      <c r="G40" s="6">
        <f>D40-D39</f>
        <v>0</v>
      </c>
      <c r="H40" s="6">
        <f>D40-D41</f>
        <v>-90</v>
      </c>
      <c r="I40" s="63"/>
      <c r="J40" s="6">
        <f t="shared" si="5"/>
        <v>0</v>
      </c>
      <c r="K40" s="6">
        <f t="shared" si="5"/>
        <v>-3</v>
      </c>
      <c r="L40" s="55"/>
    </row>
    <row r="41" spans="2:12" ht="12.75">
      <c r="B41" s="84">
        <v>2</v>
      </c>
      <c r="C41" s="85">
        <v>1</v>
      </c>
      <c r="D41" s="63">
        <v>-110</v>
      </c>
      <c r="E41" s="7">
        <f>(J41+K41+L41)/2</f>
        <v>3</v>
      </c>
      <c r="F41" s="65">
        <f>-E41</f>
        <v>-3</v>
      </c>
      <c r="G41" s="6">
        <f>D41-D39</f>
        <v>90</v>
      </c>
      <c r="H41" s="6">
        <f>D41-D40</f>
        <v>90</v>
      </c>
      <c r="I41" s="63"/>
      <c r="J41" s="6">
        <f t="shared" si="5"/>
        <v>3</v>
      </c>
      <c r="K41" s="6">
        <f t="shared" si="5"/>
        <v>3</v>
      </c>
      <c r="L41" s="55"/>
    </row>
    <row r="42" spans="2:12" ht="13.5" thickBot="1">
      <c r="B42" s="86"/>
      <c r="C42" s="78"/>
      <c r="D42" s="83"/>
      <c r="E42" s="67"/>
      <c r="F42" s="68"/>
      <c r="G42" s="60"/>
      <c r="H42" s="60"/>
      <c r="I42" s="69"/>
      <c r="J42" s="60"/>
      <c r="K42" s="60"/>
      <c r="L42" s="59"/>
    </row>
  </sheetData>
  <sheetProtection/>
  <mergeCells count="24">
    <mergeCell ref="G31:I31"/>
    <mergeCell ref="J31:L31"/>
    <mergeCell ref="B23:C23"/>
    <mergeCell ref="D23:L23"/>
    <mergeCell ref="G24:I24"/>
    <mergeCell ref="J24:L24"/>
    <mergeCell ref="B30:C30"/>
    <mergeCell ref="D30:L30"/>
    <mergeCell ref="G17:I17"/>
    <mergeCell ref="J17:L17"/>
    <mergeCell ref="B9:C9"/>
    <mergeCell ref="D9:L9"/>
    <mergeCell ref="G10:I10"/>
    <mergeCell ref="J10:L10"/>
    <mergeCell ref="G38:I38"/>
    <mergeCell ref="J38:L38"/>
    <mergeCell ref="B2:C2"/>
    <mergeCell ref="D2:L2"/>
    <mergeCell ref="G3:I3"/>
    <mergeCell ref="J3:L3"/>
    <mergeCell ref="B37:C37"/>
    <mergeCell ref="D37:L37"/>
    <mergeCell ref="B16:C16"/>
    <mergeCell ref="D16:L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L4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140625" style="0" customWidth="1"/>
  </cols>
  <sheetData>
    <row r="1" ht="13.5" thickBot="1"/>
    <row r="2" spans="2:12" ht="13.5" thickBot="1">
      <c r="B2" s="161">
        <v>19</v>
      </c>
      <c r="C2" s="162"/>
      <c r="D2" s="142" t="s">
        <v>201</v>
      </c>
      <c r="E2" s="143"/>
      <c r="F2" s="143"/>
      <c r="G2" s="143"/>
      <c r="H2" s="143"/>
      <c r="I2" s="143"/>
      <c r="J2" s="143"/>
      <c r="K2" s="143"/>
      <c r="L2" s="144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5" t="s">
        <v>198</v>
      </c>
      <c r="H3" s="125"/>
      <c r="I3" s="125"/>
      <c r="J3" s="125" t="s">
        <v>199</v>
      </c>
      <c r="K3" s="125"/>
      <c r="L3" s="127"/>
    </row>
    <row r="4" spans="2:12" ht="12.75">
      <c r="B4" s="84">
        <v>3</v>
      </c>
      <c r="C4" s="85">
        <v>4</v>
      </c>
      <c r="D4" s="62">
        <v>110</v>
      </c>
      <c r="E4" s="7">
        <f>(J4+K4+L4)/2</f>
        <v>-10.5</v>
      </c>
      <c r="F4" s="65">
        <f>-E4</f>
        <v>10.5</v>
      </c>
      <c r="G4" s="61">
        <f>D4-D5</f>
        <v>-390</v>
      </c>
      <c r="H4" s="61">
        <f>D4-D6</f>
        <v>-690</v>
      </c>
      <c r="I4" s="62"/>
      <c r="J4" s="6">
        <f aca="true" t="shared" si="0" ref="J4:K6">MY_IMPS(G4)</f>
        <v>-9</v>
      </c>
      <c r="K4" s="6">
        <f t="shared" si="0"/>
        <v>-12</v>
      </c>
      <c r="L4" s="55"/>
    </row>
    <row r="5" spans="2:12" ht="12.75">
      <c r="B5" s="84">
        <v>5</v>
      </c>
      <c r="C5" s="85">
        <v>6</v>
      </c>
      <c r="D5" s="63">
        <v>500</v>
      </c>
      <c r="E5" s="7">
        <f>(J5+K5+L5)/2</f>
        <v>1</v>
      </c>
      <c r="F5" s="65">
        <f>-E5</f>
        <v>-1</v>
      </c>
      <c r="G5" s="6">
        <f>D5-D4</f>
        <v>390</v>
      </c>
      <c r="H5" s="6">
        <f>D5-D6</f>
        <v>-300</v>
      </c>
      <c r="I5" s="63"/>
      <c r="J5" s="6">
        <f t="shared" si="0"/>
        <v>9</v>
      </c>
      <c r="K5" s="6">
        <f t="shared" si="0"/>
        <v>-7</v>
      </c>
      <c r="L5" s="55"/>
    </row>
    <row r="6" spans="2:12" ht="12.75">
      <c r="B6" s="84">
        <v>2</v>
      </c>
      <c r="C6" s="85">
        <v>1</v>
      </c>
      <c r="D6" s="63">
        <v>800</v>
      </c>
      <c r="E6" s="7">
        <f>(J6+K6+L6)/2</f>
        <v>9.5</v>
      </c>
      <c r="F6" s="65">
        <f>-E6</f>
        <v>-9.5</v>
      </c>
      <c r="G6" s="6">
        <f>D6-D4</f>
        <v>690</v>
      </c>
      <c r="H6" s="6">
        <f>D6-D5</f>
        <v>300</v>
      </c>
      <c r="I6" s="63"/>
      <c r="J6" s="6">
        <f t="shared" si="0"/>
        <v>12</v>
      </c>
      <c r="K6" s="6">
        <f t="shared" si="0"/>
        <v>7</v>
      </c>
      <c r="L6" s="55"/>
    </row>
    <row r="7" spans="2:12" ht="13.5" thickBot="1">
      <c r="B7" s="86"/>
      <c r="C7" s="78"/>
      <c r="D7" s="83"/>
      <c r="E7" s="67"/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20</v>
      </c>
      <c r="C9" s="162"/>
      <c r="D9" s="142" t="s">
        <v>201</v>
      </c>
      <c r="E9" s="143"/>
      <c r="F9" s="143"/>
      <c r="G9" s="143"/>
      <c r="H9" s="143"/>
      <c r="I9" s="143"/>
      <c r="J9" s="143"/>
      <c r="K9" s="143"/>
      <c r="L9" s="144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5" t="s">
        <v>198</v>
      </c>
      <c r="H10" s="125"/>
      <c r="I10" s="125"/>
      <c r="J10" s="125" t="s">
        <v>199</v>
      </c>
      <c r="K10" s="125"/>
      <c r="L10" s="127"/>
    </row>
    <row r="11" spans="2:12" ht="12.75">
      <c r="B11" s="84">
        <v>3</v>
      </c>
      <c r="C11" s="85">
        <v>4</v>
      </c>
      <c r="D11" s="62">
        <v>630</v>
      </c>
      <c r="E11" s="7">
        <f>(J11+K11+L11)/2</f>
        <v>0</v>
      </c>
      <c r="F11" s="65">
        <f>-E11</f>
        <v>0</v>
      </c>
      <c r="G11" s="61">
        <f>D11-D12</f>
        <v>0</v>
      </c>
      <c r="H11" s="61">
        <f>D11-D13</f>
        <v>0</v>
      </c>
      <c r="I11" s="62"/>
      <c r="J11" s="6">
        <f aca="true" t="shared" si="1" ref="J11:K13">MY_IMPS(G11)</f>
        <v>0</v>
      </c>
      <c r="K11" s="6">
        <f t="shared" si="1"/>
        <v>0</v>
      </c>
      <c r="L11" s="55"/>
    </row>
    <row r="12" spans="2:12" ht="12.75">
      <c r="B12" s="84">
        <v>5</v>
      </c>
      <c r="C12" s="85">
        <v>6</v>
      </c>
      <c r="D12" s="63">
        <v>630</v>
      </c>
      <c r="E12" s="7">
        <f>(J12+K12+L12)/2</f>
        <v>0</v>
      </c>
      <c r="F12" s="65">
        <f>-E12</f>
        <v>0</v>
      </c>
      <c r="G12" s="6">
        <f>D12-D11</f>
        <v>0</v>
      </c>
      <c r="H12" s="6">
        <f>D12-D13</f>
        <v>0</v>
      </c>
      <c r="I12" s="63"/>
      <c r="J12" s="6">
        <f t="shared" si="1"/>
        <v>0</v>
      </c>
      <c r="K12" s="6">
        <f t="shared" si="1"/>
        <v>0</v>
      </c>
      <c r="L12" s="55"/>
    </row>
    <row r="13" spans="2:12" ht="12.75">
      <c r="B13" s="84">
        <v>2</v>
      </c>
      <c r="C13" s="85">
        <v>1</v>
      </c>
      <c r="D13" s="63">
        <v>630</v>
      </c>
      <c r="E13" s="7">
        <f>(J13+K13+L13)/2</f>
        <v>0</v>
      </c>
      <c r="F13" s="65">
        <f>-E13</f>
        <v>0</v>
      </c>
      <c r="G13" s="6">
        <f>D13-D11</f>
        <v>0</v>
      </c>
      <c r="H13" s="6">
        <f>D13-D12</f>
        <v>0</v>
      </c>
      <c r="I13" s="63"/>
      <c r="J13" s="6">
        <f t="shared" si="1"/>
        <v>0</v>
      </c>
      <c r="K13" s="6">
        <f t="shared" si="1"/>
        <v>0</v>
      </c>
      <c r="L13" s="55"/>
    </row>
    <row r="14" spans="2:12" ht="13.5" thickBot="1">
      <c r="B14" s="86"/>
      <c r="C14" s="78"/>
      <c r="D14" s="83"/>
      <c r="E14" s="67"/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21</v>
      </c>
      <c r="C16" s="162"/>
      <c r="D16" s="142" t="s">
        <v>201</v>
      </c>
      <c r="E16" s="143"/>
      <c r="F16" s="143"/>
      <c r="G16" s="143"/>
      <c r="H16" s="143"/>
      <c r="I16" s="143"/>
      <c r="J16" s="143"/>
      <c r="K16" s="143"/>
      <c r="L16" s="144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5" t="s">
        <v>198</v>
      </c>
      <c r="H17" s="125"/>
      <c r="I17" s="125"/>
      <c r="J17" s="125" t="s">
        <v>199</v>
      </c>
      <c r="K17" s="125"/>
      <c r="L17" s="127"/>
    </row>
    <row r="18" spans="2:12" ht="12.75">
      <c r="B18" s="84"/>
      <c r="C18" s="85"/>
      <c r="D18" s="62"/>
      <c r="E18" s="7">
        <f>(J18+K18+L18)/2</f>
        <v>0</v>
      </c>
      <c r="F18" s="65">
        <f>-E18</f>
        <v>0</v>
      </c>
      <c r="G18" s="61">
        <f>D18-D19</f>
        <v>0</v>
      </c>
      <c r="H18" s="61">
        <f>D18-D20</f>
        <v>0</v>
      </c>
      <c r="I18" s="62"/>
      <c r="J18" s="6">
        <f aca="true" t="shared" si="2" ref="J18:K20">MY_IMPS(G18)</f>
        <v>0</v>
      </c>
      <c r="K18" s="6">
        <f t="shared" si="2"/>
        <v>0</v>
      </c>
      <c r="L18" s="55"/>
    </row>
    <row r="19" spans="2:12" ht="12.75">
      <c r="B19" s="84"/>
      <c r="C19" s="85"/>
      <c r="D19" s="63"/>
      <c r="E19" s="7">
        <f>(J19+K19+L19)/2</f>
        <v>0</v>
      </c>
      <c r="F19" s="65">
        <f>-E19</f>
        <v>0</v>
      </c>
      <c r="G19" s="6">
        <f>D19-D18</f>
        <v>0</v>
      </c>
      <c r="H19" s="6">
        <f>D19-D20</f>
        <v>0</v>
      </c>
      <c r="I19" s="63"/>
      <c r="J19" s="6">
        <f t="shared" si="2"/>
        <v>0</v>
      </c>
      <c r="K19" s="6">
        <f t="shared" si="2"/>
        <v>0</v>
      </c>
      <c r="L19" s="55"/>
    </row>
    <row r="20" spans="2:12" ht="12.75">
      <c r="B20" s="84"/>
      <c r="C20" s="85"/>
      <c r="D20" s="63"/>
      <c r="E20" s="7">
        <f>(J20+K20+L20)/2</f>
        <v>0</v>
      </c>
      <c r="F20" s="65">
        <f>-E20</f>
        <v>0</v>
      </c>
      <c r="G20" s="6">
        <f>D20-D18</f>
        <v>0</v>
      </c>
      <c r="H20" s="6">
        <f>D20-D19</f>
        <v>0</v>
      </c>
      <c r="I20" s="63"/>
      <c r="J20" s="6">
        <f t="shared" si="2"/>
        <v>0</v>
      </c>
      <c r="K20" s="6">
        <f t="shared" si="2"/>
        <v>0</v>
      </c>
      <c r="L20" s="55"/>
    </row>
    <row r="21" spans="2:12" ht="13.5" thickBot="1">
      <c r="B21" s="86"/>
      <c r="C21" s="78"/>
      <c r="D21" s="83"/>
      <c r="E21" s="67"/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22</v>
      </c>
      <c r="C23" s="162"/>
      <c r="D23" s="142" t="s">
        <v>201</v>
      </c>
      <c r="E23" s="143"/>
      <c r="F23" s="143"/>
      <c r="G23" s="143"/>
      <c r="H23" s="143"/>
      <c r="I23" s="143"/>
      <c r="J23" s="143"/>
      <c r="K23" s="143"/>
      <c r="L23" s="144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5" t="s">
        <v>198</v>
      </c>
      <c r="H24" s="125"/>
      <c r="I24" s="125"/>
      <c r="J24" s="125" t="s">
        <v>199</v>
      </c>
      <c r="K24" s="125"/>
      <c r="L24" s="127"/>
    </row>
    <row r="25" spans="2:12" ht="12.75">
      <c r="B25" s="84">
        <v>7</v>
      </c>
      <c r="C25" s="85">
        <v>6</v>
      </c>
      <c r="D25" s="62">
        <v>-1000</v>
      </c>
      <c r="E25" s="7">
        <f>(J25+K25+L25)/2</f>
        <v>-10.5</v>
      </c>
      <c r="F25" s="65">
        <f>-E25</f>
        <v>10.5</v>
      </c>
      <c r="G25" s="61">
        <f>D25-D26</f>
        <v>-850</v>
      </c>
      <c r="H25" s="61">
        <f>D25-D27</f>
        <v>-320</v>
      </c>
      <c r="I25" s="62"/>
      <c r="J25" s="6">
        <f aca="true" t="shared" si="3" ref="J25:K27">MY_IMPS(G25)</f>
        <v>-13</v>
      </c>
      <c r="K25" s="6">
        <f t="shared" si="3"/>
        <v>-8</v>
      </c>
      <c r="L25" s="55"/>
    </row>
    <row r="26" spans="2:12" ht="12.75">
      <c r="B26" s="84">
        <v>1</v>
      </c>
      <c r="C26" s="85">
        <v>5</v>
      </c>
      <c r="D26" s="63">
        <v>-150</v>
      </c>
      <c r="E26" s="7">
        <f>(J26+K26+L26)/2</f>
        <v>12</v>
      </c>
      <c r="F26" s="65">
        <f>-E26</f>
        <v>-12</v>
      </c>
      <c r="G26" s="6">
        <f>D26-D25</f>
        <v>850</v>
      </c>
      <c r="H26" s="6">
        <f>D26-D27</f>
        <v>530</v>
      </c>
      <c r="I26" s="63"/>
      <c r="J26" s="6">
        <f t="shared" si="3"/>
        <v>13</v>
      </c>
      <c r="K26" s="6">
        <f t="shared" si="3"/>
        <v>11</v>
      </c>
      <c r="L26" s="55"/>
    </row>
    <row r="27" spans="2:12" ht="12.75">
      <c r="B27" s="84">
        <v>4</v>
      </c>
      <c r="C27" s="85">
        <v>2</v>
      </c>
      <c r="D27" s="63">
        <v>-680</v>
      </c>
      <c r="E27" s="7">
        <f>(J27+K27+L27)/2</f>
        <v>-1.5</v>
      </c>
      <c r="F27" s="65">
        <f>-E27</f>
        <v>1.5</v>
      </c>
      <c r="G27" s="6">
        <f>D27-D25</f>
        <v>320</v>
      </c>
      <c r="H27" s="6">
        <f>D27-D26</f>
        <v>-530</v>
      </c>
      <c r="I27" s="63"/>
      <c r="J27" s="6">
        <f t="shared" si="3"/>
        <v>8</v>
      </c>
      <c r="K27" s="6">
        <f t="shared" si="3"/>
        <v>-11</v>
      </c>
      <c r="L27" s="55"/>
    </row>
    <row r="28" spans="2:12" ht="13.5" thickBot="1">
      <c r="B28" s="86">
        <v>3</v>
      </c>
      <c r="C28" s="78"/>
      <c r="D28" s="83"/>
      <c r="E28" s="67">
        <v>3</v>
      </c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23</v>
      </c>
      <c r="C30" s="162"/>
      <c r="D30" s="142" t="s">
        <v>201</v>
      </c>
      <c r="E30" s="143"/>
      <c r="F30" s="143"/>
      <c r="G30" s="143"/>
      <c r="H30" s="143"/>
      <c r="I30" s="143"/>
      <c r="J30" s="143"/>
      <c r="K30" s="143"/>
      <c r="L30" s="144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5" t="s">
        <v>198</v>
      </c>
      <c r="H31" s="125"/>
      <c r="I31" s="125"/>
      <c r="J31" s="125" t="s">
        <v>199</v>
      </c>
      <c r="K31" s="125"/>
      <c r="L31" s="127"/>
    </row>
    <row r="32" spans="2:12" ht="12.75">
      <c r="B32" s="84">
        <v>7</v>
      </c>
      <c r="C32" s="85">
        <v>6</v>
      </c>
      <c r="D32" s="62">
        <v>-620</v>
      </c>
      <c r="E32" s="7">
        <f>(J32+K32+L32)/2</f>
        <v>-5</v>
      </c>
      <c r="F32" s="65">
        <f>-E32</f>
        <v>5</v>
      </c>
      <c r="G32" s="61">
        <f>D32-D33</f>
        <v>0</v>
      </c>
      <c r="H32" s="61">
        <f>D32-D34</f>
        <v>-450</v>
      </c>
      <c r="I32" s="62"/>
      <c r="J32" s="6">
        <f aca="true" t="shared" si="4" ref="J32:K34">MY_IMPS(G32)</f>
        <v>0</v>
      </c>
      <c r="K32" s="6">
        <f t="shared" si="4"/>
        <v>-10</v>
      </c>
      <c r="L32" s="55"/>
    </row>
    <row r="33" spans="2:12" ht="12.75">
      <c r="B33" s="84">
        <v>1</v>
      </c>
      <c r="C33" s="85">
        <v>5</v>
      </c>
      <c r="D33" s="63">
        <v>-620</v>
      </c>
      <c r="E33" s="7">
        <f>(J33+K33+L33)/2</f>
        <v>-5</v>
      </c>
      <c r="F33" s="65">
        <f>-E33</f>
        <v>5</v>
      </c>
      <c r="G33" s="6">
        <f>D33-D32</f>
        <v>0</v>
      </c>
      <c r="H33" s="6">
        <f>D33-D34</f>
        <v>-450</v>
      </c>
      <c r="I33" s="63"/>
      <c r="J33" s="6">
        <f t="shared" si="4"/>
        <v>0</v>
      </c>
      <c r="K33" s="6">
        <f t="shared" si="4"/>
        <v>-10</v>
      </c>
      <c r="L33" s="55"/>
    </row>
    <row r="34" spans="2:12" ht="12.75">
      <c r="B34" s="84">
        <v>4</v>
      </c>
      <c r="C34" s="85">
        <v>2</v>
      </c>
      <c r="D34" s="63">
        <v>-170</v>
      </c>
      <c r="E34" s="7">
        <f>(J34+K34+L34)/2</f>
        <v>10</v>
      </c>
      <c r="F34" s="65">
        <f>-E34</f>
        <v>-10</v>
      </c>
      <c r="G34" s="6">
        <f>D34-D32</f>
        <v>450</v>
      </c>
      <c r="H34" s="6">
        <f>D34-D33</f>
        <v>450</v>
      </c>
      <c r="I34" s="63"/>
      <c r="J34" s="6">
        <f t="shared" si="4"/>
        <v>10</v>
      </c>
      <c r="K34" s="6">
        <f t="shared" si="4"/>
        <v>10</v>
      </c>
      <c r="L34" s="55"/>
    </row>
    <row r="35" spans="2:12" ht="13.5" thickBot="1">
      <c r="B35" s="86">
        <v>3</v>
      </c>
      <c r="C35" s="78"/>
      <c r="D35" s="83"/>
      <c r="E35" s="67">
        <v>3</v>
      </c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24</v>
      </c>
      <c r="C37" s="162"/>
      <c r="D37" s="142" t="s">
        <v>201</v>
      </c>
      <c r="E37" s="143"/>
      <c r="F37" s="143"/>
      <c r="G37" s="143"/>
      <c r="H37" s="143"/>
      <c r="I37" s="143"/>
      <c r="J37" s="143"/>
      <c r="K37" s="143"/>
      <c r="L37" s="144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5" t="s">
        <v>198</v>
      </c>
      <c r="H38" s="125"/>
      <c r="I38" s="125"/>
      <c r="J38" s="125" t="s">
        <v>199</v>
      </c>
      <c r="K38" s="125"/>
      <c r="L38" s="127"/>
    </row>
    <row r="39" spans="2:12" ht="12.75">
      <c r="B39" s="84">
        <v>7</v>
      </c>
      <c r="C39" s="85">
        <v>6</v>
      </c>
      <c r="D39" s="62">
        <v>-1510</v>
      </c>
      <c r="E39" s="7">
        <f>(J39+K39+L39)/2</f>
        <v>-11</v>
      </c>
      <c r="F39" s="65">
        <f>-E39</f>
        <v>11</v>
      </c>
      <c r="G39" s="61">
        <f>D39-D40</f>
        <v>-500</v>
      </c>
      <c r="H39" s="61">
        <f>D39-D41</f>
        <v>-500</v>
      </c>
      <c r="I39" s="62"/>
      <c r="J39" s="6">
        <f aca="true" t="shared" si="5" ref="J39:K41">MY_IMPS(G39)</f>
        <v>-11</v>
      </c>
      <c r="K39" s="6">
        <f t="shared" si="5"/>
        <v>-11</v>
      </c>
      <c r="L39" s="55"/>
    </row>
    <row r="40" spans="2:12" ht="12.75">
      <c r="B40" s="84">
        <v>5</v>
      </c>
      <c r="C40" s="85">
        <v>1</v>
      </c>
      <c r="D40" s="63">
        <v>-1010</v>
      </c>
      <c r="E40" s="7">
        <f>(J40+K40+L40)/2</f>
        <v>5.5</v>
      </c>
      <c r="F40" s="65">
        <f>-E40</f>
        <v>-5.5</v>
      </c>
      <c r="G40" s="6">
        <f>D40-D39</f>
        <v>500</v>
      </c>
      <c r="H40" s="6">
        <f>D40-D41</f>
        <v>0</v>
      </c>
      <c r="I40" s="63"/>
      <c r="J40" s="6">
        <f t="shared" si="5"/>
        <v>11</v>
      </c>
      <c r="K40" s="6">
        <f t="shared" si="5"/>
        <v>0</v>
      </c>
      <c r="L40" s="55"/>
    </row>
    <row r="41" spans="2:12" ht="12.75">
      <c r="B41" s="84">
        <v>4</v>
      </c>
      <c r="C41" s="85">
        <v>2</v>
      </c>
      <c r="D41" s="63">
        <v>-1010</v>
      </c>
      <c r="E41" s="7">
        <f>(J41+K41+L41)/2</f>
        <v>5.5</v>
      </c>
      <c r="F41" s="65">
        <f>-E41</f>
        <v>-5.5</v>
      </c>
      <c r="G41" s="6">
        <f>D41-D39</f>
        <v>500</v>
      </c>
      <c r="H41" s="6">
        <f>D41-D40</f>
        <v>0</v>
      </c>
      <c r="I41" s="63"/>
      <c r="J41" s="6">
        <f t="shared" si="5"/>
        <v>11</v>
      </c>
      <c r="K41" s="6">
        <f t="shared" si="5"/>
        <v>0</v>
      </c>
      <c r="L41" s="55"/>
    </row>
    <row r="42" spans="2:12" ht="13.5" thickBot="1">
      <c r="B42" s="86">
        <v>3</v>
      </c>
      <c r="C42" s="78"/>
      <c r="D42" s="83"/>
      <c r="E42" s="67">
        <v>3</v>
      </c>
      <c r="F42" s="68"/>
      <c r="G42" s="60"/>
      <c r="H42" s="60"/>
      <c r="I42" s="69"/>
      <c r="J42" s="60"/>
      <c r="K42" s="60"/>
      <c r="L42" s="59"/>
    </row>
  </sheetData>
  <sheetProtection/>
  <mergeCells count="24">
    <mergeCell ref="G31:I31"/>
    <mergeCell ref="J31:L31"/>
    <mergeCell ref="B23:C23"/>
    <mergeCell ref="D23:L23"/>
    <mergeCell ref="G24:I24"/>
    <mergeCell ref="J24:L24"/>
    <mergeCell ref="B30:C30"/>
    <mergeCell ref="D30:L30"/>
    <mergeCell ref="G17:I17"/>
    <mergeCell ref="J17:L17"/>
    <mergeCell ref="B9:C9"/>
    <mergeCell ref="D9:L9"/>
    <mergeCell ref="G10:I10"/>
    <mergeCell ref="J10:L10"/>
    <mergeCell ref="G38:I38"/>
    <mergeCell ref="J38:L38"/>
    <mergeCell ref="B2:C2"/>
    <mergeCell ref="D2:L2"/>
    <mergeCell ref="G3:I3"/>
    <mergeCell ref="J3:L3"/>
    <mergeCell ref="B37:C37"/>
    <mergeCell ref="D37:L37"/>
    <mergeCell ref="B16:C16"/>
    <mergeCell ref="D16:L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L42"/>
  <sheetViews>
    <sheetView zoomScalePageLayoutView="0" workbookViewId="0" topLeftCell="A1">
      <selection activeCell="N44" sqref="N44"/>
    </sheetView>
  </sheetViews>
  <sheetFormatPr defaultColWidth="9.140625" defaultRowHeight="12.75"/>
  <cols>
    <col min="1" max="1" width="2.7109375" style="0" customWidth="1"/>
    <col min="7" max="7" width="8.140625" style="0" customWidth="1"/>
    <col min="8" max="8" width="6.28125" style="0" customWidth="1"/>
    <col min="9" max="9" width="4.28125" style="0" customWidth="1"/>
    <col min="10" max="10" width="5.8515625" style="0" customWidth="1"/>
    <col min="11" max="11" width="6.7109375" style="0" customWidth="1"/>
    <col min="12" max="12" width="2.57421875" style="0" customWidth="1"/>
  </cols>
  <sheetData>
    <row r="1" ht="13.5" thickBot="1"/>
    <row r="2" spans="2:12" ht="13.5" thickBot="1">
      <c r="B2" s="161">
        <v>25</v>
      </c>
      <c r="C2" s="162"/>
      <c r="D2" s="142" t="s">
        <v>201</v>
      </c>
      <c r="E2" s="143"/>
      <c r="F2" s="143"/>
      <c r="G2" s="143"/>
      <c r="H2" s="143"/>
      <c r="I2" s="143"/>
      <c r="J2" s="143"/>
      <c r="K2" s="143"/>
      <c r="L2" s="144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5" t="s">
        <v>198</v>
      </c>
      <c r="H3" s="125"/>
      <c r="I3" s="125"/>
      <c r="J3" s="125" t="s">
        <v>199</v>
      </c>
      <c r="K3" s="125"/>
      <c r="L3" s="127"/>
    </row>
    <row r="4" spans="2:12" ht="12.75">
      <c r="B4" s="84">
        <v>7</v>
      </c>
      <c r="C4" s="85">
        <v>6</v>
      </c>
      <c r="D4" s="62">
        <v>100</v>
      </c>
      <c r="E4" s="7">
        <f>(J4+K4+L4)/2</f>
        <v>-0.5</v>
      </c>
      <c r="F4" s="65">
        <f>-E4</f>
        <v>0.5</v>
      </c>
      <c r="G4" s="61">
        <f>D4-D5</f>
        <v>-300</v>
      </c>
      <c r="H4" s="61">
        <f>D4-D6</f>
        <v>240</v>
      </c>
      <c r="I4" s="62"/>
      <c r="J4" s="6">
        <f aca="true" t="shared" si="0" ref="J4:K6">MY_IMPS(G4)</f>
        <v>-7</v>
      </c>
      <c r="K4" s="6">
        <f t="shared" si="0"/>
        <v>6</v>
      </c>
      <c r="L4" s="55"/>
    </row>
    <row r="5" spans="2:12" ht="12.75">
      <c r="B5" s="84">
        <v>5</v>
      </c>
      <c r="C5" s="85">
        <v>1</v>
      </c>
      <c r="D5" s="63">
        <v>400</v>
      </c>
      <c r="E5" s="7">
        <f>(J5+K5+L5)/2</f>
        <v>9</v>
      </c>
      <c r="F5" s="65">
        <f>-E5</f>
        <v>-9</v>
      </c>
      <c r="G5" s="6">
        <f>D5-D4</f>
        <v>300</v>
      </c>
      <c r="H5" s="6">
        <f>D5-D6</f>
        <v>540</v>
      </c>
      <c r="I5" s="63"/>
      <c r="J5" s="6">
        <f t="shared" si="0"/>
        <v>7</v>
      </c>
      <c r="K5" s="6">
        <f t="shared" si="0"/>
        <v>11</v>
      </c>
      <c r="L5" s="55"/>
    </row>
    <row r="6" spans="2:12" ht="12.75">
      <c r="B6" s="84">
        <v>4</v>
      </c>
      <c r="C6" s="85">
        <v>2</v>
      </c>
      <c r="D6" s="63">
        <v>-140</v>
      </c>
      <c r="E6" s="7">
        <f>(J6+K6+L6)/2</f>
        <v>-8.5</v>
      </c>
      <c r="F6" s="65">
        <f>-E6</f>
        <v>8.5</v>
      </c>
      <c r="G6" s="6">
        <f>D6-D4</f>
        <v>-240</v>
      </c>
      <c r="H6" s="6">
        <f>D6-D5</f>
        <v>-540</v>
      </c>
      <c r="I6" s="63"/>
      <c r="J6" s="6">
        <f t="shared" si="0"/>
        <v>-6</v>
      </c>
      <c r="K6" s="6">
        <f t="shared" si="0"/>
        <v>-11</v>
      </c>
      <c r="L6" s="55"/>
    </row>
    <row r="7" spans="2:12" ht="13.5" thickBot="1">
      <c r="B7" s="86">
        <v>3</v>
      </c>
      <c r="C7" s="78"/>
      <c r="D7" s="83"/>
      <c r="E7" s="67">
        <v>3</v>
      </c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26</v>
      </c>
      <c r="C9" s="162"/>
      <c r="D9" s="142" t="s">
        <v>201</v>
      </c>
      <c r="E9" s="143"/>
      <c r="F9" s="143"/>
      <c r="G9" s="143"/>
      <c r="H9" s="143"/>
      <c r="I9" s="143"/>
      <c r="J9" s="143"/>
      <c r="K9" s="143"/>
      <c r="L9" s="144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5" t="s">
        <v>198</v>
      </c>
      <c r="H10" s="125"/>
      <c r="I10" s="125"/>
      <c r="J10" s="125" t="s">
        <v>199</v>
      </c>
      <c r="K10" s="125"/>
      <c r="L10" s="127"/>
    </row>
    <row r="11" spans="2:12" ht="12.75">
      <c r="B11" s="84">
        <v>3</v>
      </c>
      <c r="C11" s="85">
        <v>4</v>
      </c>
      <c r="D11" s="62">
        <v>710</v>
      </c>
      <c r="E11" s="7">
        <f>(J11+K11+L11)/2</f>
        <v>-1</v>
      </c>
      <c r="F11" s="65">
        <f>-E11</f>
        <v>1</v>
      </c>
      <c r="G11" s="61">
        <f>D11-D12</f>
        <v>30</v>
      </c>
      <c r="H11" s="61">
        <f>D11-D13</f>
        <v>-90</v>
      </c>
      <c r="I11" s="62"/>
      <c r="J11" s="6">
        <f aca="true" t="shared" si="1" ref="J11:K13">MY_IMPS(G11)</f>
        <v>1</v>
      </c>
      <c r="K11" s="6">
        <f t="shared" si="1"/>
        <v>-3</v>
      </c>
      <c r="L11" s="55"/>
    </row>
    <row r="12" spans="2:12" ht="12.75">
      <c r="B12" s="84">
        <v>2</v>
      </c>
      <c r="C12" s="85">
        <v>5</v>
      </c>
      <c r="D12" s="63">
        <v>680</v>
      </c>
      <c r="E12" s="7">
        <f>(J12+K12+L12)/2</f>
        <v>-2</v>
      </c>
      <c r="F12" s="65">
        <f>-E12</f>
        <v>2</v>
      </c>
      <c r="G12" s="6">
        <f>D12-D11</f>
        <v>-30</v>
      </c>
      <c r="H12" s="6">
        <f>D12-D13</f>
        <v>-120</v>
      </c>
      <c r="I12" s="63"/>
      <c r="J12" s="6">
        <f t="shared" si="1"/>
        <v>-1</v>
      </c>
      <c r="K12" s="6">
        <f t="shared" si="1"/>
        <v>-3</v>
      </c>
      <c r="L12" s="55"/>
    </row>
    <row r="13" spans="2:12" ht="12.75">
      <c r="B13" s="84">
        <v>1</v>
      </c>
      <c r="C13" s="85">
        <v>6</v>
      </c>
      <c r="D13" s="63">
        <v>800</v>
      </c>
      <c r="E13" s="7">
        <f>(J13+K13+L13)/2</f>
        <v>3</v>
      </c>
      <c r="F13" s="65">
        <f>-E13</f>
        <v>-3</v>
      </c>
      <c r="G13" s="6">
        <f>D13-D11</f>
        <v>90</v>
      </c>
      <c r="H13" s="6">
        <f>D13-D12</f>
        <v>120</v>
      </c>
      <c r="I13" s="63"/>
      <c r="J13" s="6">
        <f t="shared" si="1"/>
        <v>3</v>
      </c>
      <c r="K13" s="6">
        <f t="shared" si="1"/>
        <v>3</v>
      </c>
      <c r="L13" s="55"/>
    </row>
    <row r="14" spans="2:12" ht="13.5" thickBot="1">
      <c r="B14" s="86">
        <v>7</v>
      </c>
      <c r="C14" s="78" t="s">
        <v>7</v>
      </c>
      <c r="D14" s="83"/>
      <c r="E14" s="67">
        <v>3</v>
      </c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27</v>
      </c>
      <c r="C16" s="162"/>
      <c r="D16" s="142" t="s">
        <v>201</v>
      </c>
      <c r="E16" s="143"/>
      <c r="F16" s="143"/>
      <c r="G16" s="143"/>
      <c r="H16" s="143"/>
      <c r="I16" s="143"/>
      <c r="J16" s="143"/>
      <c r="K16" s="143"/>
      <c r="L16" s="144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5" t="s">
        <v>198</v>
      </c>
      <c r="H17" s="125"/>
      <c r="I17" s="125"/>
      <c r="J17" s="125" t="s">
        <v>199</v>
      </c>
      <c r="K17" s="125"/>
      <c r="L17" s="127"/>
    </row>
    <row r="18" spans="2:12" ht="12.75">
      <c r="B18" s="84">
        <v>3</v>
      </c>
      <c r="C18" s="85">
        <v>4</v>
      </c>
      <c r="D18" s="62">
        <v>50</v>
      </c>
      <c r="E18" s="7">
        <f>(J18+K18+L18)/2</f>
        <v>-2</v>
      </c>
      <c r="F18" s="65">
        <f>-E18</f>
        <v>2</v>
      </c>
      <c r="G18" s="61">
        <f>D18-D19</f>
        <v>0</v>
      </c>
      <c r="H18" s="61">
        <f>D18-D20</f>
        <v>-150</v>
      </c>
      <c r="I18" s="62"/>
      <c r="J18" s="6">
        <f aca="true" t="shared" si="2" ref="J18:K20">MY_IMPS(G18)</f>
        <v>0</v>
      </c>
      <c r="K18" s="6">
        <f t="shared" si="2"/>
        <v>-4</v>
      </c>
      <c r="L18" s="55"/>
    </row>
    <row r="19" spans="2:12" ht="12.75">
      <c r="B19" s="84">
        <v>2</v>
      </c>
      <c r="C19" s="85">
        <v>5</v>
      </c>
      <c r="D19" s="63">
        <v>50</v>
      </c>
      <c r="E19" s="7">
        <f>(J19+K19+L19)/2</f>
        <v>-2</v>
      </c>
      <c r="F19" s="65">
        <f>-E19</f>
        <v>2</v>
      </c>
      <c r="G19" s="6">
        <f>D19-D18</f>
        <v>0</v>
      </c>
      <c r="H19" s="6">
        <f>D19-D20</f>
        <v>-150</v>
      </c>
      <c r="I19" s="63"/>
      <c r="J19" s="6">
        <f t="shared" si="2"/>
        <v>0</v>
      </c>
      <c r="K19" s="6">
        <f t="shared" si="2"/>
        <v>-4</v>
      </c>
      <c r="L19" s="55"/>
    </row>
    <row r="20" spans="2:12" ht="12.75">
      <c r="B20" s="84">
        <v>6</v>
      </c>
      <c r="C20" s="85">
        <v>1</v>
      </c>
      <c r="D20" s="63">
        <v>200</v>
      </c>
      <c r="E20" s="7">
        <f>(J20+K20+L20)/2</f>
        <v>4</v>
      </c>
      <c r="F20" s="65">
        <f>-E20</f>
        <v>-4</v>
      </c>
      <c r="G20" s="6">
        <f>D20-D18</f>
        <v>150</v>
      </c>
      <c r="H20" s="6">
        <f>D20-D19</f>
        <v>150</v>
      </c>
      <c r="I20" s="63"/>
      <c r="J20" s="6">
        <f t="shared" si="2"/>
        <v>4</v>
      </c>
      <c r="K20" s="6">
        <f t="shared" si="2"/>
        <v>4</v>
      </c>
      <c r="L20" s="55"/>
    </row>
    <row r="21" spans="2:12" ht="13.5" thickBot="1">
      <c r="B21" s="86">
        <v>7</v>
      </c>
      <c r="C21" s="78" t="s">
        <v>7</v>
      </c>
      <c r="D21" s="83"/>
      <c r="E21" s="67">
        <v>3</v>
      </c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28</v>
      </c>
      <c r="C23" s="162"/>
      <c r="D23" s="142" t="s">
        <v>201</v>
      </c>
      <c r="E23" s="143"/>
      <c r="F23" s="143"/>
      <c r="G23" s="143"/>
      <c r="H23" s="143"/>
      <c r="I23" s="143"/>
      <c r="J23" s="143"/>
      <c r="K23" s="143"/>
      <c r="L23" s="144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5" t="s">
        <v>198</v>
      </c>
      <c r="H24" s="125"/>
      <c r="I24" s="125"/>
      <c r="J24" s="125" t="s">
        <v>199</v>
      </c>
      <c r="K24" s="125"/>
      <c r="L24" s="127"/>
    </row>
    <row r="25" spans="2:12" ht="12.75">
      <c r="B25" s="84">
        <v>3</v>
      </c>
      <c r="C25" s="85">
        <v>4</v>
      </c>
      <c r="D25" s="62">
        <v>650</v>
      </c>
      <c r="E25" s="7">
        <f>(J25+K25+L25)/2</f>
        <v>5</v>
      </c>
      <c r="F25" s="65">
        <f>-E25</f>
        <v>-5</v>
      </c>
      <c r="G25" s="61">
        <f>D25-D26</f>
        <v>0</v>
      </c>
      <c r="H25" s="61">
        <f>D25-D27</f>
        <v>450</v>
      </c>
      <c r="I25" s="62"/>
      <c r="J25" s="6">
        <f aca="true" t="shared" si="3" ref="J25:K27">MY_IMPS(G25)</f>
        <v>0</v>
      </c>
      <c r="K25" s="6">
        <f t="shared" si="3"/>
        <v>10</v>
      </c>
      <c r="L25" s="55"/>
    </row>
    <row r="26" spans="2:12" ht="12.75">
      <c r="B26" s="84">
        <v>2</v>
      </c>
      <c r="C26" s="85">
        <v>5</v>
      </c>
      <c r="D26" s="63">
        <v>650</v>
      </c>
      <c r="E26" s="7">
        <f>(J26+K26+L26)/2</f>
        <v>5</v>
      </c>
      <c r="F26" s="65">
        <f>-E26</f>
        <v>-5</v>
      </c>
      <c r="G26" s="6">
        <f>D26-D25</f>
        <v>0</v>
      </c>
      <c r="H26" s="6">
        <f>D26-D27</f>
        <v>450</v>
      </c>
      <c r="I26" s="63"/>
      <c r="J26" s="6">
        <f t="shared" si="3"/>
        <v>0</v>
      </c>
      <c r="K26" s="6">
        <f t="shared" si="3"/>
        <v>10</v>
      </c>
      <c r="L26" s="55"/>
    </row>
    <row r="27" spans="2:12" ht="12.75">
      <c r="B27" s="84">
        <v>1</v>
      </c>
      <c r="C27" s="85">
        <v>6</v>
      </c>
      <c r="D27" s="63">
        <v>200</v>
      </c>
      <c r="E27" s="7">
        <f>(J27+K27+L27)/2</f>
        <v>-10</v>
      </c>
      <c r="F27" s="65">
        <f>-E27</f>
        <v>10</v>
      </c>
      <c r="G27" s="6">
        <f>D27-D25</f>
        <v>-450</v>
      </c>
      <c r="H27" s="6">
        <f>D27-D26</f>
        <v>-450</v>
      </c>
      <c r="I27" s="63"/>
      <c r="J27" s="6">
        <f t="shared" si="3"/>
        <v>-10</v>
      </c>
      <c r="K27" s="6">
        <f t="shared" si="3"/>
        <v>-10</v>
      </c>
      <c r="L27" s="55"/>
    </row>
    <row r="28" spans="2:12" ht="13.5" thickBot="1">
      <c r="B28" s="86">
        <v>7</v>
      </c>
      <c r="C28" s="78" t="s">
        <v>7</v>
      </c>
      <c r="D28" s="83"/>
      <c r="E28" s="67">
        <v>3</v>
      </c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29</v>
      </c>
      <c r="C30" s="162"/>
      <c r="D30" s="142" t="s">
        <v>201</v>
      </c>
      <c r="E30" s="143"/>
      <c r="F30" s="143"/>
      <c r="G30" s="143"/>
      <c r="H30" s="143"/>
      <c r="I30" s="143"/>
      <c r="J30" s="143"/>
      <c r="K30" s="143"/>
      <c r="L30" s="144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5" t="s">
        <v>198</v>
      </c>
      <c r="H31" s="125"/>
      <c r="I31" s="125"/>
      <c r="J31" s="125" t="s">
        <v>199</v>
      </c>
      <c r="K31" s="125"/>
      <c r="L31" s="127"/>
    </row>
    <row r="32" spans="2:12" ht="12.75">
      <c r="B32" s="84">
        <v>3</v>
      </c>
      <c r="C32" s="85">
        <v>4</v>
      </c>
      <c r="D32" s="62">
        <v>-600</v>
      </c>
      <c r="E32" s="7">
        <f>(J32+K32+L32)/2</f>
        <v>-10</v>
      </c>
      <c r="F32" s="65">
        <f>-E32</f>
        <v>10</v>
      </c>
      <c r="G32" s="61">
        <f>D32-D33</f>
        <v>-450</v>
      </c>
      <c r="H32" s="61">
        <f>D32-D34</f>
        <v>-450</v>
      </c>
      <c r="I32" s="62"/>
      <c r="J32" s="6">
        <f aca="true" t="shared" si="4" ref="J32:K34">MY_IMPS(G32)</f>
        <v>-10</v>
      </c>
      <c r="K32" s="6">
        <f t="shared" si="4"/>
        <v>-10</v>
      </c>
      <c r="L32" s="55"/>
    </row>
    <row r="33" spans="2:12" ht="12.75">
      <c r="B33" s="84">
        <v>2</v>
      </c>
      <c r="C33" s="85">
        <v>5</v>
      </c>
      <c r="D33" s="63">
        <v>-150</v>
      </c>
      <c r="E33" s="7">
        <f>(J33+K33+L33)/2</f>
        <v>5</v>
      </c>
      <c r="F33" s="65">
        <f>-E33</f>
        <v>-5</v>
      </c>
      <c r="G33" s="6">
        <f>D33-D32</f>
        <v>450</v>
      </c>
      <c r="H33" s="6">
        <f>D33-D34</f>
        <v>0</v>
      </c>
      <c r="I33" s="63"/>
      <c r="J33" s="6">
        <f t="shared" si="4"/>
        <v>10</v>
      </c>
      <c r="K33" s="6">
        <f t="shared" si="4"/>
        <v>0</v>
      </c>
      <c r="L33" s="55"/>
    </row>
    <row r="34" spans="2:12" ht="12.75">
      <c r="B34" s="84">
        <v>6</v>
      </c>
      <c r="C34" s="85">
        <v>1</v>
      </c>
      <c r="D34" s="63">
        <v>-150</v>
      </c>
      <c r="E34" s="7">
        <f>(J34+K34+L34)/2</f>
        <v>5</v>
      </c>
      <c r="F34" s="65">
        <f>-E34</f>
        <v>-5</v>
      </c>
      <c r="G34" s="6">
        <f>D34-D32</f>
        <v>450</v>
      </c>
      <c r="H34" s="6">
        <f>D34-D33</f>
        <v>0</v>
      </c>
      <c r="I34" s="63"/>
      <c r="J34" s="6">
        <f t="shared" si="4"/>
        <v>10</v>
      </c>
      <c r="K34" s="6">
        <f t="shared" si="4"/>
        <v>0</v>
      </c>
      <c r="L34" s="55"/>
    </row>
    <row r="35" spans="2:12" ht="13.5" thickBot="1">
      <c r="B35" s="86">
        <v>7</v>
      </c>
      <c r="C35" s="78" t="s">
        <v>7</v>
      </c>
      <c r="D35" s="83"/>
      <c r="E35" s="67">
        <v>3</v>
      </c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30</v>
      </c>
      <c r="C37" s="162"/>
      <c r="D37" s="142" t="s">
        <v>201</v>
      </c>
      <c r="E37" s="143"/>
      <c r="F37" s="143"/>
      <c r="G37" s="143"/>
      <c r="H37" s="143"/>
      <c r="I37" s="143"/>
      <c r="J37" s="143"/>
      <c r="K37" s="143"/>
      <c r="L37" s="144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5" t="s">
        <v>198</v>
      </c>
      <c r="H38" s="125"/>
      <c r="I38" s="125"/>
      <c r="J38" s="125" t="s">
        <v>199</v>
      </c>
      <c r="K38" s="125"/>
      <c r="L38" s="127"/>
    </row>
    <row r="39" spans="2:12" ht="12.75">
      <c r="B39" s="84">
        <v>3</v>
      </c>
      <c r="C39" s="85">
        <v>4</v>
      </c>
      <c r="D39" s="62">
        <v>-90</v>
      </c>
      <c r="E39" s="7">
        <f>(J39+K39+L39)/2</f>
        <v>4</v>
      </c>
      <c r="F39" s="65">
        <f>-E39</f>
        <v>-4</v>
      </c>
      <c r="G39" s="61">
        <f>D39-D40</f>
        <v>-140</v>
      </c>
      <c r="H39" s="61">
        <f>D39-D41</f>
        <v>710</v>
      </c>
      <c r="I39" s="62"/>
      <c r="J39" s="6">
        <f aca="true" t="shared" si="5" ref="J39:K41">MY_IMPS(G39)</f>
        <v>-4</v>
      </c>
      <c r="K39" s="6">
        <f t="shared" si="5"/>
        <v>12</v>
      </c>
      <c r="L39" s="55"/>
    </row>
    <row r="40" spans="2:12" ht="12.75">
      <c r="B40" s="84">
        <v>2</v>
      </c>
      <c r="C40" s="85">
        <v>5</v>
      </c>
      <c r="D40" s="63">
        <v>50</v>
      </c>
      <c r="E40" s="7">
        <f>(J40+K40+L40)/2</f>
        <v>8.5</v>
      </c>
      <c r="F40" s="65">
        <f>-E40</f>
        <v>-8.5</v>
      </c>
      <c r="G40" s="6">
        <f>D40-D39</f>
        <v>140</v>
      </c>
      <c r="H40" s="6">
        <f>D40-D41</f>
        <v>850</v>
      </c>
      <c r="I40" s="63"/>
      <c r="J40" s="6">
        <f t="shared" si="5"/>
        <v>4</v>
      </c>
      <c r="K40" s="6">
        <f t="shared" si="5"/>
        <v>13</v>
      </c>
      <c r="L40" s="55"/>
    </row>
    <row r="41" spans="2:12" ht="12.75">
      <c r="B41" s="84">
        <v>1</v>
      </c>
      <c r="C41" s="85">
        <v>6</v>
      </c>
      <c r="D41" s="63">
        <v>-800</v>
      </c>
      <c r="E41" s="7">
        <f>(J41+K41+L41)/2</f>
        <v>-12.5</v>
      </c>
      <c r="F41" s="65">
        <f>-E41</f>
        <v>12.5</v>
      </c>
      <c r="G41" s="6">
        <f>D41-D39</f>
        <v>-710</v>
      </c>
      <c r="H41" s="6">
        <f>D41-D40</f>
        <v>-850</v>
      </c>
      <c r="I41" s="63"/>
      <c r="J41" s="6">
        <f t="shared" si="5"/>
        <v>-12</v>
      </c>
      <c r="K41" s="6">
        <f t="shared" si="5"/>
        <v>-13</v>
      </c>
      <c r="L41" s="55"/>
    </row>
    <row r="42" spans="2:12" ht="13.5" thickBot="1">
      <c r="B42" s="86">
        <v>7</v>
      </c>
      <c r="C42" s="78" t="s">
        <v>7</v>
      </c>
      <c r="D42" s="83"/>
      <c r="E42" s="67">
        <v>3</v>
      </c>
      <c r="F42" s="68"/>
      <c r="G42" s="60"/>
      <c r="H42" s="60"/>
      <c r="I42" s="69"/>
      <c r="J42" s="60"/>
      <c r="K42" s="60"/>
      <c r="L42" s="59"/>
    </row>
  </sheetData>
  <sheetProtection/>
  <mergeCells count="24">
    <mergeCell ref="B9:C9"/>
    <mergeCell ref="D9:L9"/>
    <mergeCell ref="G10:I10"/>
    <mergeCell ref="J10:L10"/>
    <mergeCell ref="B2:C2"/>
    <mergeCell ref="D2:L2"/>
    <mergeCell ref="G3:I3"/>
    <mergeCell ref="J3:L3"/>
    <mergeCell ref="B23:C23"/>
    <mergeCell ref="D23:L23"/>
    <mergeCell ref="G24:I24"/>
    <mergeCell ref="J24:L24"/>
    <mergeCell ref="B16:C16"/>
    <mergeCell ref="D16:L16"/>
    <mergeCell ref="G17:I17"/>
    <mergeCell ref="J17:L17"/>
    <mergeCell ref="B37:C37"/>
    <mergeCell ref="D37:L37"/>
    <mergeCell ref="G38:I38"/>
    <mergeCell ref="J38:L38"/>
    <mergeCell ref="B30:C30"/>
    <mergeCell ref="D30:L30"/>
    <mergeCell ref="G31:I31"/>
    <mergeCell ref="J31:L3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2:L42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2.140625" style="0" customWidth="1"/>
  </cols>
  <sheetData>
    <row r="1" ht="13.5" thickBot="1"/>
    <row r="2" spans="2:12" ht="13.5" thickBot="1">
      <c r="B2" s="161">
        <v>31</v>
      </c>
      <c r="C2" s="162"/>
      <c r="D2" s="142" t="s">
        <v>201</v>
      </c>
      <c r="E2" s="143"/>
      <c r="F2" s="143"/>
      <c r="G2" s="143"/>
      <c r="H2" s="143"/>
      <c r="I2" s="143"/>
      <c r="J2" s="143"/>
      <c r="K2" s="143"/>
      <c r="L2" s="144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5" t="s">
        <v>198</v>
      </c>
      <c r="H3" s="125"/>
      <c r="I3" s="125"/>
      <c r="J3" s="125" t="s">
        <v>199</v>
      </c>
      <c r="K3" s="125"/>
      <c r="L3" s="127"/>
    </row>
    <row r="4" spans="2:12" ht="12.75">
      <c r="B4" s="84">
        <v>6</v>
      </c>
      <c r="C4" s="85">
        <v>2</v>
      </c>
      <c r="D4" s="62">
        <v>660</v>
      </c>
      <c r="E4" s="7">
        <f>(J4+K4+L4)/2</f>
        <v>7</v>
      </c>
      <c r="F4" s="65">
        <f>-E4</f>
        <v>-7</v>
      </c>
      <c r="G4" s="61">
        <f>D4-D5</f>
        <v>760</v>
      </c>
      <c r="H4" s="61">
        <f>D4-D6</f>
        <v>30</v>
      </c>
      <c r="I4" s="62"/>
      <c r="J4" s="6">
        <f aca="true" t="shared" si="0" ref="J4:K6">MY_IMPS(G4)</f>
        <v>13</v>
      </c>
      <c r="K4" s="6">
        <f t="shared" si="0"/>
        <v>1</v>
      </c>
      <c r="L4" s="55"/>
    </row>
    <row r="5" spans="2:12" ht="12.75">
      <c r="B5" s="84">
        <v>3</v>
      </c>
      <c r="C5" s="85">
        <v>5</v>
      </c>
      <c r="D5" s="63">
        <v>-100</v>
      </c>
      <c r="E5" s="7">
        <f>(J5+K5+L5)/2</f>
        <v>-12.5</v>
      </c>
      <c r="F5" s="65">
        <f>-E5</f>
        <v>12.5</v>
      </c>
      <c r="G5" s="6">
        <f>D5-D4</f>
        <v>-760</v>
      </c>
      <c r="H5" s="6">
        <f>D5-D6</f>
        <v>-730</v>
      </c>
      <c r="I5" s="63"/>
      <c r="J5" s="6">
        <f t="shared" si="0"/>
        <v>-13</v>
      </c>
      <c r="K5" s="6">
        <f t="shared" si="0"/>
        <v>-12</v>
      </c>
      <c r="L5" s="55"/>
    </row>
    <row r="6" spans="2:12" ht="12.75">
      <c r="B6" s="84">
        <v>1</v>
      </c>
      <c r="C6" s="85">
        <v>7</v>
      </c>
      <c r="D6" s="63">
        <v>630</v>
      </c>
      <c r="E6" s="7">
        <f>(J6+K6+L6)/2</f>
        <v>5.5</v>
      </c>
      <c r="F6" s="65">
        <f>-E6</f>
        <v>-5.5</v>
      </c>
      <c r="G6" s="6">
        <f>D6-D4</f>
        <v>-30</v>
      </c>
      <c r="H6" s="6">
        <f>D6-D5</f>
        <v>730</v>
      </c>
      <c r="I6" s="63"/>
      <c r="J6" s="6">
        <f t="shared" si="0"/>
        <v>-1</v>
      </c>
      <c r="K6" s="6">
        <f t="shared" si="0"/>
        <v>12</v>
      </c>
      <c r="L6" s="55"/>
    </row>
    <row r="7" spans="2:12" ht="13.5" thickBot="1">
      <c r="B7" s="86">
        <v>4</v>
      </c>
      <c r="C7" s="78" t="s">
        <v>7</v>
      </c>
      <c r="D7" s="83"/>
      <c r="E7" s="67">
        <v>3</v>
      </c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32</v>
      </c>
      <c r="C9" s="162"/>
      <c r="D9" s="142" t="s">
        <v>201</v>
      </c>
      <c r="E9" s="143"/>
      <c r="F9" s="143"/>
      <c r="G9" s="143"/>
      <c r="H9" s="143"/>
      <c r="I9" s="143"/>
      <c r="J9" s="143"/>
      <c r="K9" s="143"/>
      <c r="L9" s="144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5" t="s">
        <v>198</v>
      </c>
      <c r="H10" s="125"/>
      <c r="I10" s="125"/>
      <c r="J10" s="125" t="s">
        <v>199</v>
      </c>
      <c r="K10" s="125"/>
      <c r="L10" s="127"/>
    </row>
    <row r="11" spans="2:12" ht="12.75">
      <c r="B11" s="84">
        <v>6</v>
      </c>
      <c r="C11" s="85">
        <v>2</v>
      </c>
      <c r="D11" s="62">
        <v>100</v>
      </c>
      <c r="E11" s="7">
        <f>(J11+K11+L11)/2</f>
        <v>3</v>
      </c>
      <c r="F11" s="65">
        <f>-E11</f>
        <v>-3</v>
      </c>
      <c r="G11" s="61">
        <f>D11-D12</f>
        <v>250</v>
      </c>
      <c r="H11" s="61">
        <f>D11-D13</f>
        <v>0</v>
      </c>
      <c r="I11" s="62"/>
      <c r="J11" s="6">
        <f aca="true" t="shared" si="1" ref="J11:K13">MY_IMPS(G11)</f>
        <v>6</v>
      </c>
      <c r="K11" s="6">
        <f t="shared" si="1"/>
        <v>0</v>
      </c>
      <c r="L11" s="55"/>
    </row>
    <row r="12" spans="2:12" ht="12.75">
      <c r="B12" s="84">
        <v>3</v>
      </c>
      <c r="C12" s="85">
        <v>5</v>
      </c>
      <c r="D12" s="63">
        <v>-150</v>
      </c>
      <c r="E12" s="7">
        <f>(J12+K12+L12)/2</f>
        <v>-6</v>
      </c>
      <c r="F12" s="65">
        <f>-E12</f>
        <v>6</v>
      </c>
      <c r="G12" s="6">
        <f>D12-D11</f>
        <v>-250</v>
      </c>
      <c r="H12" s="6">
        <f>D12-D13</f>
        <v>-250</v>
      </c>
      <c r="I12" s="63"/>
      <c r="J12" s="6">
        <f t="shared" si="1"/>
        <v>-6</v>
      </c>
      <c r="K12" s="6">
        <f t="shared" si="1"/>
        <v>-6</v>
      </c>
      <c r="L12" s="55"/>
    </row>
    <row r="13" spans="2:12" ht="12.75">
      <c r="B13" s="84">
        <v>1</v>
      </c>
      <c r="C13" s="85">
        <v>7</v>
      </c>
      <c r="D13" s="63">
        <v>100</v>
      </c>
      <c r="E13" s="7">
        <f>(J13+K13+L13)/2</f>
        <v>3</v>
      </c>
      <c r="F13" s="65">
        <f>-E13</f>
        <v>-3</v>
      </c>
      <c r="G13" s="6">
        <f>D13-D11</f>
        <v>0</v>
      </c>
      <c r="H13" s="6">
        <f>D13-D12</f>
        <v>250</v>
      </c>
      <c r="I13" s="63"/>
      <c r="J13" s="6">
        <f t="shared" si="1"/>
        <v>0</v>
      </c>
      <c r="K13" s="6">
        <f t="shared" si="1"/>
        <v>6</v>
      </c>
      <c r="L13" s="55"/>
    </row>
    <row r="14" spans="2:12" ht="13.5" thickBot="1">
      <c r="B14" s="86">
        <v>4</v>
      </c>
      <c r="C14" s="78" t="s">
        <v>7</v>
      </c>
      <c r="D14" s="83"/>
      <c r="E14" s="67">
        <v>3</v>
      </c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33</v>
      </c>
      <c r="C16" s="162"/>
      <c r="D16" s="142" t="s">
        <v>201</v>
      </c>
      <c r="E16" s="143"/>
      <c r="F16" s="143"/>
      <c r="G16" s="143"/>
      <c r="H16" s="143"/>
      <c r="I16" s="143"/>
      <c r="J16" s="143"/>
      <c r="K16" s="143"/>
      <c r="L16" s="144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5" t="s">
        <v>198</v>
      </c>
      <c r="H17" s="125"/>
      <c r="I17" s="125"/>
      <c r="J17" s="125" t="s">
        <v>199</v>
      </c>
      <c r="K17" s="125"/>
      <c r="L17" s="127"/>
    </row>
    <row r="18" spans="2:12" ht="12.75">
      <c r="B18" s="84">
        <v>6</v>
      </c>
      <c r="C18" s="85">
        <v>2</v>
      </c>
      <c r="D18" s="62">
        <v>150</v>
      </c>
      <c r="E18" s="7">
        <f>(J18+K18+L18)/2</f>
        <v>2.5</v>
      </c>
      <c r="F18" s="65">
        <f>-E18</f>
        <v>-2.5</v>
      </c>
      <c r="G18" s="61">
        <f>D18-D19</f>
        <v>200</v>
      </c>
      <c r="H18" s="61">
        <f>D18-D20</f>
        <v>0</v>
      </c>
      <c r="I18" s="62"/>
      <c r="J18" s="6">
        <f aca="true" t="shared" si="2" ref="J18:K20">MY_IMPS(G18)</f>
        <v>5</v>
      </c>
      <c r="K18" s="6">
        <f t="shared" si="2"/>
        <v>0</v>
      </c>
      <c r="L18" s="55"/>
    </row>
    <row r="19" spans="2:12" ht="12.75">
      <c r="B19" s="84">
        <v>3</v>
      </c>
      <c r="C19" s="85">
        <v>5</v>
      </c>
      <c r="D19" s="63">
        <v>-50</v>
      </c>
      <c r="E19" s="7">
        <f>(J19+K19+L19)/2</f>
        <v>-5</v>
      </c>
      <c r="F19" s="65">
        <f>-E19</f>
        <v>5</v>
      </c>
      <c r="G19" s="6">
        <f>D19-D18</f>
        <v>-200</v>
      </c>
      <c r="H19" s="6">
        <f>D19-D20</f>
        <v>-200</v>
      </c>
      <c r="I19" s="63"/>
      <c r="J19" s="6">
        <f t="shared" si="2"/>
        <v>-5</v>
      </c>
      <c r="K19" s="6">
        <f t="shared" si="2"/>
        <v>-5</v>
      </c>
      <c r="L19" s="55"/>
    </row>
    <row r="20" spans="2:12" ht="12.75">
      <c r="B20" s="84">
        <v>7</v>
      </c>
      <c r="C20" s="85">
        <v>1</v>
      </c>
      <c r="D20" s="63">
        <v>150</v>
      </c>
      <c r="E20" s="7">
        <f>(J20+K20+L20)/2</f>
        <v>2.5</v>
      </c>
      <c r="F20" s="65">
        <f>-E20</f>
        <v>-2.5</v>
      </c>
      <c r="G20" s="6">
        <f>D20-D18</f>
        <v>0</v>
      </c>
      <c r="H20" s="6">
        <f>D20-D19</f>
        <v>200</v>
      </c>
      <c r="I20" s="63"/>
      <c r="J20" s="6">
        <f t="shared" si="2"/>
        <v>0</v>
      </c>
      <c r="K20" s="6">
        <f t="shared" si="2"/>
        <v>5</v>
      </c>
      <c r="L20" s="55"/>
    </row>
    <row r="21" spans="2:12" ht="13.5" thickBot="1">
      <c r="B21" s="86">
        <v>4</v>
      </c>
      <c r="C21" s="78" t="s">
        <v>7</v>
      </c>
      <c r="D21" s="83"/>
      <c r="E21" s="67">
        <v>3</v>
      </c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34</v>
      </c>
      <c r="C23" s="162"/>
      <c r="D23" s="142" t="s">
        <v>201</v>
      </c>
      <c r="E23" s="143"/>
      <c r="F23" s="143"/>
      <c r="G23" s="143"/>
      <c r="H23" s="143"/>
      <c r="I23" s="143"/>
      <c r="J23" s="143"/>
      <c r="K23" s="143"/>
      <c r="L23" s="144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5" t="s">
        <v>198</v>
      </c>
      <c r="H24" s="125"/>
      <c r="I24" s="125"/>
      <c r="J24" s="125" t="s">
        <v>199</v>
      </c>
      <c r="K24" s="125"/>
      <c r="L24" s="127"/>
    </row>
    <row r="25" spans="2:12" ht="12.75">
      <c r="B25" s="84">
        <v>6</v>
      </c>
      <c r="C25" s="85">
        <v>2</v>
      </c>
      <c r="D25" s="62">
        <v>650</v>
      </c>
      <c r="E25" s="7">
        <f>(J25+K25+L25)/2</f>
        <v>6.5</v>
      </c>
      <c r="F25" s="65">
        <f>-E25</f>
        <v>-6.5</v>
      </c>
      <c r="G25" s="61">
        <f>D25-D26</f>
        <v>750</v>
      </c>
      <c r="H25" s="61">
        <f>D25-D27</f>
        <v>0</v>
      </c>
      <c r="I25" s="62"/>
      <c r="J25" s="6">
        <f aca="true" t="shared" si="3" ref="J25:K27">MY_IMPS(G25)</f>
        <v>13</v>
      </c>
      <c r="K25" s="6">
        <f t="shared" si="3"/>
        <v>0</v>
      </c>
      <c r="L25" s="55"/>
    </row>
    <row r="26" spans="2:12" ht="12.75">
      <c r="B26" s="84">
        <v>3</v>
      </c>
      <c r="C26" s="85">
        <v>5</v>
      </c>
      <c r="D26" s="63">
        <v>-100</v>
      </c>
      <c r="E26" s="7">
        <f>(J26+K26+L26)/2</f>
        <v>-13</v>
      </c>
      <c r="F26" s="65">
        <f>-E26</f>
        <v>13</v>
      </c>
      <c r="G26" s="6">
        <f>D26-D25</f>
        <v>-750</v>
      </c>
      <c r="H26" s="6">
        <f>D26-D27</f>
        <v>-750</v>
      </c>
      <c r="I26" s="63"/>
      <c r="J26" s="6">
        <f t="shared" si="3"/>
        <v>-13</v>
      </c>
      <c r="K26" s="6">
        <f t="shared" si="3"/>
        <v>-13</v>
      </c>
      <c r="L26" s="55"/>
    </row>
    <row r="27" spans="2:12" ht="12.75">
      <c r="B27" s="84">
        <v>7</v>
      </c>
      <c r="C27" s="85">
        <v>1</v>
      </c>
      <c r="D27" s="63">
        <v>650</v>
      </c>
      <c r="E27" s="7">
        <f>(J27+K27+L27)/2</f>
        <v>6.5</v>
      </c>
      <c r="F27" s="65">
        <f>-E27</f>
        <v>-6.5</v>
      </c>
      <c r="G27" s="6">
        <f>D27-D25</f>
        <v>0</v>
      </c>
      <c r="H27" s="6">
        <f>D27-D26</f>
        <v>750</v>
      </c>
      <c r="I27" s="63"/>
      <c r="J27" s="6">
        <f t="shared" si="3"/>
        <v>0</v>
      </c>
      <c r="K27" s="6">
        <f t="shared" si="3"/>
        <v>13</v>
      </c>
      <c r="L27" s="55"/>
    </row>
    <row r="28" spans="2:12" ht="13.5" thickBot="1">
      <c r="B28" s="86">
        <v>4</v>
      </c>
      <c r="C28" s="78" t="s">
        <v>7</v>
      </c>
      <c r="D28" s="83"/>
      <c r="E28" s="67">
        <v>3</v>
      </c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35</v>
      </c>
      <c r="C30" s="162"/>
      <c r="D30" s="142" t="s">
        <v>201</v>
      </c>
      <c r="E30" s="143"/>
      <c r="F30" s="143"/>
      <c r="G30" s="143"/>
      <c r="H30" s="143"/>
      <c r="I30" s="143"/>
      <c r="J30" s="143"/>
      <c r="K30" s="143"/>
      <c r="L30" s="144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5" t="s">
        <v>198</v>
      </c>
      <c r="H31" s="125"/>
      <c r="I31" s="125"/>
      <c r="J31" s="125" t="s">
        <v>199</v>
      </c>
      <c r="K31" s="125"/>
      <c r="L31" s="127"/>
    </row>
    <row r="32" spans="2:12" ht="12.75">
      <c r="B32" s="84">
        <v>6</v>
      </c>
      <c r="C32" s="85">
        <v>2</v>
      </c>
      <c r="D32" s="62">
        <v>-100</v>
      </c>
      <c r="E32" s="7">
        <f>(J32+K32+L32)/2</f>
        <v>3</v>
      </c>
      <c r="F32" s="65">
        <f>-E32</f>
        <v>-3</v>
      </c>
      <c r="G32" s="61">
        <f>D32-D33</f>
        <v>520</v>
      </c>
      <c r="H32" s="61">
        <f>D32-D34</f>
        <v>-200</v>
      </c>
      <c r="I32" s="62"/>
      <c r="J32" s="6">
        <f aca="true" t="shared" si="4" ref="J32:K34">MY_IMPS(G32)</f>
        <v>11</v>
      </c>
      <c r="K32" s="6">
        <f t="shared" si="4"/>
        <v>-5</v>
      </c>
      <c r="L32" s="55"/>
    </row>
    <row r="33" spans="2:12" ht="12.75">
      <c r="B33" s="84">
        <v>3</v>
      </c>
      <c r="C33" s="85">
        <v>5</v>
      </c>
      <c r="D33" s="63">
        <v>-620</v>
      </c>
      <c r="E33" s="7">
        <f>(J33+K33+L33)/2</f>
        <v>-11.5</v>
      </c>
      <c r="F33" s="65">
        <f>-E33</f>
        <v>11.5</v>
      </c>
      <c r="G33" s="6">
        <f>D33-D32</f>
        <v>-520</v>
      </c>
      <c r="H33" s="6">
        <f>D33-D34</f>
        <v>-720</v>
      </c>
      <c r="I33" s="63"/>
      <c r="J33" s="6">
        <f t="shared" si="4"/>
        <v>-11</v>
      </c>
      <c r="K33" s="6">
        <f t="shared" si="4"/>
        <v>-12</v>
      </c>
      <c r="L33" s="55"/>
    </row>
    <row r="34" spans="2:12" ht="12.75">
      <c r="B34" s="84">
        <v>7</v>
      </c>
      <c r="C34" s="85">
        <v>1</v>
      </c>
      <c r="D34" s="63">
        <v>100</v>
      </c>
      <c r="E34" s="7">
        <f>(J34+K34+L34)/2</f>
        <v>8.5</v>
      </c>
      <c r="F34" s="65">
        <f>-E34</f>
        <v>-8.5</v>
      </c>
      <c r="G34" s="6">
        <f>D34-D32</f>
        <v>200</v>
      </c>
      <c r="H34" s="6">
        <f>D34-D33</f>
        <v>720</v>
      </c>
      <c r="I34" s="63"/>
      <c r="J34" s="6">
        <f t="shared" si="4"/>
        <v>5</v>
      </c>
      <c r="K34" s="6">
        <f t="shared" si="4"/>
        <v>12</v>
      </c>
      <c r="L34" s="55"/>
    </row>
    <row r="35" spans="2:12" ht="13.5" thickBot="1">
      <c r="B35" s="86">
        <v>4</v>
      </c>
      <c r="C35" s="78" t="s">
        <v>7</v>
      </c>
      <c r="D35" s="83"/>
      <c r="E35" s="67">
        <v>3</v>
      </c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36</v>
      </c>
      <c r="C37" s="162"/>
      <c r="D37" s="142" t="s">
        <v>201</v>
      </c>
      <c r="E37" s="143"/>
      <c r="F37" s="143"/>
      <c r="G37" s="143"/>
      <c r="H37" s="143"/>
      <c r="I37" s="143"/>
      <c r="J37" s="143"/>
      <c r="K37" s="143"/>
      <c r="L37" s="144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5" t="s">
        <v>198</v>
      </c>
      <c r="H38" s="125"/>
      <c r="I38" s="125"/>
      <c r="J38" s="125" t="s">
        <v>199</v>
      </c>
      <c r="K38" s="125"/>
      <c r="L38" s="127"/>
    </row>
    <row r="39" spans="2:12" ht="12.75">
      <c r="B39" s="84">
        <v>2</v>
      </c>
      <c r="C39" s="85">
        <v>6</v>
      </c>
      <c r="D39" s="62">
        <v>0</v>
      </c>
      <c r="E39" s="7">
        <f>(J39+K39+L39)/2</f>
        <v>0</v>
      </c>
      <c r="F39" s="65">
        <f>-E39</f>
        <v>0</v>
      </c>
      <c r="G39" s="61">
        <f>D39-D40</f>
        <v>0</v>
      </c>
      <c r="H39" s="61">
        <f>D39-D41</f>
        <v>0</v>
      </c>
      <c r="I39" s="62"/>
      <c r="J39" s="6">
        <f aca="true" t="shared" si="5" ref="J39:K41">MY_IMPS(G39)</f>
        <v>0</v>
      </c>
      <c r="K39" s="6">
        <f t="shared" si="5"/>
        <v>0</v>
      </c>
      <c r="L39" s="55"/>
    </row>
    <row r="40" spans="2:12" ht="12.75">
      <c r="B40" s="84">
        <v>7</v>
      </c>
      <c r="C40" s="85">
        <v>4</v>
      </c>
      <c r="D40" s="63">
        <v>0</v>
      </c>
      <c r="E40" s="7">
        <f>(J40+K40+L40)/2</f>
        <v>0</v>
      </c>
      <c r="F40" s="65">
        <f>-E40</f>
        <v>0</v>
      </c>
      <c r="G40" s="6">
        <f>D40-D39</f>
        <v>0</v>
      </c>
      <c r="H40" s="6">
        <f>D40-D41</f>
        <v>0</v>
      </c>
      <c r="I40" s="63"/>
      <c r="J40" s="6">
        <f t="shared" si="5"/>
        <v>0</v>
      </c>
      <c r="K40" s="6">
        <f t="shared" si="5"/>
        <v>0</v>
      </c>
      <c r="L40" s="55"/>
    </row>
    <row r="41" spans="2:12" ht="12.75">
      <c r="B41" s="84">
        <v>3</v>
      </c>
      <c r="C41" s="85">
        <v>1</v>
      </c>
      <c r="D41" s="63">
        <v>0</v>
      </c>
      <c r="E41" s="7">
        <f>(J41+K41+L41)/2</f>
        <v>0</v>
      </c>
      <c r="F41" s="65">
        <f>-E41</f>
        <v>0</v>
      </c>
      <c r="G41" s="6">
        <f>D41-D39</f>
        <v>0</v>
      </c>
      <c r="H41" s="6">
        <f>D41-D40</f>
        <v>0</v>
      </c>
      <c r="I41" s="63"/>
      <c r="J41" s="6">
        <f t="shared" si="5"/>
        <v>0</v>
      </c>
      <c r="K41" s="6">
        <f t="shared" si="5"/>
        <v>0</v>
      </c>
      <c r="L41" s="55"/>
    </row>
    <row r="42" spans="2:12" ht="13.5" thickBot="1">
      <c r="B42" s="86">
        <v>5</v>
      </c>
      <c r="C42" s="78" t="s">
        <v>7</v>
      </c>
      <c r="D42" s="83"/>
      <c r="E42" s="67"/>
      <c r="F42" s="68"/>
      <c r="G42" s="60"/>
      <c r="H42" s="60"/>
      <c r="I42" s="69"/>
      <c r="J42" s="60"/>
      <c r="K42" s="60"/>
      <c r="L42" s="59"/>
    </row>
  </sheetData>
  <sheetProtection/>
  <mergeCells count="24">
    <mergeCell ref="G31:I31"/>
    <mergeCell ref="J31:L31"/>
    <mergeCell ref="B23:C23"/>
    <mergeCell ref="D23:L23"/>
    <mergeCell ref="G24:I24"/>
    <mergeCell ref="J24:L24"/>
    <mergeCell ref="B30:C30"/>
    <mergeCell ref="D30:L30"/>
    <mergeCell ref="G17:I17"/>
    <mergeCell ref="J17:L17"/>
    <mergeCell ref="B9:C9"/>
    <mergeCell ref="D9:L9"/>
    <mergeCell ref="G10:I10"/>
    <mergeCell ref="J10:L10"/>
    <mergeCell ref="G38:I38"/>
    <mergeCell ref="J38:L38"/>
    <mergeCell ref="B2:C2"/>
    <mergeCell ref="D2:L2"/>
    <mergeCell ref="G3:I3"/>
    <mergeCell ref="J3:L3"/>
    <mergeCell ref="B37:C37"/>
    <mergeCell ref="D37:L37"/>
    <mergeCell ref="B16:C16"/>
    <mergeCell ref="D16:L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2022-01-12T21:28:17Z</dcterms:modified>
  <cp:category/>
  <cp:version/>
  <cp:contentType/>
  <cp:contentStatus/>
</cp:coreProperties>
</file>