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45" windowHeight="6825" tabRatio="664" activeTab="0"/>
  </bookViews>
  <sheets>
    <sheet name="бар2" sheetId="1" r:id="rId1"/>
    <sheet name="VP table" sheetId="2" state="hidden" r:id="rId2"/>
    <sheet name="tour1" sheetId="3" r:id="rId3"/>
    <sheet name="tour2" sheetId="4" state="hidden" r:id="rId4"/>
    <sheet name="tour3" sheetId="5" state="hidden" r:id="rId5"/>
    <sheet name="tour4" sheetId="6" state="hidden" r:id="rId6"/>
    <sheet name="Лист2" sheetId="7" state="hidden" r:id="rId7"/>
    <sheet name="Лист1" sheetId="8" state="hidden" r:id="rId8"/>
    <sheet name="tour5" sheetId="9" state="hidden" r:id="rId9"/>
  </sheets>
  <definedNames>
    <definedName name="brd_index">'бар2'!$M$3</definedName>
    <definedName name="page_name">'бар2'!$M$2</definedName>
    <definedName name="Plr2">'бар2'!$B$7:$D$18</definedName>
    <definedName name="ScBase">'бар2'!$E$5</definedName>
  </definedNames>
  <calcPr fullCalcOnLoad="1"/>
</workbook>
</file>

<file path=xl/sharedStrings.xml><?xml version="1.0" encoding="utf-8"?>
<sst xmlns="http://schemas.openxmlformats.org/spreadsheetml/2006/main" count="815" uniqueCount="218">
  <si>
    <t>сумма</t>
  </si>
  <si>
    <t>total</t>
  </si>
  <si>
    <t>СТОЙКА БАРОМЕТРА</t>
  </si>
  <si>
    <t>IMP</t>
  </si>
  <si>
    <t>delta</t>
  </si>
  <si>
    <t>NS</t>
  </si>
  <si>
    <t>EW</t>
  </si>
  <si>
    <t>OUT</t>
  </si>
  <si>
    <t>Victory</t>
  </si>
  <si>
    <t>Points</t>
  </si>
  <si>
    <t>8</t>
  </si>
  <si>
    <t>10 </t>
  </si>
  <si>
    <t>12</t>
  </si>
  <si>
    <t>14</t>
  </si>
  <si>
    <t>16</t>
  </si>
  <si>
    <t>20</t>
  </si>
  <si>
    <t>24</t>
  </si>
  <si>
    <t>28</t>
  </si>
  <si>
    <t>32</t>
  </si>
  <si>
    <t>15-15</t>
  </si>
  <si>
    <t>0-1 </t>
  </si>
  <si>
    <t>0-2 </t>
  </si>
  <si>
    <t>0-3 </t>
  </si>
  <si>
    <t>0-4</t>
  </si>
  <si>
    <t>16-14</t>
  </si>
  <si>
    <t>2-5 </t>
  </si>
  <si>
    <t>2-6 </t>
  </si>
  <si>
    <t>3-7 </t>
  </si>
  <si>
    <t>3-8 </t>
  </si>
  <si>
    <t>4-9 </t>
  </si>
  <si>
    <t>4-10 </t>
  </si>
  <si>
    <t>4-11 </t>
  </si>
  <si>
    <t>5-12</t>
  </si>
  <si>
    <t>17-13</t>
  </si>
  <si>
    <t>6-8 </t>
  </si>
  <si>
    <t>7-9 </t>
  </si>
  <si>
    <t>8-10 </t>
  </si>
  <si>
    <t>8-11 </t>
  </si>
  <si>
    <t>9-12 </t>
  </si>
  <si>
    <t>10-14</t>
  </si>
  <si>
    <t>11-15</t>
  </si>
  <si>
    <t>11-16</t>
  </si>
  <si>
    <t>12-17</t>
  </si>
  <si>
    <t>12-18</t>
  </si>
  <si>
    <t>13-20</t>
  </si>
  <si>
    <t>18-12</t>
  </si>
  <si>
    <t>9-11 </t>
  </si>
  <si>
    <t>10-12</t>
  </si>
  <si>
    <t>11-14</t>
  </si>
  <si>
    <t>12-15</t>
  </si>
  <si>
    <t>13-16</t>
  </si>
  <si>
    <t>15-19</t>
  </si>
  <si>
    <t>16-20</t>
  </si>
  <si>
    <t>17-22</t>
  </si>
  <si>
    <t>18-23</t>
  </si>
  <si>
    <t>19-25</t>
  </si>
  <si>
    <t>21-28</t>
  </si>
  <si>
    <t>19-11</t>
  </si>
  <si>
    <t>12-14</t>
  </si>
  <si>
    <t>13-15</t>
  </si>
  <si>
    <t>15-18</t>
  </si>
  <si>
    <t>16-19</t>
  </si>
  <si>
    <t>17-21</t>
  </si>
  <si>
    <t>20-24</t>
  </si>
  <si>
    <t>21-25</t>
  </si>
  <si>
    <t>23-28</t>
  </si>
  <si>
    <t>24-29</t>
  </si>
  <si>
    <t>26-32</t>
  </si>
  <si>
    <t>29-36</t>
  </si>
  <si>
    <t>20-10</t>
  </si>
  <si>
    <t>15-17</t>
  </si>
  <si>
    <t>16-18</t>
  </si>
  <si>
    <t>17-20</t>
  </si>
  <si>
    <t>19-22</t>
  </si>
  <si>
    <t>20-23</t>
  </si>
  <si>
    <t>22-16</t>
  </si>
  <si>
    <t>25-29</t>
  </si>
  <si>
    <t>26-31</t>
  </si>
  <si>
    <t>29-34</t>
  </si>
  <si>
    <t>30-36</t>
  </si>
  <si>
    <t>33-39</t>
  </si>
  <si>
    <t>37-44</t>
  </si>
  <si>
    <t>21-9 </t>
  </si>
  <si>
    <t>18-20</t>
  </si>
  <si>
    <t>19-21</t>
  </si>
  <si>
    <t>21-24</t>
  </si>
  <si>
    <t>23-26</t>
  </si>
  <si>
    <t>24-27</t>
  </si>
  <si>
    <t>27-31</t>
  </si>
  <si>
    <t>30-34</t>
  </si>
  <si>
    <t>32-37</t>
  </si>
  <si>
    <t>25-40</t>
  </si>
  <si>
    <t>37-43</t>
  </si>
  <si>
    <t>40-46</t>
  </si>
  <si>
    <t>45-52</t>
  </si>
  <si>
    <t>22-8 </t>
  </si>
  <si>
    <t>21-23</t>
  </si>
  <si>
    <t>22-25</t>
  </si>
  <si>
    <t>25-28</t>
  </si>
  <si>
    <t>27-30</t>
  </si>
  <si>
    <t>28-31</t>
  </si>
  <si>
    <t>32-36</t>
  </si>
  <si>
    <t>35-39</t>
  </si>
  <si>
    <t>28-43</t>
  </si>
  <si>
    <t>41-46</t>
  </si>
  <si>
    <t>44-50</t>
  </si>
  <si>
    <t>47-53</t>
  </si>
  <si>
    <t>53-60</t>
  </si>
  <si>
    <t>23-7 </t>
  </si>
  <si>
    <t>24-26</t>
  </si>
  <si>
    <t>26-29</t>
  </si>
  <si>
    <t>29-32</t>
  </si>
  <si>
    <t>31-34</t>
  </si>
  <si>
    <t>67-41</t>
  </si>
  <si>
    <t>40-45</t>
  </si>
  <si>
    <t>44-49</t>
  </si>
  <si>
    <t>47-52</t>
  </si>
  <si>
    <t>51-57</t>
  </si>
  <si>
    <t>54-60</t>
  </si>
  <si>
    <t>61-68</t>
  </si>
  <si>
    <t>24-6 </t>
  </si>
  <si>
    <t>27-29</t>
  </si>
  <si>
    <t>30-33</t>
  </si>
  <si>
    <t>33-36</t>
  </si>
  <si>
    <t>35-38</t>
  </si>
  <si>
    <t>37-41</t>
  </si>
  <si>
    <t>42-47</t>
  </si>
  <si>
    <t>46-51</t>
  </si>
  <si>
    <t>50-55</t>
  </si>
  <si>
    <t>53-58</t>
  </si>
  <si>
    <t>58-64</t>
  </si>
  <si>
    <t>69-76</t>
  </si>
  <si>
    <t>25-5 </t>
  </si>
  <si>
    <t>34-37</t>
  </si>
  <si>
    <t>37-40</t>
  </si>
  <si>
    <t>39-43</t>
  </si>
  <si>
    <t>42-46</t>
  </si>
  <si>
    <t>48-53</t>
  </si>
  <si>
    <t>52-57</t>
  </si>
  <si>
    <t>56-61</t>
  </si>
  <si>
    <t>59-65</t>
  </si>
  <si>
    <t>65-71</t>
  </si>
  <si>
    <t>77-84</t>
  </si>
  <si>
    <t>25-4 </t>
  </si>
  <si>
    <t>38-41</t>
  </si>
  <si>
    <t>41-45</t>
  </si>
  <si>
    <t>44-48</t>
  </si>
  <si>
    <t>54-59</t>
  </si>
  <si>
    <t>62-68</t>
  </si>
  <si>
    <t>66-73</t>
  </si>
  <si>
    <t>72-79</t>
  </si>
  <si>
    <t>85-93</t>
  </si>
  <si>
    <t>25-3 </t>
  </si>
  <si>
    <t>42-45</t>
  </si>
  <si>
    <t>46-50</t>
  </si>
  <si>
    <t>49-54</t>
  </si>
  <si>
    <t>60-65</t>
  </si>
  <si>
    <t>69-73</t>
  </si>
  <si>
    <t>74-82</t>
  </si>
  <si>
    <t>80-88</t>
  </si>
  <si>
    <t>94-102</t>
  </si>
  <si>
    <t>25-2 </t>
  </si>
  <si>
    <t>51-55</t>
  </si>
  <si>
    <t>55-60</t>
  </si>
  <si>
    <t>59-64</t>
  </si>
  <si>
    <t>66-72</t>
  </si>
  <si>
    <t>77-85</t>
  </si>
  <si>
    <t>83-91</t>
  </si>
  <si>
    <t>89-97</t>
  </si>
  <si>
    <t>94-10</t>
  </si>
  <si>
    <t>103-112</t>
  </si>
  <si>
    <t>25-1 </t>
  </si>
  <si>
    <t>61-66</t>
  </si>
  <si>
    <t>73-79</t>
  </si>
  <si>
    <t>80-87</t>
  </si>
  <si>
    <t>86-94</t>
  </si>
  <si>
    <t>92-10</t>
  </si>
  <si>
    <t>98-10</t>
  </si>
  <si>
    <t>103-1</t>
  </si>
  <si>
    <t>113-123</t>
  </si>
  <si>
    <t>25-0</t>
  </si>
  <si>
    <t>51+</t>
  </si>
  <si>
    <t>56+ </t>
  </si>
  <si>
    <t>62+ </t>
  </si>
  <si>
    <t>67+ </t>
  </si>
  <si>
    <t>72+ </t>
  </si>
  <si>
    <t>80+ </t>
  </si>
  <si>
    <t>88+ </t>
  </si>
  <si>
    <t>95+ </t>
  </si>
  <si>
    <t>101+ </t>
  </si>
  <si>
    <t>107+ </t>
  </si>
  <si>
    <t>113+ </t>
  </si>
  <si>
    <t>124+</t>
  </si>
  <si>
    <t>---</t>
  </si>
  <si>
    <t>adj</t>
  </si>
  <si>
    <t>table</t>
  </si>
  <si>
    <t>просто ИМПы</t>
  </si>
  <si>
    <t>score</t>
  </si>
  <si>
    <t>Delta (for NS)</t>
  </si>
  <si>
    <t>IMP(NS)</t>
  </si>
  <si>
    <t>три стола</t>
  </si>
  <si>
    <t>четыре стола</t>
  </si>
  <si>
    <t>other</t>
  </si>
  <si>
    <t>tour</t>
  </si>
  <si>
    <t>индекс</t>
  </si>
  <si>
    <t>страница</t>
  </si>
  <si>
    <t>два стола</t>
  </si>
  <si>
    <t>Delta</t>
  </si>
  <si>
    <t>Парный турнир на ИМПы</t>
  </si>
  <si>
    <t>штр</t>
  </si>
  <si>
    <t>перебор</t>
  </si>
  <si>
    <t>средн.</t>
  </si>
  <si>
    <t>26.06.2022 года</t>
  </si>
  <si>
    <t>&lt;1&gt; Е.Бабенко - Е.Байдин</t>
  </si>
  <si>
    <t>&lt;2&gt; С.Иванова - А.Порай-Кошиц</t>
  </si>
  <si>
    <t>&lt;3&gt; Л.Самарина - Т.Чернэуцану</t>
  </si>
  <si>
    <t>&lt;4&gt; Б.Черница - Д.Шигаев</t>
  </si>
  <si>
    <t>&lt;5&gt; А.Алексеев - В.Плешков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</si>
</sst>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0" fontId="39" fillId="31" borderId="0" applyNumberFormat="0" applyBorder="0" applyAlignment="0" applyProtection="0"/>
  </cellStyleXfs>
  <cellXfs count="176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49" fontId="0" fillId="0" borderId="19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49" fontId="0" fillId="0" borderId="2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49" fontId="0" fillId="0" borderId="23" xfId="0" applyNumberFormat="1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7" xfId="0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0" borderId="0" xfId="0" applyAlignment="1" quotePrefix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80" fontId="0" fillId="0" borderId="27" xfId="0" applyNumberFormat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180" fontId="0" fillId="0" borderId="31" xfId="0" applyNumberFormat="1" applyBorder="1" applyAlignment="1">
      <alignment horizontal="center" vertical="center"/>
    </xf>
    <xf numFmtId="180" fontId="0" fillId="0" borderId="46" xfId="0" applyNumberForma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33" xfId="0" applyFill="1" applyBorder="1" applyAlignment="1">
      <alignment/>
    </xf>
    <xf numFmtId="9" fontId="0" fillId="0" borderId="0" xfId="0" applyNumberFormat="1" applyBorder="1" applyAlignment="1" quotePrefix="1">
      <alignment/>
    </xf>
    <xf numFmtId="0" fontId="0" fillId="0" borderId="54" xfId="0" applyBorder="1" applyAlignment="1">
      <alignment horizontal="center" vertical="center"/>
    </xf>
    <xf numFmtId="0" fontId="0" fillId="0" borderId="30" xfId="0" applyFill="1" applyBorder="1" applyAlignment="1" quotePrefix="1">
      <alignment/>
    </xf>
    <xf numFmtId="0" fontId="0" fillId="0" borderId="55" xfId="0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3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0" xfId="0" applyBorder="1" applyAlignment="1" quotePrefix="1">
      <alignment/>
    </xf>
    <xf numFmtId="0" fontId="0" fillId="0" borderId="59" xfId="0" applyBorder="1" applyAlignment="1">
      <alignment horizontal="right"/>
    </xf>
    <xf numFmtId="0" fontId="0" fillId="0" borderId="60" xfId="0" applyBorder="1" applyAlignment="1">
      <alignment horizontal="left"/>
    </xf>
    <xf numFmtId="0" fontId="0" fillId="0" borderId="32" xfId="0" applyFont="1" applyBorder="1" applyAlignment="1">
      <alignment horizontal="center"/>
    </xf>
    <xf numFmtId="0" fontId="5" fillId="0" borderId="27" xfId="0" applyFont="1" applyFill="1" applyBorder="1" applyAlignment="1">
      <alignment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2" xfId="0" applyBorder="1" applyAlignment="1" quotePrefix="1">
      <alignment/>
    </xf>
    <xf numFmtId="0" fontId="0" fillId="0" borderId="0" xfId="0" applyBorder="1" applyAlignment="1">
      <alignment horizontal="left"/>
    </xf>
    <xf numFmtId="0" fontId="0" fillId="0" borderId="31" xfId="0" applyFill="1" applyBorder="1" applyAlignment="1">
      <alignment/>
    </xf>
    <xf numFmtId="0" fontId="0" fillId="0" borderId="46" xfId="0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  <xf numFmtId="0" fontId="0" fillId="0" borderId="0" xfId="0" applyFont="1" applyAlignment="1">
      <alignment/>
    </xf>
    <xf numFmtId="0" fontId="0" fillId="0" borderId="66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46" xfId="0" applyBorder="1" applyAlignment="1">
      <alignment/>
    </xf>
    <xf numFmtId="180" fontId="0" fillId="0" borderId="32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0" fontId="0" fillId="0" borderId="42" xfId="0" applyFont="1" applyFill="1" applyBorder="1" applyAlignment="1">
      <alignment/>
    </xf>
    <xf numFmtId="0" fontId="0" fillId="0" borderId="42" xfId="0" applyFont="1" applyFill="1" applyBorder="1" applyAlignment="1">
      <alignment/>
    </xf>
    <xf numFmtId="0" fontId="0" fillId="0" borderId="67" xfId="0" applyFont="1" applyFill="1" applyBorder="1" applyAlignment="1">
      <alignment/>
    </xf>
    <xf numFmtId="0" fontId="0" fillId="0" borderId="0" xfId="0" applyBorder="1" applyAlignment="1">
      <alignment horizontal="center"/>
    </xf>
    <xf numFmtId="180" fontId="0" fillId="0" borderId="68" xfId="0" applyNumberForma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30" xfId="0" applyBorder="1" applyAlignment="1" quotePrefix="1">
      <alignment horizontal="left"/>
    </xf>
    <xf numFmtId="0" fontId="1" fillId="0" borderId="56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180" fontId="1" fillId="0" borderId="73" xfId="0" applyNumberFormat="1" applyFont="1" applyBorder="1" applyAlignment="1">
      <alignment horizontal="center" vertical="center"/>
    </xf>
    <xf numFmtId="180" fontId="1" fillId="0" borderId="57" xfId="0" applyNumberFormat="1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" fontId="1" fillId="0" borderId="73" xfId="0" applyNumberFormat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1" fontId="1" fillId="0" borderId="81" xfId="0" applyNumberFormat="1" applyFont="1" applyBorder="1" applyAlignment="1">
      <alignment horizontal="center" vertical="center"/>
    </xf>
    <xf numFmtId="1" fontId="1" fillId="0" borderId="54" xfId="0" applyNumberFormat="1" applyFont="1" applyBorder="1" applyAlignment="1">
      <alignment horizontal="center" vertical="center"/>
    </xf>
    <xf numFmtId="0" fontId="1" fillId="0" borderId="81" xfId="0" applyFont="1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7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82" xfId="0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3" xfId="0" applyBorder="1" applyAlignment="1">
      <alignment horizontal="center"/>
    </xf>
    <xf numFmtId="0" fontId="0" fillId="0" borderId="65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AT57"/>
  <sheetViews>
    <sheetView tabSelected="1" zoomScalePageLayoutView="0" workbookViewId="0" topLeftCell="A1">
      <selection activeCell="AB24" sqref="AB24"/>
    </sheetView>
  </sheetViews>
  <sheetFormatPr defaultColWidth="9.140625" defaultRowHeight="12.75"/>
  <cols>
    <col min="1" max="1" width="3.421875" style="0" customWidth="1"/>
    <col min="2" max="2" width="3.8515625" style="0" hidden="1" customWidth="1"/>
    <col min="3" max="3" width="5.28125" style="0" hidden="1" customWidth="1"/>
    <col min="4" max="4" width="19.7109375" style="0" customWidth="1"/>
    <col min="5" max="5" width="6.28125" style="0" customWidth="1"/>
    <col min="6" max="6" width="4.421875" style="0" customWidth="1"/>
    <col min="7" max="7" width="4.8515625" style="0" customWidth="1"/>
    <col min="8" max="8" width="4.421875" style="0" customWidth="1"/>
    <col min="9" max="9" width="3.8515625" style="0" customWidth="1"/>
    <col min="10" max="10" width="4.00390625" style="0" customWidth="1"/>
    <col min="11" max="11" width="3.57421875" style="0" customWidth="1"/>
    <col min="12" max="12" width="4.00390625" style="0" customWidth="1"/>
    <col min="13" max="13" width="4.421875" style="0" customWidth="1"/>
    <col min="14" max="14" width="4.8515625" style="0" customWidth="1"/>
    <col min="15" max="15" width="4.57421875" style="0" customWidth="1"/>
    <col min="16" max="16" width="3.421875" style="0" customWidth="1"/>
    <col min="17" max="17" width="4.57421875" style="0" customWidth="1"/>
    <col min="18" max="18" width="4.421875" style="0" customWidth="1"/>
    <col min="19" max="19" width="5.28125" style="0" customWidth="1"/>
    <col min="20" max="20" width="4.57421875" style="0" customWidth="1"/>
    <col min="21" max="21" width="4.8515625" style="0" customWidth="1"/>
    <col min="22" max="23" width="4.57421875" style="0" customWidth="1"/>
    <col min="24" max="25" width="4.421875" style="0" customWidth="1"/>
    <col min="26" max="26" width="5.00390625" style="0" customWidth="1"/>
    <col min="27" max="27" width="4.8515625" style="0" customWidth="1"/>
    <col min="28" max="28" width="4.421875" style="0" customWidth="1"/>
    <col min="29" max="29" width="4.140625" style="0" customWidth="1"/>
    <col min="30" max="30" width="4.57421875" style="0" customWidth="1"/>
    <col min="31" max="31" width="4.28125" style="0" customWidth="1"/>
    <col min="32" max="32" width="4.8515625" style="0" customWidth="1"/>
    <col min="33" max="34" width="4.57421875" style="0" customWidth="1"/>
    <col min="35" max="35" width="4.7109375" style="0" customWidth="1"/>
    <col min="36" max="36" width="3.28125" style="0" customWidth="1"/>
    <col min="37" max="38" width="3.421875" style="0" customWidth="1"/>
    <col min="39" max="39" width="3.28125" style="0" customWidth="1"/>
    <col min="40" max="40" width="1.421875" style="0" customWidth="1"/>
    <col min="41" max="41" width="2.00390625" style="0" customWidth="1"/>
    <col min="42" max="43" width="3.57421875" style="0" customWidth="1"/>
    <col min="45" max="45" width="6.00390625" style="0" customWidth="1"/>
  </cols>
  <sheetData>
    <row r="1" ht="7.5" customHeight="1"/>
    <row r="2" spans="4:14" ht="12.75">
      <c r="D2" t="s">
        <v>208</v>
      </c>
      <c r="K2" s="167" t="s">
        <v>205</v>
      </c>
      <c r="L2" s="168"/>
      <c r="M2" s="88" t="s">
        <v>203</v>
      </c>
      <c r="N2" s="89">
        <v>1</v>
      </c>
    </row>
    <row r="3" spans="4:21" ht="12.75">
      <c r="D3" t="s">
        <v>212</v>
      </c>
      <c r="K3" s="167" t="s">
        <v>204</v>
      </c>
      <c r="L3" s="167"/>
      <c r="M3" s="169">
        <v>31</v>
      </c>
      <c r="N3" s="169"/>
      <c r="U3" s="103"/>
    </row>
    <row r="4" ht="13.5" thickBot="1"/>
    <row r="5" spans="5:42" ht="13.5" thickBot="1">
      <c r="E5" s="31" t="s">
        <v>0</v>
      </c>
      <c r="F5" s="90">
        <v>1</v>
      </c>
      <c r="G5" s="90">
        <v>2</v>
      </c>
      <c r="H5" s="90">
        <v>3</v>
      </c>
      <c r="I5" s="90">
        <v>4</v>
      </c>
      <c r="J5" s="42">
        <v>5</v>
      </c>
      <c r="K5" s="42">
        <f aca="true" t="shared" si="0" ref="K5:S5">J5+1</f>
        <v>6</v>
      </c>
      <c r="L5" s="42">
        <f t="shared" si="0"/>
        <v>7</v>
      </c>
      <c r="M5" s="42">
        <f t="shared" si="0"/>
        <v>8</v>
      </c>
      <c r="N5" s="42">
        <f t="shared" si="0"/>
        <v>9</v>
      </c>
      <c r="O5" s="42">
        <f t="shared" si="0"/>
        <v>10</v>
      </c>
      <c r="P5" s="42">
        <f t="shared" si="0"/>
        <v>11</v>
      </c>
      <c r="Q5" s="42">
        <f t="shared" si="0"/>
        <v>12</v>
      </c>
      <c r="R5" s="42">
        <f t="shared" si="0"/>
        <v>13</v>
      </c>
      <c r="S5" s="42">
        <f t="shared" si="0"/>
        <v>14</v>
      </c>
      <c r="T5" s="42">
        <f aca="true" t="shared" si="1" ref="T5:AC5">S5+1</f>
        <v>15</v>
      </c>
      <c r="U5" s="42">
        <f t="shared" si="1"/>
        <v>16</v>
      </c>
      <c r="V5" s="42">
        <f t="shared" si="1"/>
        <v>17</v>
      </c>
      <c r="W5" s="42">
        <v>18</v>
      </c>
      <c r="X5" s="42">
        <f t="shared" si="1"/>
        <v>19</v>
      </c>
      <c r="Y5" s="42">
        <v>20</v>
      </c>
      <c r="Z5" s="42">
        <v>21</v>
      </c>
      <c r="AA5" s="42">
        <f t="shared" si="1"/>
        <v>22</v>
      </c>
      <c r="AB5" s="42">
        <v>23</v>
      </c>
      <c r="AC5" s="42">
        <f t="shared" si="1"/>
        <v>24</v>
      </c>
      <c r="AD5" s="42">
        <f aca="true" t="shared" si="2" ref="AD5:AM5">AC5+1</f>
        <v>25</v>
      </c>
      <c r="AE5" s="42">
        <f t="shared" si="2"/>
        <v>26</v>
      </c>
      <c r="AF5" s="42">
        <f t="shared" si="2"/>
        <v>27</v>
      </c>
      <c r="AG5" s="42">
        <f t="shared" si="2"/>
        <v>28</v>
      </c>
      <c r="AH5" s="42">
        <f t="shared" si="2"/>
        <v>29</v>
      </c>
      <c r="AI5" s="42">
        <f t="shared" si="2"/>
        <v>30</v>
      </c>
      <c r="AJ5" s="42">
        <f t="shared" si="2"/>
        <v>31</v>
      </c>
      <c r="AK5" s="42">
        <f t="shared" si="2"/>
        <v>32</v>
      </c>
      <c r="AL5" s="42">
        <f t="shared" si="2"/>
        <v>33</v>
      </c>
      <c r="AM5" s="42">
        <f t="shared" si="2"/>
        <v>34</v>
      </c>
      <c r="AN5" s="42" t="s">
        <v>210</v>
      </c>
      <c r="AO5" s="42" t="s">
        <v>209</v>
      </c>
      <c r="AP5" s="37" t="s">
        <v>194</v>
      </c>
    </row>
    <row r="6" spans="4:42" ht="13.5" thickBot="1">
      <c r="D6" s="107"/>
      <c r="E6" s="32"/>
      <c r="F6" s="100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2"/>
      <c r="AP6" s="38"/>
    </row>
    <row r="7" spans="1:42" ht="13.5" thickBot="1">
      <c r="A7">
        <v>1</v>
      </c>
      <c r="B7">
        <f aca="true" t="shared" si="3" ref="B7:B16">RANK(E7,E$7:E$16)</f>
        <v>3</v>
      </c>
      <c r="D7" s="120" t="s">
        <v>213</v>
      </c>
      <c r="E7" s="108">
        <f aca="true" t="shared" si="4" ref="E7:E16">SUM(F7:AO7)-AP7</f>
        <v>2</v>
      </c>
      <c r="F7" s="70"/>
      <c r="G7" s="71"/>
      <c r="H7" s="71"/>
      <c r="I7" s="112">
        <v>4</v>
      </c>
      <c r="J7" s="44">
        <v>0</v>
      </c>
      <c r="K7" s="104">
        <v>5</v>
      </c>
      <c r="L7" s="71">
        <v>0</v>
      </c>
      <c r="M7" s="44">
        <v>2</v>
      </c>
      <c r="N7" s="104">
        <v>4</v>
      </c>
      <c r="O7" s="71">
        <v>-9</v>
      </c>
      <c r="P7" s="71">
        <v>1</v>
      </c>
      <c r="Q7" s="104">
        <v>0</v>
      </c>
      <c r="R7" s="71">
        <v>6</v>
      </c>
      <c r="S7" s="71">
        <v>0</v>
      </c>
      <c r="T7" s="44">
        <v>0</v>
      </c>
      <c r="U7" s="110"/>
      <c r="V7" s="44"/>
      <c r="W7" s="105"/>
      <c r="X7" s="71">
        <v>-2</v>
      </c>
      <c r="Y7" s="44">
        <v>-3</v>
      </c>
      <c r="Z7" s="72">
        <v>2</v>
      </c>
      <c r="AA7" s="70">
        <v>-1</v>
      </c>
      <c r="AB7" s="71">
        <v>8</v>
      </c>
      <c r="AC7" s="71">
        <v>-4</v>
      </c>
      <c r="AD7" s="112">
        <v>7</v>
      </c>
      <c r="AE7" s="71">
        <v>-10</v>
      </c>
      <c r="AF7" s="104">
        <v>3</v>
      </c>
      <c r="AG7" s="71">
        <v>-11</v>
      </c>
      <c r="AH7" s="44">
        <v>0</v>
      </c>
      <c r="AI7" s="104">
        <v>0</v>
      </c>
      <c r="AJ7" s="71"/>
      <c r="AK7" s="71"/>
      <c r="AL7" s="71"/>
      <c r="AM7" s="71"/>
      <c r="AN7" s="71"/>
      <c r="AO7" s="72"/>
      <c r="AP7" s="39"/>
    </row>
    <row r="8" spans="1:42" ht="13.5" thickBot="1">
      <c r="A8">
        <v>2</v>
      </c>
      <c r="B8">
        <f t="shared" si="3"/>
        <v>5</v>
      </c>
      <c r="D8" s="120" t="s">
        <v>214</v>
      </c>
      <c r="E8" s="108">
        <f t="shared" si="4"/>
        <v>-51.0002</v>
      </c>
      <c r="F8" s="73">
        <v>-3</v>
      </c>
      <c r="G8" s="44">
        <v>-6</v>
      </c>
      <c r="H8" s="44">
        <v>1</v>
      </c>
      <c r="I8" s="110">
        <v>-4</v>
      </c>
      <c r="J8" s="44">
        <v>0</v>
      </c>
      <c r="K8" s="105">
        <v>-5</v>
      </c>
      <c r="L8" s="85"/>
      <c r="M8" s="85"/>
      <c r="N8" s="106"/>
      <c r="O8" s="44">
        <v>-9</v>
      </c>
      <c r="P8" s="44">
        <v>1</v>
      </c>
      <c r="Q8" s="105">
        <v>-1</v>
      </c>
      <c r="R8" s="44">
        <v>-6</v>
      </c>
      <c r="S8" s="44">
        <v>0</v>
      </c>
      <c r="T8" s="44">
        <v>0</v>
      </c>
      <c r="U8" s="110">
        <v>-9</v>
      </c>
      <c r="V8" s="44">
        <v>-4</v>
      </c>
      <c r="W8" s="105">
        <v>1</v>
      </c>
      <c r="X8" s="44">
        <v>2</v>
      </c>
      <c r="Y8" s="44">
        <v>3</v>
      </c>
      <c r="Z8" s="86">
        <v>-2</v>
      </c>
      <c r="AA8" s="84"/>
      <c r="AB8" s="85"/>
      <c r="AC8" s="85"/>
      <c r="AD8" s="110">
        <v>-7</v>
      </c>
      <c r="AE8" s="85">
        <v>10</v>
      </c>
      <c r="AF8" s="106">
        <v>-3</v>
      </c>
      <c r="AG8" s="85">
        <v>-11</v>
      </c>
      <c r="AH8" s="85">
        <v>0</v>
      </c>
      <c r="AI8" s="106">
        <v>1</v>
      </c>
      <c r="AJ8" s="44"/>
      <c r="AK8" s="44"/>
      <c r="AL8" s="44"/>
      <c r="AM8" s="44"/>
      <c r="AN8" s="44"/>
      <c r="AO8" s="74"/>
      <c r="AP8" s="39">
        <f aca="true" t="shared" si="5" ref="AP8:AP16">AP7+A8*0.0001+AQ8</f>
        <v>0.0002</v>
      </c>
    </row>
    <row r="9" spans="1:42" ht="13.5" thickBot="1">
      <c r="A9">
        <v>3</v>
      </c>
      <c r="B9">
        <f t="shared" si="3"/>
        <v>4</v>
      </c>
      <c r="D9" s="120" t="s">
        <v>215</v>
      </c>
      <c r="E9" s="108">
        <f t="shared" si="4"/>
        <v>-8.0005</v>
      </c>
      <c r="F9" s="84">
        <v>-3</v>
      </c>
      <c r="G9" s="44">
        <v>-6</v>
      </c>
      <c r="H9" s="44">
        <v>1</v>
      </c>
      <c r="I9" s="110">
        <v>-4</v>
      </c>
      <c r="J9" s="44">
        <v>0</v>
      </c>
      <c r="K9" s="105">
        <v>-5</v>
      </c>
      <c r="L9" s="85">
        <v>0</v>
      </c>
      <c r="M9" s="85">
        <v>-2</v>
      </c>
      <c r="N9" s="106">
        <v>-4</v>
      </c>
      <c r="O9" s="85">
        <v>9</v>
      </c>
      <c r="P9" s="44">
        <v>-1</v>
      </c>
      <c r="Q9" s="106">
        <v>1</v>
      </c>
      <c r="R9" s="44"/>
      <c r="S9" s="85"/>
      <c r="T9" s="85"/>
      <c r="U9" s="111">
        <v>9</v>
      </c>
      <c r="V9" s="85">
        <v>4</v>
      </c>
      <c r="W9" s="106">
        <v>-1</v>
      </c>
      <c r="X9" s="44">
        <v>-2</v>
      </c>
      <c r="Y9" s="44">
        <v>-3</v>
      </c>
      <c r="Z9" s="74">
        <v>2</v>
      </c>
      <c r="AA9" s="73">
        <v>1</v>
      </c>
      <c r="AB9" s="44">
        <v>-8</v>
      </c>
      <c r="AC9" s="85">
        <v>4</v>
      </c>
      <c r="AD9" s="110">
        <v>7</v>
      </c>
      <c r="AE9" s="44">
        <v>-10</v>
      </c>
      <c r="AF9" s="105">
        <v>3</v>
      </c>
      <c r="AG9" s="44"/>
      <c r="AH9" s="44"/>
      <c r="AI9" s="105"/>
      <c r="AJ9" s="44"/>
      <c r="AK9" s="44"/>
      <c r="AL9" s="44"/>
      <c r="AM9" s="44"/>
      <c r="AN9" s="44"/>
      <c r="AO9" s="74"/>
      <c r="AP9" s="39">
        <f t="shared" si="5"/>
        <v>0.0005</v>
      </c>
    </row>
    <row r="10" spans="1:42" ht="13.5" thickBot="1">
      <c r="A10">
        <v>4</v>
      </c>
      <c r="B10">
        <f t="shared" si="3"/>
        <v>1</v>
      </c>
      <c r="D10" s="120" t="s">
        <v>216</v>
      </c>
      <c r="E10" s="108">
        <f t="shared" si="4"/>
        <v>34.9991</v>
      </c>
      <c r="F10" s="73">
        <v>3</v>
      </c>
      <c r="G10" s="44">
        <v>6</v>
      </c>
      <c r="H10" s="44">
        <v>-1</v>
      </c>
      <c r="I10" s="110">
        <v>4</v>
      </c>
      <c r="J10" s="44">
        <v>0</v>
      </c>
      <c r="K10" s="105">
        <v>5</v>
      </c>
      <c r="L10" s="85">
        <v>0</v>
      </c>
      <c r="M10" s="85">
        <v>-2</v>
      </c>
      <c r="N10" s="106">
        <v>-4</v>
      </c>
      <c r="O10" s="85"/>
      <c r="P10" s="85"/>
      <c r="Q10" s="106"/>
      <c r="R10" s="44">
        <v>-6</v>
      </c>
      <c r="S10" s="44">
        <v>0</v>
      </c>
      <c r="T10" s="44">
        <v>0</v>
      </c>
      <c r="U10" s="111">
        <v>9</v>
      </c>
      <c r="V10" s="85">
        <v>4</v>
      </c>
      <c r="W10" s="106">
        <v>-1</v>
      </c>
      <c r="X10" s="85">
        <v>2</v>
      </c>
      <c r="Y10" s="85">
        <v>3</v>
      </c>
      <c r="Z10" s="74">
        <v>-2</v>
      </c>
      <c r="AA10" s="84">
        <v>0</v>
      </c>
      <c r="AB10" s="44">
        <v>8</v>
      </c>
      <c r="AC10" s="85">
        <v>-4</v>
      </c>
      <c r="AD10" s="111"/>
      <c r="AE10" s="85"/>
      <c r="AF10" s="106"/>
      <c r="AG10" s="85">
        <v>11</v>
      </c>
      <c r="AH10" s="85">
        <v>0</v>
      </c>
      <c r="AI10" s="106">
        <v>0</v>
      </c>
      <c r="AJ10" s="44"/>
      <c r="AK10" s="44"/>
      <c r="AL10" s="44"/>
      <c r="AM10" s="44"/>
      <c r="AN10" s="44"/>
      <c r="AO10" s="74"/>
      <c r="AP10" s="39">
        <f t="shared" si="5"/>
        <v>0.0009</v>
      </c>
    </row>
    <row r="11" spans="1:42" ht="13.5" thickBot="1">
      <c r="A11">
        <v>5</v>
      </c>
      <c r="B11">
        <f t="shared" si="3"/>
        <v>2</v>
      </c>
      <c r="D11" s="78" t="s">
        <v>217</v>
      </c>
      <c r="E11" s="108">
        <f t="shared" si="4"/>
        <v>21.9986</v>
      </c>
      <c r="F11" s="73">
        <v>3</v>
      </c>
      <c r="G11" s="85">
        <v>6</v>
      </c>
      <c r="H11" s="85">
        <v>-1</v>
      </c>
      <c r="I11" s="111"/>
      <c r="J11" s="44"/>
      <c r="K11" s="105"/>
      <c r="L11" s="44">
        <v>0</v>
      </c>
      <c r="M11" s="44">
        <v>2</v>
      </c>
      <c r="N11" s="105">
        <v>4</v>
      </c>
      <c r="O11" s="85">
        <v>9</v>
      </c>
      <c r="P11" s="85">
        <v>-1</v>
      </c>
      <c r="Q11" s="106">
        <v>0</v>
      </c>
      <c r="R11" s="44">
        <v>6</v>
      </c>
      <c r="S11" s="44">
        <v>0</v>
      </c>
      <c r="T11" s="44">
        <v>0</v>
      </c>
      <c r="U11" s="110">
        <v>-9</v>
      </c>
      <c r="V11" s="44">
        <v>-4</v>
      </c>
      <c r="W11" s="106">
        <v>1</v>
      </c>
      <c r="X11" s="44"/>
      <c r="Y11" s="44"/>
      <c r="Z11" s="74"/>
      <c r="AA11" s="73">
        <v>0</v>
      </c>
      <c r="AB11" s="44">
        <v>-8</v>
      </c>
      <c r="AC11" s="85">
        <v>4</v>
      </c>
      <c r="AD11" s="110">
        <v>-7</v>
      </c>
      <c r="AE11" s="44">
        <v>10</v>
      </c>
      <c r="AF11" s="105">
        <v>-3</v>
      </c>
      <c r="AG11" s="44">
        <v>11</v>
      </c>
      <c r="AH11" s="85">
        <v>0</v>
      </c>
      <c r="AI11" s="106">
        <v>-1</v>
      </c>
      <c r="AJ11" s="44"/>
      <c r="AK11" s="44"/>
      <c r="AL11" s="44"/>
      <c r="AM11" s="44"/>
      <c r="AN11" s="44"/>
      <c r="AO11" s="74"/>
      <c r="AP11" s="39">
        <f t="shared" si="5"/>
        <v>0.0014</v>
      </c>
    </row>
    <row r="12" spans="1:43" ht="13.5" thickBot="1">
      <c r="A12">
        <v>6</v>
      </c>
      <c r="B12">
        <f>RANK(E12,E$7:E$16)</f>
        <v>6</v>
      </c>
      <c r="D12" s="78" t="s">
        <v>193</v>
      </c>
      <c r="E12" s="108">
        <f t="shared" si="4"/>
        <v>-90.002</v>
      </c>
      <c r="F12" s="73"/>
      <c r="G12" s="85"/>
      <c r="H12" s="85"/>
      <c r="I12" s="85"/>
      <c r="J12" s="85"/>
      <c r="K12" s="44"/>
      <c r="L12" s="85"/>
      <c r="M12" s="85"/>
      <c r="N12" s="3"/>
      <c r="O12" s="85"/>
      <c r="P12" s="44"/>
      <c r="Q12" s="85"/>
      <c r="R12" s="44"/>
      <c r="S12" s="44"/>
      <c r="T12" s="44"/>
      <c r="U12" s="44"/>
      <c r="V12" s="44"/>
      <c r="W12" s="85"/>
      <c r="X12" s="44"/>
      <c r="Y12" s="44"/>
      <c r="Z12" s="44"/>
      <c r="AA12" s="44"/>
      <c r="AB12" s="44"/>
      <c r="AC12" s="85"/>
      <c r="AD12" s="44"/>
      <c r="AE12" s="44"/>
      <c r="AF12" s="44"/>
      <c r="AG12" s="44"/>
      <c r="AH12" s="85"/>
      <c r="AI12" s="85"/>
      <c r="AJ12" s="99"/>
      <c r="AK12" s="99"/>
      <c r="AL12" s="99"/>
      <c r="AM12" s="99"/>
      <c r="AN12" s="99"/>
      <c r="AO12" s="91"/>
      <c r="AP12" s="39">
        <f t="shared" si="5"/>
        <v>90.002</v>
      </c>
      <c r="AQ12">
        <v>90</v>
      </c>
    </row>
    <row r="13" spans="1:42" ht="13.5" thickBot="1">
      <c r="A13">
        <v>7</v>
      </c>
      <c r="B13">
        <f>RANK(E13,E$7:E$16)</f>
        <v>7</v>
      </c>
      <c r="D13" s="78" t="s">
        <v>193</v>
      </c>
      <c r="E13" s="108">
        <f t="shared" si="4"/>
        <v>-90.00269999999999</v>
      </c>
      <c r="F13" s="73"/>
      <c r="G13" s="85"/>
      <c r="H13" s="85"/>
      <c r="I13" s="85"/>
      <c r="J13" s="85"/>
      <c r="K13" s="44"/>
      <c r="L13" s="85"/>
      <c r="M13" s="85"/>
      <c r="N13" s="85"/>
      <c r="O13" s="85"/>
      <c r="P13" s="85"/>
      <c r="Q13" s="85"/>
      <c r="R13" s="44"/>
      <c r="S13" s="44"/>
      <c r="T13" s="44"/>
      <c r="U13" s="44"/>
      <c r="V13" s="44"/>
      <c r="W13" s="85"/>
      <c r="X13" s="44"/>
      <c r="Y13" s="44"/>
      <c r="Z13" s="44"/>
      <c r="AA13" s="44"/>
      <c r="AB13" s="44"/>
      <c r="AC13" s="85"/>
      <c r="AD13" s="44"/>
      <c r="AE13" s="85"/>
      <c r="AF13" s="85"/>
      <c r="AG13" s="85"/>
      <c r="AH13" s="85"/>
      <c r="AI13" s="85"/>
      <c r="AJ13" s="99"/>
      <c r="AK13" s="99"/>
      <c r="AL13" s="99"/>
      <c r="AM13" s="99"/>
      <c r="AN13" s="99"/>
      <c r="AO13" s="91"/>
      <c r="AP13" s="39">
        <f t="shared" si="5"/>
        <v>90.00269999999999</v>
      </c>
    </row>
    <row r="14" spans="1:42" ht="13.5" thickBot="1">
      <c r="A14">
        <v>8</v>
      </c>
      <c r="B14">
        <f t="shared" si="3"/>
        <v>8</v>
      </c>
      <c r="D14" s="78" t="s">
        <v>193</v>
      </c>
      <c r="E14" s="108">
        <f t="shared" si="4"/>
        <v>-90.00349999999999</v>
      </c>
      <c r="F14" s="75"/>
      <c r="G14" s="85"/>
      <c r="H14" s="85"/>
      <c r="I14" s="85"/>
      <c r="J14" s="85"/>
      <c r="K14" s="3"/>
      <c r="L14" s="3"/>
      <c r="M14" s="85"/>
      <c r="N14" s="85"/>
      <c r="O14" s="85"/>
      <c r="P14" s="3"/>
      <c r="Q14" s="85"/>
      <c r="R14" s="3"/>
      <c r="S14" s="85"/>
      <c r="T14" s="85"/>
      <c r="U14" s="85"/>
      <c r="V14" s="85"/>
      <c r="W14" s="85"/>
      <c r="X14" s="3"/>
      <c r="Y14" s="85"/>
      <c r="Z14" s="85"/>
      <c r="AA14" s="85"/>
      <c r="AB14" s="85"/>
      <c r="AC14" s="85"/>
      <c r="AD14" s="3"/>
      <c r="AE14" s="85"/>
      <c r="AF14" s="85"/>
      <c r="AG14" s="85"/>
      <c r="AH14" s="85"/>
      <c r="AI14" s="85"/>
      <c r="AJ14" s="3"/>
      <c r="AK14" s="3"/>
      <c r="AL14" s="3"/>
      <c r="AM14" s="3"/>
      <c r="AN14" s="3"/>
      <c r="AO14" s="34"/>
      <c r="AP14" s="39">
        <f t="shared" si="5"/>
        <v>90.00349999999999</v>
      </c>
    </row>
    <row r="15" spans="1:42" ht="13.5" thickBot="1">
      <c r="A15">
        <v>9</v>
      </c>
      <c r="B15">
        <f t="shared" si="3"/>
        <v>9</v>
      </c>
      <c r="D15" s="78" t="s">
        <v>193</v>
      </c>
      <c r="E15" s="108">
        <f t="shared" si="4"/>
        <v>-90.00439999999999</v>
      </c>
      <c r="F15" s="75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4"/>
      <c r="AP15" s="39">
        <f t="shared" si="5"/>
        <v>90.00439999999999</v>
      </c>
    </row>
    <row r="16" spans="1:42" ht="13.5" thickBot="1">
      <c r="A16">
        <v>10</v>
      </c>
      <c r="B16">
        <f t="shared" si="3"/>
        <v>10</v>
      </c>
      <c r="D16" s="95" t="s">
        <v>193</v>
      </c>
      <c r="E16" s="109">
        <f t="shared" si="4"/>
        <v>-90.0054</v>
      </c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97"/>
      <c r="AO16" s="98"/>
      <c r="AP16" s="39">
        <f t="shared" si="5"/>
        <v>90.0054</v>
      </c>
    </row>
    <row r="17" spans="4:42" ht="12.75">
      <c r="D17" t="s">
        <v>1</v>
      </c>
      <c r="E17" s="35">
        <f>SUM(E7:E16)</f>
        <v>-450.02099999999996</v>
      </c>
      <c r="AP17">
        <f>SUM(AP7:AP16)</f>
        <v>450.02099999999996</v>
      </c>
    </row>
    <row r="18" spans="5:41" ht="12.75" customHeight="1">
      <c r="E18" s="4"/>
      <c r="F18" s="2">
        <f aca="true" t="shared" si="6" ref="F18:AO18">SUM(F7:F16)</f>
        <v>0</v>
      </c>
      <c r="G18" s="2">
        <f t="shared" si="6"/>
        <v>0</v>
      </c>
      <c r="H18" s="2">
        <f t="shared" si="6"/>
        <v>0</v>
      </c>
      <c r="I18">
        <f t="shared" si="6"/>
        <v>0</v>
      </c>
      <c r="J18">
        <f t="shared" si="6"/>
        <v>0</v>
      </c>
      <c r="K18">
        <f t="shared" si="6"/>
        <v>0</v>
      </c>
      <c r="L18">
        <f t="shared" si="6"/>
        <v>0</v>
      </c>
      <c r="M18">
        <f t="shared" si="6"/>
        <v>0</v>
      </c>
      <c r="N18">
        <f t="shared" si="6"/>
        <v>0</v>
      </c>
      <c r="O18">
        <f t="shared" si="6"/>
        <v>0</v>
      </c>
      <c r="P18">
        <f t="shared" si="6"/>
        <v>0</v>
      </c>
      <c r="Q18">
        <f t="shared" si="6"/>
        <v>0</v>
      </c>
      <c r="R18">
        <f t="shared" si="6"/>
        <v>0</v>
      </c>
      <c r="S18">
        <f t="shared" si="6"/>
        <v>0</v>
      </c>
      <c r="T18">
        <f t="shared" si="6"/>
        <v>0</v>
      </c>
      <c r="U18">
        <f t="shared" si="6"/>
        <v>0</v>
      </c>
      <c r="V18">
        <f t="shared" si="6"/>
        <v>0</v>
      </c>
      <c r="W18">
        <f t="shared" si="6"/>
        <v>0</v>
      </c>
      <c r="X18">
        <f t="shared" si="6"/>
        <v>0</v>
      </c>
      <c r="Y18">
        <f t="shared" si="6"/>
        <v>0</v>
      </c>
      <c r="Z18">
        <f t="shared" si="6"/>
        <v>0</v>
      </c>
      <c r="AA18">
        <f t="shared" si="6"/>
        <v>0</v>
      </c>
      <c r="AB18">
        <f t="shared" si="6"/>
        <v>0</v>
      </c>
      <c r="AC18">
        <f t="shared" si="6"/>
        <v>0</v>
      </c>
      <c r="AD18">
        <f t="shared" si="6"/>
        <v>0</v>
      </c>
      <c r="AE18">
        <f t="shared" si="6"/>
        <v>0</v>
      </c>
      <c r="AF18">
        <f t="shared" si="6"/>
        <v>0</v>
      </c>
      <c r="AG18">
        <f t="shared" si="6"/>
        <v>0</v>
      </c>
      <c r="AH18">
        <f t="shared" si="6"/>
        <v>0</v>
      </c>
      <c r="AI18">
        <f t="shared" si="6"/>
        <v>0</v>
      </c>
      <c r="AJ18">
        <f t="shared" si="6"/>
        <v>0</v>
      </c>
      <c r="AK18">
        <f t="shared" si="6"/>
        <v>0</v>
      </c>
      <c r="AL18">
        <f t="shared" si="6"/>
        <v>0</v>
      </c>
      <c r="AM18">
        <f t="shared" si="6"/>
        <v>0</v>
      </c>
      <c r="AN18">
        <f t="shared" si="6"/>
        <v>0</v>
      </c>
      <c r="AO18">
        <f t="shared" si="6"/>
        <v>0</v>
      </c>
    </row>
    <row r="19" ht="12.75" hidden="1">
      <c r="D19" s="2"/>
    </row>
    <row r="20" ht="15.75" customHeight="1">
      <c r="D20" s="2"/>
    </row>
    <row r="21" ht="21.75" customHeight="1" thickBot="1">
      <c r="D21" s="96"/>
    </row>
    <row r="22" spans="4:46" ht="19.5" customHeight="1" thickBot="1">
      <c r="D22" s="2"/>
      <c r="E22" s="129" t="s">
        <v>2</v>
      </c>
      <c r="F22" s="130"/>
      <c r="G22" s="130"/>
      <c r="H22" s="130"/>
      <c r="I22" s="130"/>
      <c r="J22" s="130"/>
      <c r="K22" s="130"/>
      <c r="L22" s="130"/>
      <c r="M22" s="131"/>
      <c r="N22" s="130" t="s">
        <v>3</v>
      </c>
      <c r="O22" s="135"/>
      <c r="Q22" s="147" t="s">
        <v>200</v>
      </c>
      <c r="R22" s="148"/>
      <c r="S22" s="148"/>
      <c r="T22" s="149"/>
      <c r="U22" s="149"/>
      <c r="V22" s="149"/>
      <c r="W22" s="150"/>
      <c r="X22" s="48"/>
      <c r="Y22" s="48"/>
      <c r="AD22" s="48"/>
      <c r="AE22" s="48"/>
      <c r="AT22" s="2"/>
    </row>
    <row r="23" spans="4:46" ht="19.5" customHeight="1">
      <c r="D23" s="2"/>
      <c r="E23" s="132"/>
      <c r="F23" s="133"/>
      <c r="G23" s="133"/>
      <c r="H23" s="133"/>
      <c r="I23" s="133"/>
      <c r="J23" s="133"/>
      <c r="K23" s="133"/>
      <c r="L23" s="133"/>
      <c r="M23" s="134"/>
      <c r="N23" s="133"/>
      <c r="O23" s="136"/>
      <c r="Q23" s="49" t="s">
        <v>197</v>
      </c>
      <c r="R23" s="50" t="s">
        <v>5</v>
      </c>
      <c r="S23" s="47" t="s">
        <v>6</v>
      </c>
      <c r="T23" s="153" t="s">
        <v>198</v>
      </c>
      <c r="U23" s="154"/>
      <c r="V23" s="153" t="s">
        <v>199</v>
      </c>
      <c r="W23" s="155"/>
      <c r="X23" s="48"/>
      <c r="Y23" s="48"/>
      <c r="AD23" s="48"/>
      <c r="AE23" s="48"/>
      <c r="AT23" s="2"/>
    </row>
    <row r="24" spans="1:46" ht="20.25" customHeight="1">
      <c r="A24" s="2"/>
      <c r="B24" s="2"/>
      <c r="C24" s="2"/>
      <c r="D24" s="2"/>
      <c r="E24" s="121">
        <v>1</v>
      </c>
      <c r="F24" s="122"/>
      <c r="G24" s="122" t="str">
        <f>VLOOKUP(E24,Plr2,3,0)</f>
        <v>&lt;4&gt; Б.Черница - Д.Шигаев</v>
      </c>
      <c r="H24" s="122"/>
      <c r="I24" s="122"/>
      <c r="J24" s="122"/>
      <c r="K24" s="122"/>
      <c r="L24" s="122"/>
      <c r="M24" s="122"/>
      <c r="N24" s="123">
        <f>LARGE($E$7:$E$16,E24)</f>
        <v>34.9991</v>
      </c>
      <c r="O24" s="124"/>
      <c r="Q24" s="51">
        <v>50</v>
      </c>
      <c r="R24" s="52">
        <f>(V24+W24)/2</f>
        <v>5.5</v>
      </c>
      <c r="S24" s="53">
        <f>-R24</f>
        <v>-5.5</v>
      </c>
      <c r="T24" s="6">
        <f>Q24-Q25</f>
        <v>650</v>
      </c>
      <c r="U24" s="6">
        <f>Q24-Q26</f>
        <v>-30</v>
      </c>
      <c r="V24" s="54">
        <f aca="true" t="shared" si="7" ref="V24:W26">MY_IMPS(T24)</f>
        <v>12</v>
      </c>
      <c r="W24" s="55">
        <f t="shared" si="7"/>
        <v>-1</v>
      </c>
      <c r="X24" s="48"/>
      <c r="Y24" s="48"/>
      <c r="AD24" s="48"/>
      <c r="AE24" s="48"/>
      <c r="AT24" s="2"/>
    </row>
    <row r="25" spans="1:46" ht="20.25" customHeight="1">
      <c r="A25" s="2"/>
      <c r="B25" s="2" t="e">
        <f aca="true" t="shared" si="8" ref="B25:B32">RANK(E25,E$7:E$16)</f>
        <v>#N/A</v>
      </c>
      <c r="C25" s="2"/>
      <c r="D25" s="2"/>
      <c r="E25" s="121"/>
      <c r="F25" s="122"/>
      <c r="G25" s="122"/>
      <c r="H25" s="122"/>
      <c r="I25" s="122"/>
      <c r="J25" s="122"/>
      <c r="K25" s="122"/>
      <c r="L25" s="122"/>
      <c r="M25" s="122"/>
      <c r="N25" s="123"/>
      <c r="O25" s="124"/>
      <c r="Q25" s="56">
        <v>-600</v>
      </c>
      <c r="R25" s="54">
        <f>(V25+W25)/2</f>
        <v>-12</v>
      </c>
      <c r="S25" s="55">
        <f>-R25</f>
        <v>12</v>
      </c>
      <c r="T25" s="6">
        <f>Q25-Q24</f>
        <v>-650</v>
      </c>
      <c r="U25" s="6">
        <f>Q25-Q26</f>
        <v>-680</v>
      </c>
      <c r="V25" s="54">
        <f t="shared" si="7"/>
        <v>-12</v>
      </c>
      <c r="W25" s="55">
        <f t="shared" si="7"/>
        <v>-12</v>
      </c>
      <c r="X25" s="48"/>
      <c r="Y25" s="48"/>
      <c r="AD25" s="48"/>
      <c r="AE25" s="48"/>
      <c r="AT25" s="2"/>
    </row>
    <row r="26" spans="1:46" ht="20.25" customHeight="1" thickBot="1">
      <c r="A26" s="2"/>
      <c r="B26" s="2">
        <f t="shared" si="8"/>
        <v>3</v>
      </c>
      <c r="C26" s="2"/>
      <c r="D26" s="2"/>
      <c r="E26" s="121">
        <v>2</v>
      </c>
      <c r="F26" s="122"/>
      <c r="G26" s="122" t="str">
        <f>VLOOKUP(E26,Plr2,3,0)</f>
        <v>&lt;5&gt; А.Алексеев - В.Плешков</v>
      </c>
      <c r="H26" s="122"/>
      <c r="I26" s="122"/>
      <c r="J26" s="122"/>
      <c r="K26" s="122"/>
      <c r="L26" s="122"/>
      <c r="M26" s="122"/>
      <c r="N26" s="123">
        <f>LARGE($E$7:$E$16,E26)</f>
        <v>21.9986</v>
      </c>
      <c r="O26" s="124"/>
      <c r="Q26" s="57">
        <v>80</v>
      </c>
      <c r="R26" s="58">
        <f>(V26+W26)/2</f>
        <v>6.5</v>
      </c>
      <c r="S26" s="59">
        <f>-R26</f>
        <v>-6.5</v>
      </c>
      <c r="T26" s="60">
        <f>Q26-Q24</f>
        <v>30</v>
      </c>
      <c r="U26" s="60">
        <f>Q26-Q25</f>
        <v>680</v>
      </c>
      <c r="V26" s="58">
        <f t="shared" si="7"/>
        <v>1</v>
      </c>
      <c r="W26" s="59">
        <f t="shared" si="7"/>
        <v>12</v>
      </c>
      <c r="X26" s="48"/>
      <c r="Y26" s="48"/>
      <c r="AD26" s="48"/>
      <c r="AE26" s="48"/>
      <c r="AT26" s="2"/>
    </row>
    <row r="27" spans="1:46" ht="20.25" customHeight="1" thickBot="1">
      <c r="A27" s="2"/>
      <c r="B27" s="2" t="e">
        <f t="shared" si="8"/>
        <v>#N/A</v>
      </c>
      <c r="C27" s="2"/>
      <c r="D27" s="2"/>
      <c r="E27" s="121"/>
      <c r="F27" s="122"/>
      <c r="G27" s="122"/>
      <c r="H27" s="122"/>
      <c r="I27" s="122"/>
      <c r="J27" s="122"/>
      <c r="K27" s="122"/>
      <c r="L27" s="122"/>
      <c r="M27" s="122"/>
      <c r="N27" s="123"/>
      <c r="O27" s="124"/>
      <c r="Q27" s="48"/>
      <c r="R27" s="48"/>
      <c r="S27" s="48"/>
      <c r="T27" s="48"/>
      <c r="U27" s="48"/>
      <c r="V27" s="48"/>
      <c r="W27" s="48"/>
      <c r="X27" s="48"/>
      <c r="Y27" s="48"/>
      <c r="AD27" s="48"/>
      <c r="AE27" s="48"/>
      <c r="AT27" s="2"/>
    </row>
    <row r="28" spans="1:46" ht="20.25" customHeight="1" thickBot="1">
      <c r="A28" s="2"/>
      <c r="B28" s="2" t="e">
        <f t="shared" si="8"/>
        <v>#N/A</v>
      </c>
      <c r="C28" s="2"/>
      <c r="D28" s="3"/>
      <c r="E28" s="121">
        <v>3</v>
      </c>
      <c r="F28" s="122"/>
      <c r="G28" s="122" t="str">
        <f>VLOOKUP(E28,Plr2,3,0)</f>
        <v>&lt;1&gt; Е.Бабенко - Е.Байдин</v>
      </c>
      <c r="H28" s="122"/>
      <c r="I28" s="122"/>
      <c r="J28" s="122"/>
      <c r="K28" s="122"/>
      <c r="L28" s="122"/>
      <c r="M28" s="122"/>
      <c r="N28" s="123">
        <f>LARGE($E$7:$E$16,E28)</f>
        <v>2</v>
      </c>
      <c r="O28" s="124"/>
      <c r="Q28" s="147" t="s">
        <v>201</v>
      </c>
      <c r="R28" s="148"/>
      <c r="S28" s="148"/>
      <c r="T28" s="148"/>
      <c r="U28" s="148"/>
      <c r="V28" s="148"/>
      <c r="W28" s="148"/>
      <c r="X28" s="148"/>
      <c r="Y28" s="156"/>
      <c r="AT28" s="2"/>
    </row>
    <row r="29" spans="1:46" ht="20.25" customHeight="1">
      <c r="A29" s="2"/>
      <c r="B29" s="2" t="e">
        <f t="shared" si="8"/>
        <v>#N/A</v>
      </c>
      <c r="C29" s="2"/>
      <c r="D29" s="2"/>
      <c r="E29" s="121"/>
      <c r="F29" s="122"/>
      <c r="G29" s="122"/>
      <c r="H29" s="122"/>
      <c r="I29" s="122"/>
      <c r="J29" s="122"/>
      <c r="K29" s="122"/>
      <c r="L29" s="122"/>
      <c r="M29" s="122"/>
      <c r="N29" s="123"/>
      <c r="O29" s="124"/>
      <c r="Q29" s="64" t="s">
        <v>197</v>
      </c>
      <c r="R29" s="45" t="s">
        <v>5</v>
      </c>
      <c r="S29" s="46" t="s">
        <v>6</v>
      </c>
      <c r="T29" s="157" t="s">
        <v>198</v>
      </c>
      <c r="U29" s="125"/>
      <c r="V29" s="125"/>
      <c r="W29" s="125" t="s">
        <v>199</v>
      </c>
      <c r="X29" s="125"/>
      <c r="Y29" s="126"/>
      <c r="AC29" s="2"/>
      <c r="AD29" s="2"/>
      <c r="AE29" s="2"/>
      <c r="AF29" s="2"/>
      <c r="AG29" s="2"/>
      <c r="AH29" s="2"/>
      <c r="AI29" s="2"/>
      <c r="AT29" s="2"/>
    </row>
    <row r="30" spans="1:46" ht="20.25" customHeight="1">
      <c r="A30" s="2"/>
      <c r="B30" s="2" t="e">
        <f t="shared" si="8"/>
        <v>#N/A</v>
      </c>
      <c r="C30" s="2"/>
      <c r="D30" s="2"/>
      <c r="E30" s="121">
        <v>4</v>
      </c>
      <c r="F30" s="122"/>
      <c r="G30" s="122" t="str">
        <f>VLOOKUP(E30,Plr2,3,0)</f>
        <v>&lt;3&gt; Л.Самарина - Т.Чернэуцану</v>
      </c>
      <c r="H30" s="122"/>
      <c r="I30" s="122"/>
      <c r="J30" s="122"/>
      <c r="K30" s="122"/>
      <c r="L30" s="122"/>
      <c r="M30" s="122"/>
      <c r="N30" s="123">
        <f>LARGE($E$7:$E$16,E30)</f>
        <v>-8.0005</v>
      </c>
      <c r="O30" s="124"/>
      <c r="Q30" s="51">
        <v>150</v>
      </c>
      <c r="R30" s="7">
        <f>(W30+X30+Y30)/3</f>
        <v>1.3333333333333333</v>
      </c>
      <c r="S30" s="65">
        <f>-R30</f>
        <v>-1.3333333333333333</v>
      </c>
      <c r="T30" s="61">
        <f>Q30-Q31</f>
        <v>250</v>
      </c>
      <c r="U30" s="61">
        <f>Q30-Q32</f>
        <v>350</v>
      </c>
      <c r="V30" s="62">
        <f>Q30-Q33</f>
        <v>-450</v>
      </c>
      <c r="W30" s="6">
        <f aca="true" t="shared" si="9" ref="W30:Y33">MY_IMPS(T30)</f>
        <v>6</v>
      </c>
      <c r="X30" s="6">
        <f t="shared" si="9"/>
        <v>8</v>
      </c>
      <c r="Y30" s="55">
        <f t="shared" si="9"/>
        <v>-10</v>
      </c>
      <c r="AC30" s="2"/>
      <c r="AD30" s="6"/>
      <c r="AE30" s="6"/>
      <c r="AF30" s="2"/>
      <c r="AG30" s="2"/>
      <c r="AH30" s="2"/>
      <c r="AI30" s="2"/>
      <c r="AT30" s="2"/>
    </row>
    <row r="31" spans="1:46" ht="20.25" customHeight="1">
      <c r="A31" s="2"/>
      <c r="B31" s="2" t="e">
        <f t="shared" si="8"/>
        <v>#N/A</v>
      </c>
      <c r="C31" s="2"/>
      <c r="D31" s="87"/>
      <c r="E31" s="121"/>
      <c r="F31" s="122"/>
      <c r="G31" s="122"/>
      <c r="H31" s="122"/>
      <c r="I31" s="122"/>
      <c r="J31" s="122"/>
      <c r="K31" s="122"/>
      <c r="L31" s="122"/>
      <c r="M31" s="122"/>
      <c r="N31" s="123"/>
      <c r="O31" s="124"/>
      <c r="Q31" s="56">
        <v>-100</v>
      </c>
      <c r="R31" s="7">
        <f>(W31+X31+Y31)/3</f>
        <v>-5</v>
      </c>
      <c r="S31" s="65">
        <f>-R31</f>
        <v>5</v>
      </c>
      <c r="T31" s="6">
        <f>Q31-Q30</f>
        <v>-250</v>
      </c>
      <c r="U31" s="6">
        <f>Q31-Q32</f>
        <v>100</v>
      </c>
      <c r="V31" s="63">
        <f>Q31-Q33</f>
        <v>-700</v>
      </c>
      <c r="W31" s="6">
        <f t="shared" si="9"/>
        <v>-6</v>
      </c>
      <c r="X31" s="6">
        <f t="shared" si="9"/>
        <v>3</v>
      </c>
      <c r="Y31" s="55">
        <f t="shared" si="9"/>
        <v>-12</v>
      </c>
      <c r="AC31" s="2"/>
      <c r="AD31" s="6"/>
      <c r="AE31" s="6"/>
      <c r="AF31" s="2"/>
      <c r="AG31" s="2"/>
      <c r="AH31" s="2"/>
      <c r="AI31" s="2"/>
      <c r="AT31" s="2"/>
    </row>
    <row r="32" spans="1:46" ht="20.25" customHeight="1">
      <c r="A32" s="2"/>
      <c r="B32" s="2" t="e">
        <f t="shared" si="8"/>
        <v>#N/A</v>
      </c>
      <c r="C32" s="2"/>
      <c r="D32" s="87"/>
      <c r="E32" s="121">
        <v>5</v>
      </c>
      <c r="F32" s="122"/>
      <c r="G32" s="122" t="str">
        <f>VLOOKUP(E32,Plr2,3,0)</f>
        <v>&lt;2&gt; С.Иванова - А.Порай-Кошиц</v>
      </c>
      <c r="H32" s="122"/>
      <c r="I32" s="122"/>
      <c r="J32" s="122"/>
      <c r="K32" s="122"/>
      <c r="L32" s="122"/>
      <c r="M32" s="122"/>
      <c r="N32" s="123">
        <f>LARGE($E$7:$E$16,E32)</f>
        <v>-51.0002</v>
      </c>
      <c r="O32" s="124"/>
      <c r="Q32" s="56">
        <v>-200</v>
      </c>
      <c r="R32" s="7">
        <f>(W32+X32+Y32)/3</f>
        <v>-8</v>
      </c>
      <c r="S32" s="65">
        <f>-R32</f>
        <v>8</v>
      </c>
      <c r="T32" s="6">
        <f>Q32-Q30</f>
        <v>-350</v>
      </c>
      <c r="U32" s="6">
        <f>Q32-Q31</f>
        <v>-100</v>
      </c>
      <c r="V32" s="63">
        <f>Q32-Q33</f>
        <v>-800</v>
      </c>
      <c r="W32" s="6">
        <f t="shared" si="9"/>
        <v>-8</v>
      </c>
      <c r="X32" s="6">
        <f t="shared" si="9"/>
        <v>-3</v>
      </c>
      <c r="Y32" s="55">
        <f t="shared" si="9"/>
        <v>-13</v>
      </c>
      <c r="AC32" s="2"/>
      <c r="AD32" s="6"/>
      <c r="AE32" s="6"/>
      <c r="AF32" s="2"/>
      <c r="AG32" s="2"/>
      <c r="AH32" s="2"/>
      <c r="AI32" s="2"/>
      <c r="AT32" s="2"/>
    </row>
    <row r="33" spans="1:46" ht="20.25" customHeight="1" thickBot="1">
      <c r="A33" s="2"/>
      <c r="B33" s="2"/>
      <c r="C33" s="2"/>
      <c r="E33" s="121"/>
      <c r="F33" s="122"/>
      <c r="G33" s="122"/>
      <c r="H33" s="122"/>
      <c r="I33" s="122"/>
      <c r="J33" s="122"/>
      <c r="K33" s="122"/>
      <c r="L33" s="122"/>
      <c r="M33" s="122"/>
      <c r="N33" s="123"/>
      <c r="O33" s="124"/>
      <c r="Q33" s="66">
        <v>600</v>
      </c>
      <c r="R33" s="67">
        <f>(W33+X33+Y33)/3</f>
        <v>11.666666666666666</v>
      </c>
      <c r="S33" s="68">
        <f>-R33</f>
        <v>-11.666666666666666</v>
      </c>
      <c r="T33" s="60">
        <f>Q33-Q30</f>
        <v>450</v>
      </c>
      <c r="U33" s="60">
        <f>Q33-Q31</f>
        <v>700</v>
      </c>
      <c r="V33" s="69">
        <f>Q33-Q32</f>
        <v>800</v>
      </c>
      <c r="W33" s="60">
        <f t="shared" si="9"/>
        <v>10</v>
      </c>
      <c r="X33" s="60">
        <f t="shared" si="9"/>
        <v>12</v>
      </c>
      <c r="Y33" s="59">
        <f t="shared" si="9"/>
        <v>13</v>
      </c>
      <c r="AC33" s="2"/>
      <c r="AD33" s="6"/>
      <c r="AE33" s="6"/>
      <c r="AF33" s="2"/>
      <c r="AG33" s="2"/>
      <c r="AH33" s="2"/>
      <c r="AI33" s="2"/>
      <c r="AT33" s="2"/>
    </row>
    <row r="34" spans="1:46" ht="20.25" customHeight="1" thickBot="1">
      <c r="A34" s="3"/>
      <c r="B34" s="3"/>
      <c r="C34" s="3"/>
      <c r="E34" s="121">
        <v>6</v>
      </c>
      <c r="F34" s="122"/>
      <c r="G34" s="122" t="str">
        <f>VLOOKUP(E34,Plr2,3,0)</f>
        <v>---</v>
      </c>
      <c r="H34" s="122"/>
      <c r="I34" s="122"/>
      <c r="J34" s="122"/>
      <c r="K34" s="122"/>
      <c r="L34" s="122"/>
      <c r="M34" s="122"/>
      <c r="N34" s="123">
        <f>LARGE($E$7:$E$16,E34)</f>
        <v>-90.002</v>
      </c>
      <c r="O34" s="124"/>
      <c r="Q34" s="41"/>
      <c r="S34" s="2"/>
      <c r="T34" s="76"/>
      <c r="U34" s="76"/>
      <c r="V34" s="2"/>
      <c r="W34" s="2"/>
      <c r="Z34" s="2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3"/>
      <c r="AT34" s="2"/>
    </row>
    <row r="35" spans="1:46" ht="20.25" customHeight="1">
      <c r="A35" s="2"/>
      <c r="B35" s="2"/>
      <c r="C35" s="2"/>
      <c r="E35" s="121"/>
      <c r="F35" s="122"/>
      <c r="G35" s="122"/>
      <c r="H35" s="122"/>
      <c r="I35" s="122"/>
      <c r="J35" s="122"/>
      <c r="K35" s="122"/>
      <c r="L35" s="122"/>
      <c r="M35" s="122"/>
      <c r="N35" s="123"/>
      <c r="O35" s="124"/>
      <c r="Q35" s="137" t="s">
        <v>196</v>
      </c>
      <c r="R35" s="138"/>
      <c r="S35" s="138"/>
      <c r="T35" s="139"/>
      <c r="U35" s="42"/>
      <c r="V35" s="127" t="s">
        <v>195</v>
      </c>
      <c r="W35" s="146"/>
      <c r="X35" s="127" t="s">
        <v>202</v>
      </c>
      <c r="Y35" s="127"/>
      <c r="Z35" s="128"/>
      <c r="AA35" s="2"/>
      <c r="AB35" s="2"/>
      <c r="AC35" s="2"/>
      <c r="AD35" s="171"/>
      <c r="AE35" s="171"/>
      <c r="AF35" s="171"/>
      <c r="AG35" s="2"/>
      <c r="AH35" s="2"/>
      <c r="AI35" s="2"/>
      <c r="AJ35" s="2"/>
      <c r="AK35" s="2"/>
      <c r="AL35" s="2"/>
      <c r="AM35" s="2"/>
      <c r="AN35" s="2"/>
      <c r="AO35" s="3"/>
      <c r="AT35" s="2"/>
    </row>
    <row r="36" spans="1:46" ht="20.25" customHeight="1">
      <c r="A36" s="2"/>
      <c r="B36" s="2"/>
      <c r="C36" s="2"/>
      <c r="E36" s="121">
        <v>7</v>
      </c>
      <c r="F36" s="122"/>
      <c r="G36" s="122" t="str">
        <f>VLOOKUP(E36,Plr2,3,0)</f>
        <v>---</v>
      </c>
      <c r="H36" s="122"/>
      <c r="I36" s="122"/>
      <c r="J36" s="122"/>
      <c r="K36" s="122"/>
      <c r="L36" s="122"/>
      <c r="M36" s="122"/>
      <c r="N36" s="123">
        <f>LARGE($E$7:$E$16,E36)</f>
        <v>-90.00269999999999</v>
      </c>
      <c r="O36" s="124"/>
      <c r="Q36" s="140"/>
      <c r="R36" s="141"/>
      <c r="S36" s="141"/>
      <c r="T36" s="142"/>
      <c r="U36" s="2"/>
      <c r="V36" s="125">
        <v>400</v>
      </c>
      <c r="W36" s="125"/>
      <c r="X36" s="125">
        <v>550</v>
      </c>
      <c r="Y36" s="125"/>
      <c r="Z36" s="126"/>
      <c r="AB36" s="2"/>
      <c r="AC36" s="2"/>
      <c r="AD36" s="171"/>
      <c r="AE36" s="171"/>
      <c r="AF36" s="171"/>
      <c r="AG36" s="2"/>
      <c r="AH36" s="2"/>
      <c r="AI36" s="2"/>
      <c r="AT36" s="2"/>
    </row>
    <row r="37" spans="1:46" ht="20.25" customHeight="1">
      <c r="A37" s="2"/>
      <c r="B37" s="2"/>
      <c r="C37" s="2"/>
      <c r="E37" s="121"/>
      <c r="F37" s="122"/>
      <c r="G37" s="122"/>
      <c r="H37" s="122"/>
      <c r="I37" s="122"/>
      <c r="J37" s="122"/>
      <c r="K37" s="122"/>
      <c r="L37" s="122"/>
      <c r="M37" s="122"/>
      <c r="N37" s="123"/>
      <c r="O37" s="124"/>
      <c r="Q37" s="140"/>
      <c r="R37" s="141"/>
      <c r="S37" s="141"/>
      <c r="T37" s="142"/>
      <c r="U37" s="2"/>
      <c r="V37" s="125"/>
      <c r="W37" s="125"/>
      <c r="X37" s="125"/>
      <c r="Y37" s="125"/>
      <c r="Z37" s="126"/>
      <c r="AB37" s="2"/>
      <c r="AC37" s="2"/>
      <c r="AD37" s="171"/>
      <c r="AE37" s="171"/>
      <c r="AF37" s="171"/>
      <c r="AG37" s="2"/>
      <c r="AH37" s="2"/>
      <c r="AI37" s="2"/>
      <c r="AT37" s="2"/>
    </row>
    <row r="38" spans="5:46" ht="20.25" customHeight="1">
      <c r="E38" s="121">
        <v>8</v>
      </c>
      <c r="F38" s="122"/>
      <c r="G38" s="122" t="str">
        <f>VLOOKUP(E38,Plr2,3,0)</f>
        <v>---</v>
      </c>
      <c r="H38" s="122"/>
      <c r="I38" s="122"/>
      <c r="J38" s="122"/>
      <c r="K38" s="122"/>
      <c r="L38" s="122"/>
      <c r="M38" s="122"/>
      <c r="N38" s="123">
        <f>LARGE($E$7:$E$16,E38)</f>
        <v>-90.00349999999999</v>
      </c>
      <c r="O38" s="124"/>
      <c r="Q38" s="140"/>
      <c r="R38" s="141"/>
      <c r="S38" s="141"/>
      <c r="T38" s="142"/>
      <c r="U38" s="2"/>
      <c r="V38" s="2"/>
      <c r="W38" s="2"/>
      <c r="X38" s="2"/>
      <c r="Y38" s="2"/>
      <c r="Z38" s="33"/>
      <c r="AC38" s="2"/>
      <c r="AD38" s="2"/>
      <c r="AE38" s="2"/>
      <c r="AF38" s="2"/>
      <c r="AG38" s="2"/>
      <c r="AH38" s="2"/>
      <c r="AI38" s="2"/>
      <c r="AT38" s="2"/>
    </row>
    <row r="39" spans="1:46" ht="20.25" customHeight="1" thickBot="1">
      <c r="A39" s="2"/>
      <c r="B39" s="2"/>
      <c r="C39" s="2"/>
      <c r="E39" s="121"/>
      <c r="F39" s="122"/>
      <c r="G39" s="122"/>
      <c r="H39" s="122"/>
      <c r="I39" s="122"/>
      <c r="J39" s="122"/>
      <c r="K39" s="122"/>
      <c r="L39" s="122"/>
      <c r="M39" s="122"/>
      <c r="N39" s="123"/>
      <c r="O39" s="124"/>
      <c r="Q39" s="143"/>
      <c r="R39" s="144"/>
      <c r="S39" s="144"/>
      <c r="T39" s="145"/>
      <c r="U39" s="41"/>
      <c r="V39" s="5"/>
      <c r="W39" s="158" t="s">
        <v>3</v>
      </c>
      <c r="X39" s="158"/>
      <c r="Y39" s="158"/>
      <c r="Z39" s="159"/>
      <c r="AC39" s="2"/>
      <c r="AD39" s="2"/>
      <c r="AE39" s="2"/>
      <c r="AF39" s="2"/>
      <c r="AG39" s="2"/>
      <c r="AH39" s="2"/>
      <c r="AI39" s="2"/>
      <c r="AT39" s="2"/>
    </row>
    <row r="40" spans="1:46" ht="20.25" customHeight="1">
      <c r="A40" s="2"/>
      <c r="B40" s="2"/>
      <c r="C40" s="2"/>
      <c r="E40" s="121">
        <v>9</v>
      </c>
      <c r="F40" s="122"/>
      <c r="G40" s="122" t="str">
        <f>VLOOKUP(E40,Plr2,3,0)</f>
        <v>---</v>
      </c>
      <c r="H40" s="122"/>
      <c r="I40" s="122"/>
      <c r="J40" s="122"/>
      <c r="K40" s="122"/>
      <c r="L40" s="122"/>
      <c r="M40" s="122"/>
      <c r="N40" s="151">
        <f>LARGE($E$7:$E$16,E40)</f>
        <v>-90.00439999999999</v>
      </c>
      <c r="O40" s="152"/>
      <c r="Q40" s="43"/>
      <c r="R40" s="2"/>
      <c r="S40" s="5"/>
      <c r="T40" s="5"/>
      <c r="U40" s="122" t="s">
        <v>5</v>
      </c>
      <c r="V40" s="122"/>
      <c r="W40" s="125">
        <f>MY_IMPS(Q42)</f>
        <v>-4</v>
      </c>
      <c r="X40" s="125"/>
      <c r="Y40" s="125">
        <f>-W40</f>
        <v>4</v>
      </c>
      <c r="Z40" s="126"/>
      <c r="AC40" s="2"/>
      <c r="AD40" s="2"/>
      <c r="AE40" s="171"/>
      <c r="AF40" s="171"/>
      <c r="AG40" s="2"/>
      <c r="AH40" s="2"/>
      <c r="AI40" s="2"/>
      <c r="AT40" s="2"/>
    </row>
    <row r="41" spans="1:46" ht="20.25" customHeight="1">
      <c r="A41" s="2"/>
      <c r="B41" s="2"/>
      <c r="C41" s="2"/>
      <c r="E41" s="121"/>
      <c r="F41" s="122"/>
      <c r="G41" s="122"/>
      <c r="H41" s="122"/>
      <c r="I41" s="122"/>
      <c r="J41" s="122"/>
      <c r="K41" s="122"/>
      <c r="L41" s="122"/>
      <c r="M41" s="122"/>
      <c r="N41" s="151"/>
      <c r="O41" s="152"/>
      <c r="Q41" s="172" t="s">
        <v>4</v>
      </c>
      <c r="R41" s="173"/>
      <c r="S41" s="5"/>
      <c r="T41" s="5"/>
      <c r="U41" s="122"/>
      <c r="V41" s="122"/>
      <c r="W41" s="125"/>
      <c r="X41" s="125"/>
      <c r="Y41" s="125"/>
      <c r="Z41" s="126"/>
      <c r="AC41" s="2"/>
      <c r="AD41" s="2"/>
      <c r="AE41" s="171"/>
      <c r="AF41" s="171"/>
      <c r="AG41" s="2"/>
      <c r="AH41" s="2"/>
      <c r="AI41" s="2"/>
      <c r="AT41" s="2"/>
    </row>
    <row r="42" spans="5:46" ht="20.25" customHeight="1">
      <c r="E42" s="121">
        <v>10</v>
      </c>
      <c r="F42" s="122"/>
      <c r="G42" s="122" t="str">
        <f>VLOOKUP(E42,Plr2,3,0)</f>
        <v>---</v>
      </c>
      <c r="H42" s="122"/>
      <c r="I42" s="122"/>
      <c r="J42" s="122"/>
      <c r="K42" s="122"/>
      <c r="L42" s="122"/>
      <c r="M42" s="122"/>
      <c r="N42" s="151">
        <f>LARGE($E$7:$E$16,E42)</f>
        <v>-90.0054</v>
      </c>
      <c r="O42" s="152"/>
      <c r="Q42" s="165">
        <f>V36-X36</f>
        <v>-150</v>
      </c>
      <c r="R42" s="125"/>
      <c r="S42" s="2"/>
      <c r="T42" s="2"/>
      <c r="U42" s="122" t="s">
        <v>6</v>
      </c>
      <c r="V42" s="122"/>
      <c r="W42" s="125">
        <f>-W40</f>
        <v>4</v>
      </c>
      <c r="X42" s="125"/>
      <c r="Y42" s="125">
        <f>-Y40</f>
        <v>-4</v>
      </c>
      <c r="Z42" s="126"/>
      <c r="AC42" s="2"/>
      <c r="AD42" s="2"/>
      <c r="AE42" s="171"/>
      <c r="AF42" s="171"/>
      <c r="AG42" s="2"/>
      <c r="AH42" s="2"/>
      <c r="AI42" s="2"/>
      <c r="AT42" s="2"/>
    </row>
    <row r="43" spans="5:46" ht="20.25" customHeight="1" thickBot="1">
      <c r="E43" s="170"/>
      <c r="F43" s="162"/>
      <c r="G43" s="162"/>
      <c r="H43" s="162"/>
      <c r="I43" s="162"/>
      <c r="J43" s="162"/>
      <c r="K43" s="162"/>
      <c r="L43" s="162"/>
      <c r="M43" s="162"/>
      <c r="N43" s="160"/>
      <c r="O43" s="161"/>
      <c r="Q43" s="166"/>
      <c r="R43" s="163"/>
      <c r="S43" s="40"/>
      <c r="T43" s="40"/>
      <c r="U43" s="162"/>
      <c r="V43" s="162"/>
      <c r="W43" s="163"/>
      <c r="X43" s="163"/>
      <c r="Y43" s="163"/>
      <c r="Z43" s="164"/>
      <c r="AC43" s="2"/>
      <c r="AD43" s="2"/>
      <c r="AE43" s="171"/>
      <c r="AF43" s="171"/>
      <c r="AG43" s="2"/>
      <c r="AH43" s="2"/>
      <c r="AI43" s="2"/>
      <c r="AT43" s="2"/>
    </row>
    <row r="44" ht="12.75">
      <c r="AT44" s="2"/>
    </row>
    <row r="45" spans="14:46" ht="12.75">
      <c r="N45">
        <v>14</v>
      </c>
      <c r="AT45" s="2"/>
    </row>
    <row r="48" ht="12.75">
      <c r="O48" s="36"/>
    </row>
    <row r="56" spans="26:41" ht="12.75">
      <c r="Z56" s="2"/>
      <c r="AA56" s="2"/>
      <c r="AB56" s="2"/>
      <c r="AC56" s="2"/>
      <c r="AF56" s="2"/>
      <c r="AG56" s="2"/>
      <c r="AH56" s="2"/>
      <c r="AI56" s="2"/>
      <c r="AJ56" s="2"/>
      <c r="AK56" s="2"/>
      <c r="AL56" s="2"/>
      <c r="AM56" s="2"/>
      <c r="AN56" s="2"/>
      <c r="AO56" s="2"/>
    </row>
    <row r="57" spans="26:41" ht="12.75">
      <c r="Z57" s="2"/>
      <c r="AA57" s="2"/>
      <c r="AB57" s="2"/>
      <c r="AC57" s="2"/>
      <c r="AF57" s="2"/>
      <c r="AG57" s="2"/>
      <c r="AH57" s="2"/>
      <c r="AI57" s="2"/>
      <c r="AJ57" s="2"/>
      <c r="AK57" s="2"/>
      <c r="AL57" s="2"/>
      <c r="AM57" s="2"/>
      <c r="AN57" s="2"/>
      <c r="AO57" s="2"/>
    </row>
  </sheetData>
  <sheetProtection/>
  <mergeCells count="59">
    <mergeCell ref="E42:F43"/>
    <mergeCell ref="G42:M43"/>
    <mergeCell ref="AD35:AF35"/>
    <mergeCell ref="AD36:AF37"/>
    <mergeCell ref="AE40:AF41"/>
    <mergeCell ref="AE42:AF43"/>
    <mergeCell ref="Q41:R41"/>
    <mergeCell ref="E36:F37"/>
    <mergeCell ref="G36:M37"/>
    <mergeCell ref="K2:L2"/>
    <mergeCell ref="K3:L3"/>
    <mergeCell ref="E40:F41"/>
    <mergeCell ref="G40:M41"/>
    <mergeCell ref="M3:N3"/>
    <mergeCell ref="E28:F29"/>
    <mergeCell ref="N28:O29"/>
    <mergeCell ref="E34:F35"/>
    <mergeCell ref="E38:F39"/>
    <mergeCell ref="G38:M39"/>
    <mergeCell ref="W29:Y29"/>
    <mergeCell ref="N42:O43"/>
    <mergeCell ref="G34:M35"/>
    <mergeCell ref="N34:O35"/>
    <mergeCell ref="U42:V43"/>
    <mergeCell ref="W42:X43"/>
    <mergeCell ref="Y42:Z43"/>
    <mergeCell ref="Q42:R43"/>
    <mergeCell ref="W40:X41"/>
    <mergeCell ref="G28:M29"/>
    <mergeCell ref="Q22:W22"/>
    <mergeCell ref="N40:O41"/>
    <mergeCell ref="N38:O39"/>
    <mergeCell ref="N36:O37"/>
    <mergeCell ref="N24:O25"/>
    <mergeCell ref="T23:U23"/>
    <mergeCell ref="V23:W23"/>
    <mergeCell ref="Q28:Y28"/>
    <mergeCell ref="T29:V29"/>
    <mergeCell ref="W39:Z39"/>
    <mergeCell ref="E22:M23"/>
    <mergeCell ref="N22:O23"/>
    <mergeCell ref="Q35:T39"/>
    <mergeCell ref="V35:W35"/>
    <mergeCell ref="E24:F25"/>
    <mergeCell ref="G24:M25"/>
    <mergeCell ref="E32:F33"/>
    <mergeCell ref="G32:M33"/>
    <mergeCell ref="N32:O33"/>
    <mergeCell ref="E30:F31"/>
    <mergeCell ref="E26:F27"/>
    <mergeCell ref="G26:M27"/>
    <mergeCell ref="N26:O27"/>
    <mergeCell ref="Y40:Z41"/>
    <mergeCell ref="X35:Z35"/>
    <mergeCell ref="V36:W37"/>
    <mergeCell ref="X36:Z37"/>
    <mergeCell ref="U40:V41"/>
    <mergeCell ref="G30:M31"/>
    <mergeCell ref="N30:O31"/>
  </mergeCells>
  <conditionalFormatting sqref="N13:N15 N7:N11 O7:AI15 F7:M15 F16:AO16">
    <cfRule type="expression" priority="1" dxfId="2" stopIfTrue="1">
      <formula>F$18&lt;&gt;0</formula>
    </cfRule>
  </conditionalFormatting>
  <conditionalFormatting sqref="N12">
    <cfRule type="expression" priority="20" dxfId="0" stopIfTrue="1">
      <formula>G$18&lt;&gt;0</formula>
    </cfRule>
  </conditionalFormatting>
  <conditionalFormatting sqref="F18:AO18">
    <cfRule type="cellIs" priority="18" dxfId="0" operator="notEqual" stopIfTrue="1">
      <formula>0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B2:N23"/>
  <sheetViews>
    <sheetView zoomScalePageLayoutView="0" workbookViewId="0" topLeftCell="A1">
      <selection activeCell="G20" sqref="G20"/>
    </sheetView>
  </sheetViews>
  <sheetFormatPr defaultColWidth="9.140625" defaultRowHeight="12.75"/>
  <cols>
    <col min="3" max="3" width="5.28125" style="0" customWidth="1"/>
  </cols>
  <sheetData>
    <row r="2" ht="12.75">
      <c r="B2" s="8"/>
    </row>
    <row r="4" spans="2:14" ht="12.75">
      <c r="B4" s="9" t="s">
        <v>8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</row>
    <row r="5" spans="2:14" ht="12.75">
      <c r="B5" s="10" t="s">
        <v>9</v>
      </c>
      <c r="C5" s="11" t="s">
        <v>10</v>
      </c>
      <c r="D5" s="12" t="s">
        <v>11</v>
      </c>
      <c r="E5" s="12" t="s">
        <v>12</v>
      </c>
      <c r="F5" s="12" t="s">
        <v>13</v>
      </c>
      <c r="G5" s="12" t="s">
        <v>14</v>
      </c>
      <c r="H5" s="12" t="s">
        <v>15</v>
      </c>
      <c r="I5" s="12" t="s">
        <v>16</v>
      </c>
      <c r="J5" s="12" t="s">
        <v>17</v>
      </c>
      <c r="K5" s="12" t="s">
        <v>18</v>
      </c>
      <c r="L5" s="13">
        <v>36</v>
      </c>
      <c r="M5" s="13">
        <v>40</v>
      </c>
      <c r="N5" s="14">
        <v>48</v>
      </c>
    </row>
    <row r="6" spans="2:14" ht="12.75">
      <c r="B6" s="15" t="s">
        <v>19</v>
      </c>
      <c r="C6" s="16" t="s">
        <v>20</v>
      </c>
      <c r="D6" s="17" t="s">
        <v>20</v>
      </c>
      <c r="E6" s="17" t="s">
        <v>20</v>
      </c>
      <c r="F6" s="17" t="s">
        <v>21</v>
      </c>
      <c r="G6" s="17" t="s">
        <v>21</v>
      </c>
      <c r="H6" s="17" t="s">
        <v>21</v>
      </c>
      <c r="I6" s="17" t="s">
        <v>22</v>
      </c>
      <c r="J6" s="17" t="s">
        <v>22</v>
      </c>
      <c r="K6" s="17" t="s">
        <v>22</v>
      </c>
      <c r="L6" s="18" t="s">
        <v>22</v>
      </c>
      <c r="M6" s="18" t="s">
        <v>22</v>
      </c>
      <c r="N6" s="19" t="s">
        <v>23</v>
      </c>
    </row>
    <row r="7" spans="2:14" ht="12.75">
      <c r="B7" s="20" t="s">
        <v>24</v>
      </c>
      <c r="C7" s="21" t="s">
        <v>25</v>
      </c>
      <c r="D7" s="22" t="s">
        <v>26</v>
      </c>
      <c r="E7" s="22" t="s">
        <v>26</v>
      </c>
      <c r="F7" s="22" t="s">
        <v>27</v>
      </c>
      <c r="G7" s="22" t="s">
        <v>27</v>
      </c>
      <c r="H7" s="22" t="s">
        <v>28</v>
      </c>
      <c r="I7" s="22" t="s">
        <v>29</v>
      </c>
      <c r="J7" s="22" t="s">
        <v>30</v>
      </c>
      <c r="K7" s="22" t="s">
        <v>30</v>
      </c>
      <c r="L7" s="22" t="s">
        <v>31</v>
      </c>
      <c r="M7" s="22" t="s">
        <v>31</v>
      </c>
      <c r="N7" s="23" t="s">
        <v>32</v>
      </c>
    </row>
    <row r="8" spans="2:14" ht="12.75">
      <c r="B8" s="20" t="s">
        <v>33</v>
      </c>
      <c r="C8" s="21" t="s">
        <v>34</v>
      </c>
      <c r="D8" s="22" t="s">
        <v>35</v>
      </c>
      <c r="E8" s="22" t="s">
        <v>35</v>
      </c>
      <c r="F8" s="22" t="s">
        <v>36</v>
      </c>
      <c r="G8" s="22" t="s">
        <v>37</v>
      </c>
      <c r="H8" s="22" t="s">
        <v>38</v>
      </c>
      <c r="I8" s="22" t="s">
        <v>39</v>
      </c>
      <c r="J8" s="22" t="s">
        <v>40</v>
      </c>
      <c r="K8" s="22" t="s">
        <v>41</v>
      </c>
      <c r="L8" s="22" t="s">
        <v>42</v>
      </c>
      <c r="M8" s="22" t="s">
        <v>43</v>
      </c>
      <c r="N8" s="23" t="s">
        <v>44</v>
      </c>
    </row>
    <row r="9" spans="2:14" ht="12.75">
      <c r="B9" s="20" t="s">
        <v>45</v>
      </c>
      <c r="C9" s="21" t="s">
        <v>46</v>
      </c>
      <c r="D9" s="22" t="s">
        <v>47</v>
      </c>
      <c r="E9" s="22" t="s">
        <v>47</v>
      </c>
      <c r="F9" s="22" t="s">
        <v>48</v>
      </c>
      <c r="G9" s="22" t="s">
        <v>49</v>
      </c>
      <c r="H9" s="22" t="s">
        <v>50</v>
      </c>
      <c r="I9" s="22" t="s">
        <v>51</v>
      </c>
      <c r="J9" s="22" t="s">
        <v>52</v>
      </c>
      <c r="K9" s="22" t="s">
        <v>53</v>
      </c>
      <c r="L9" s="1" t="s">
        <v>54</v>
      </c>
      <c r="M9" s="1" t="s">
        <v>55</v>
      </c>
      <c r="N9" s="24" t="s">
        <v>56</v>
      </c>
    </row>
    <row r="10" spans="2:14" ht="12.75">
      <c r="B10" s="20" t="s">
        <v>57</v>
      </c>
      <c r="C10" s="21" t="s">
        <v>58</v>
      </c>
      <c r="D10" s="22" t="s">
        <v>59</v>
      </c>
      <c r="E10" s="22" t="s">
        <v>50</v>
      </c>
      <c r="F10" s="22" t="s">
        <v>60</v>
      </c>
      <c r="G10" s="22" t="s">
        <v>61</v>
      </c>
      <c r="H10" s="22" t="s">
        <v>62</v>
      </c>
      <c r="I10" s="22" t="s">
        <v>63</v>
      </c>
      <c r="J10" s="22" t="s">
        <v>64</v>
      </c>
      <c r="K10" s="22" t="s">
        <v>65</v>
      </c>
      <c r="L10" s="1" t="s">
        <v>66</v>
      </c>
      <c r="M10" s="1" t="s">
        <v>67</v>
      </c>
      <c r="N10" s="24" t="s">
        <v>68</v>
      </c>
    </row>
    <row r="11" spans="2:14" ht="12.75">
      <c r="B11" s="20" t="s">
        <v>69</v>
      </c>
      <c r="C11" s="21" t="s">
        <v>70</v>
      </c>
      <c r="D11" s="22" t="s">
        <v>71</v>
      </c>
      <c r="E11" s="22" t="s">
        <v>72</v>
      </c>
      <c r="F11" s="22" t="s">
        <v>73</v>
      </c>
      <c r="G11" s="22" t="s">
        <v>74</v>
      </c>
      <c r="H11" s="22" t="s">
        <v>75</v>
      </c>
      <c r="I11" s="22" t="s">
        <v>76</v>
      </c>
      <c r="J11" s="22" t="s">
        <v>77</v>
      </c>
      <c r="K11" s="22" t="s">
        <v>78</v>
      </c>
      <c r="L11" s="1" t="s">
        <v>79</v>
      </c>
      <c r="M11" s="1" t="s">
        <v>80</v>
      </c>
      <c r="N11" s="24" t="s">
        <v>81</v>
      </c>
    </row>
    <row r="12" spans="2:14" ht="12.75">
      <c r="B12" s="20" t="s">
        <v>82</v>
      </c>
      <c r="C12" s="21" t="s">
        <v>83</v>
      </c>
      <c r="D12" s="22" t="s">
        <v>84</v>
      </c>
      <c r="E12" s="22" t="s">
        <v>85</v>
      </c>
      <c r="F12" s="22" t="s">
        <v>86</v>
      </c>
      <c r="G12" s="22" t="s">
        <v>87</v>
      </c>
      <c r="H12" s="22" t="s">
        <v>88</v>
      </c>
      <c r="I12" s="22" t="s">
        <v>89</v>
      </c>
      <c r="J12" s="22" t="s">
        <v>90</v>
      </c>
      <c r="K12" s="22" t="s">
        <v>91</v>
      </c>
      <c r="L12" s="1" t="s">
        <v>92</v>
      </c>
      <c r="M12" s="1" t="s">
        <v>93</v>
      </c>
      <c r="N12" s="24" t="s">
        <v>94</v>
      </c>
    </row>
    <row r="13" spans="2:14" ht="12.75">
      <c r="B13" s="20" t="s">
        <v>95</v>
      </c>
      <c r="C13" s="21" t="s">
        <v>96</v>
      </c>
      <c r="D13" s="22" t="s">
        <v>97</v>
      </c>
      <c r="E13" s="22" t="s">
        <v>98</v>
      </c>
      <c r="F13" s="22" t="s">
        <v>99</v>
      </c>
      <c r="G13" s="22" t="s">
        <v>100</v>
      </c>
      <c r="H13" s="22" t="s">
        <v>101</v>
      </c>
      <c r="I13" s="22" t="s">
        <v>102</v>
      </c>
      <c r="J13" s="22" t="s">
        <v>103</v>
      </c>
      <c r="K13" s="22" t="s">
        <v>104</v>
      </c>
      <c r="L13" s="1" t="s">
        <v>105</v>
      </c>
      <c r="M13" s="1" t="s">
        <v>106</v>
      </c>
      <c r="N13" s="24" t="s">
        <v>107</v>
      </c>
    </row>
    <row r="14" spans="2:14" ht="12.75">
      <c r="B14" s="20" t="s">
        <v>108</v>
      </c>
      <c r="C14" s="21" t="s">
        <v>109</v>
      </c>
      <c r="D14" s="22" t="s">
        <v>110</v>
      </c>
      <c r="E14" s="22" t="s">
        <v>111</v>
      </c>
      <c r="F14" s="22" t="s">
        <v>112</v>
      </c>
      <c r="G14" s="22" t="s">
        <v>101</v>
      </c>
      <c r="H14" s="22" t="s">
        <v>113</v>
      </c>
      <c r="I14" s="22" t="s">
        <v>114</v>
      </c>
      <c r="J14" s="22" t="s">
        <v>115</v>
      </c>
      <c r="K14" s="22" t="s">
        <v>116</v>
      </c>
      <c r="L14" s="1" t="s">
        <v>117</v>
      </c>
      <c r="M14" s="1" t="s">
        <v>118</v>
      </c>
      <c r="N14" s="24" t="s">
        <v>119</v>
      </c>
    </row>
    <row r="15" spans="2:14" ht="12.75">
      <c r="B15" s="20" t="s">
        <v>120</v>
      </c>
      <c r="C15" s="21" t="s">
        <v>121</v>
      </c>
      <c r="D15" s="22" t="s">
        <v>122</v>
      </c>
      <c r="E15" s="22" t="s">
        <v>123</v>
      </c>
      <c r="F15" s="22" t="s">
        <v>124</v>
      </c>
      <c r="G15" s="22" t="s">
        <v>125</v>
      </c>
      <c r="H15" s="22" t="s">
        <v>126</v>
      </c>
      <c r="I15" s="22" t="s">
        <v>127</v>
      </c>
      <c r="J15" s="22" t="s">
        <v>128</v>
      </c>
      <c r="K15" s="22" t="s">
        <v>129</v>
      </c>
      <c r="L15" s="1" t="s">
        <v>130</v>
      </c>
      <c r="M15" s="1" t="s">
        <v>119</v>
      </c>
      <c r="N15" s="24" t="s">
        <v>131</v>
      </c>
    </row>
    <row r="16" spans="2:14" ht="12.75">
      <c r="B16" s="20" t="s">
        <v>132</v>
      </c>
      <c r="C16" s="21" t="s">
        <v>122</v>
      </c>
      <c r="D16" s="22" t="s">
        <v>133</v>
      </c>
      <c r="E16" s="22" t="s">
        <v>134</v>
      </c>
      <c r="F16" s="22" t="s">
        <v>135</v>
      </c>
      <c r="G16" s="22" t="s">
        <v>136</v>
      </c>
      <c r="H16" s="22" t="s">
        <v>137</v>
      </c>
      <c r="I16" s="22" t="s">
        <v>138</v>
      </c>
      <c r="J16" s="22" t="s">
        <v>139</v>
      </c>
      <c r="K16" s="22" t="s">
        <v>140</v>
      </c>
      <c r="L16" s="1" t="s">
        <v>141</v>
      </c>
      <c r="M16" s="1" t="s">
        <v>131</v>
      </c>
      <c r="N16" s="24" t="s">
        <v>142</v>
      </c>
    </row>
    <row r="17" spans="2:14" ht="12.75">
      <c r="B17" s="20" t="s">
        <v>143</v>
      </c>
      <c r="C17" s="21" t="s">
        <v>133</v>
      </c>
      <c r="D17" s="22" t="s">
        <v>144</v>
      </c>
      <c r="E17" s="22" t="s">
        <v>145</v>
      </c>
      <c r="F17" s="22" t="s">
        <v>146</v>
      </c>
      <c r="G17" s="22" t="s">
        <v>116</v>
      </c>
      <c r="H17" s="22" t="s">
        <v>147</v>
      </c>
      <c r="I17" s="22" t="s">
        <v>130</v>
      </c>
      <c r="J17" s="22" t="s">
        <v>148</v>
      </c>
      <c r="K17" s="22" t="s">
        <v>149</v>
      </c>
      <c r="L17" s="1" t="s">
        <v>150</v>
      </c>
      <c r="M17" s="1" t="s">
        <v>142</v>
      </c>
      <c r="N17" s="24" t="s">
        <v>151</v>
      </c>
    </row>
    <row r="18" spans="2:14" ht="12.75">
      <c r="B18" s="20" t="s">
        <v>152</v>
      </c>
      <c r="C18" s="21" t="s">
        <v>144</v>
      </c>
      <c r="D18" s="22" t="s">
        <v>153</v>
      </c>
      <c r="E18" s="22" t="s">
        <v>154</v>
      </c>
      <c r="F18" s="22" t="s">
        <v>155</v>
      </c>
      <c r="G18" s="22" t="s">
        <v>129</v>
      </c>
      <c r="H18" s="22" t="s">
        <v>156</v>
      </c>
      <c r="I18" s="22" t="s">
        <v>141</v>
      </c>
      <c r="J18" s="22" t="s">
        <v>157</v>
      </c>
      <c r="K18" s="22" t="s">
        <v>158</v>
      </c>
      <c r="L18" s="1" t="s">
        <v>159</v>
      </c>
      <c r="M18" s="1" t="s">
        <v>151</v>
      </c>
      <c r="N18" s="24" t="s">
        <v>160</v>
      </c>
    </row>
    <row r="19" spans="2:14" ht="12.75">
      <c r="B19" s="20" t="s">
        <v>161</v>
      </c>
      <c r="C19" s="21" t="s">
        <v>153</v>
      </c>
      <c r="D19" s="22" t="s">
        <v>154</v>
      </c>
      <c r="E19" s="22" t="s">
        <v>162</v>
      </c>
      <c r="F19" s="22" t="s">
        <v>163</v>
      </c>
      <c r="G19" s="22" t="s">
        <v>164</v>
      </c>
      <c r="H19" s="22" t="s">
        <v>165</v>
      </c>
      <c r="I19" s="22" t="s">
        <v>150</v>
      </c>
      <c r="J19" s="22" t="s">
        <v>166</v>
      </c>
      <c r="K19" s="22" t="s">
        <v>167</v>
      </c>
      <c r="L19" s="1" t="s">
        <v>168</v>
      </c>
      <c r="M19" s="1" t="s">
        <v>169</v>
      </c>
      <c r="N19" s="24" t="s">
        <v>170</v>
      </c>
    </row>
    <row r="20" spans="2:14" ht="12.75">
      <c r="B20" s="20" t="s">
        <v>171</v>
      </c>
      <c r="C20" s="21" t="s">
        <v>154</v>
      </c>
      <c r="D20" s="22" t="s">
        <v>162</v>
      </c>
      <c r="E20" s="22" t="s">
        <v>139</v>
      </c>
      <c r="F20" s="22" t="s">
        <v>172</v>
      </c>
      <c r="G20" s="22" t="s">
        <v>141</v>
      </c>
      <c r="H20" s="22" t="s">
        <v>173</v>
      </c>
      <c r="I20" s="22" t="s">
        <v>174</v>
      </c>
      <c r="J20" s="22" t="s">
        <v>175</v>
      </c>
      <c r="K20" s="22" t="s">
        <v>176</v>
      </c>
      <c r="L20" s="1" t="s">
        <v>177</v>
      </c>
      <c r="M20" s="1" t="s">
        <v>178</v>
      </c>
      <c r="N20" s="24" t="s">
        <v>179</v>
      </c>
    </row>
    <row r="21" spans="2:14" ht="12.75">
      <c r="B21" s="25" t="s">
        <v>180</v>
      </c>
      <c r="C21" s="26" t="s">
        <v>181</v>
      </c>
      <c r="D21" s="27" t="s">
        <v>182</v>
      </c>
      <c r="E21" s="27" t="s">
        <v>183</v>
      </c>
      <c r="F21" s="27" t="s">
        <v>184</v>
      </c>
      <c r="G21" s="27" t="s">
        <v>185</v>
      </c>
      <c r="H21" s="27" t="s">
        <v>186</v>
      </c>
      <c r="I21" s="27" t="s">
        <v>187</v>
      </c>
      <c r="J21" s="27" t="s">
        <v>188</v>
      </c>
      <c r="K21" s="27" t="s">
        <v>189</v>
      </c>
      <c r="L21" s="28" t="s">
        <v>190</v>
      </c>
      <c r="M21" s="28" t="s">
        <v>191</v>
      </c>
      <c r="N21" s="29" t="s">
        <v>192</v>
      </c>
    </row>
    <row r="22" spans="2:11" ht="12.75"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2:11" ht="12.75">
      <c r="B23" s="30"/>
      <c r="C23" s="30"/>
      <c r="D23" s="30"/>
      <c r="E23" s="30"/>
      <c r="F23" s="30"/>
      <c r="G23" s="30"/>
      <c r="H23" s="30"/>
      <c r="I23" s="30"/>
      <c r="J23" s="30"/>
      <c r="K23" s="30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J209"/>
  <sheetViews>
    <sheetView zoomScalePageLayoutView="0" workbookViewId="0" topLeftCell="A1">
      <selection activeCell="D210" sqref="D210"/>
    </sheetView>
  </sheetViews>
  <sheetFormatPr defaultColWidth="9.140625" defaultRowHeight="12.75"/>
  <cols>
    <col min="1" max="1" width="2.140625" style="0" customWidth="1"/>
  </cols>
  <sheetData>
    <row r="1" ht="13.5" thickBot="1"/>
    <row r="2" spans="2:10" ht="13.5" thickBot="1">
      <c r="B2" s="174">
        <v>1</v>
      </c>
      <c r="C2" s="175"/>
      <c r="D2" s="147" t="s">
        <v>206</v>
      </c>
      <c r="E2" s="148"/>
      <c r="F2" s="148"/>
      <c r="G2" s="148"/>
      <c r="H2" s="148"/>
      <c r="I2" s="148"/>
      <c r="J2" s="156"/>
    </row>
    <row r="3" spans="2:10" ht="13.5" thickBot="1">
      <c r="B3" s="64" t="s">
        <v>5</v>
      </c>
      <c r="C3" s="46" t="s">
        <v>6</v>
      </c>
      <c r="D3" s="118" t="s">
        <v>197</v>
      </c>
      <c r="E3" s="115" t="s">
        <v>5</v>
      </c>
      <c r="F3" s="119" t="s">
        <v>6</v>
      </c>
      <c r="G3" s="116" t="s">
        <v>207</v>
      </c>
      <c r="H3" s="115"/>
      <c r="I3" s="116"/>
      <c r="J3" s="117" t="s">
        <v>211</v>
      </c>
    </row>
    <row r="4" spans="2:10" ht="12.75">
      <c r="B4" s="81">
        <v>4</v>
      </c>
      <c r="C4" s="82">
        <v>2</v>
      </c>
      <c r="D4" s="56">
        <v>140</v>
      </c>
      <c r="E4" s="6">
        <f>MY_IMPS(G4)</f>
        <v>3</v>
      </c>
      <c r="F4" s="65">
        <f>-E4</f>
        <v>-3</v>
      </c>
      <c r="G4" s="43">
        <f>D4-J4</f>
        <v>100</v>
      </c>
      <c r="H4" s="113">
        <f>(D4+D5)/20+0.5</f>
        <v>5</v>
      </c>
      <c r="I4" s="6">
        <f>INT(H4)</f>
        <v>5</v>
      </c>
      <c r="J4" s="55">
        <f>10*(I4-ABS((EVEN(I4)-I4))*(1-SIGN(H4-I4)))</f>
        <v>40</v>
      </c>
    </row>
    <row r="5" spans="2:10" ht="12.75">
      <c r="B5" s="81">
        <v>3</v>
      </c>
      <c r="C5" s="82">
        <v>5</v>
      </c>
      <c r="D5" s="56">
        <v>-50</v>
      </c>
      <c r="E5" s="6">
        <f>MY_IMPS(G5)</f>
        <v>-3</v>
      </c>
      <c r="F5" s="65">
        <f>-E5</f>
        <v>3</v>
      </c>
      <c r="G5" s="43">
        <f>D5-J5</f>
        <v>-90</v>
      </c>
      <c r="H5" s="7">
        <f>H4</f>
        <v>5</v>
      </c>
      <c r="I5" s="6">
        <f>I4</f>
        <v>5</v>
      </c>
      <c r="J5" s="55">
        <f>J4</f>
        <v>40</v>
      </c>
    </row>
    <row r="6" spans="2:10" ht="13.5" thickBot="1">
      <c r="B6" s="83">
        <v>1</v>
      </c>
      <c r="C6" s="77"/>
      <c r="D6" s="66"/>
      <c r="E6" s="67"/>
      <c r="F6" s="68"/>
      <c r="G6" s="114"/>
      <c r="H6" s="67"/>
      <c r="I6" s="60"/>
      <c r="J6" s="59"/>
    </row>
    <row r="7" spans="2:10" ht="12.75">
      <c r="B7" s="2"/>
      <c r="C7" s="6"/>
      <c r="D7" s="94"/>
      <c r="E7" s="7"/>
      <c r="F7" s="7"/>
      <c r="G7" s="7"/>
      <c r="H7" s="7"/>
      <c r="I7" s="6"/>
      <c r="J7" s="6"/>
    </row>
    <row r="8" ht="13.5" thickBot="1"/>
    <row r="9" spans="2:10" ht="13.5" thickBot="1">
      <c r="B9" s="174">
        <f>B2+1</f>
        <v>2</v>
      </c>
      <c r="C9" s="175"/>
      <c r="D9" s="147" t="s">
        <v>206</v>
      </c>
      <c r="E9" s="148"/>
      <c r="F9" s="148"/>
      <c r="G9" s="148"/>
      <c r="H9" s="148"/>
      <c r="I9" s="148"/>
      <c r="J9" s="156"/>
    </row>
    <row r="10" spans="2:10" ht="13.5" thickBot="1">
      <c r="B10" s="64" t="s">
        <v>5</v>
      </c>
      <c r="C10" s="46" t="s">
        <v>6</v>
      </c>
      <c r="D10" s="118" t="s">
        <v>197</v>
      </c>
      <c r="E10" s="115" t="s">
        <v>5</v>
      </c>
      <c r="F10" s="119" t="s">
        <v>6</v>
      </c>
      <c r="G10" s="116" t="s">
        <v>207</v>
      </c>
      <c r="H10" s="115"/>
      <c r="I10" s="116"/>
      <c r="J10" s="117" t="s">
        <v>211</v>
      </c>
    </row>
    <row r="11" spans="2:10" ht="12.75">
      <c r="B11" s="81">
        <v>4</v>
      </c>
      <c r="C11" s="82">
        <v>2</v>
      </c>
      <c r="D11" s="56">
        <v>100</v>
      </c>
      <c r="E11" s="6">
        <f>MY_IMPS(G11)</f>
        <v>6</v>
      </c>
      <c r="F11" s="65">
        <f>-E11</f>
        <v>-6</v>
      </c>
      <c r="G11" s="43">
        <f>D11-J11</f>
        <v>260</v>
      </c>
      <c r="H11" s="113">
        <f>(D11+D12)/20+0.5</f>
        <v>-15.5</v>
      </c>
      <c r="I11" s="6">
        <f>INT(H11)</f>
        <v>-16</v>
      </c>
      <c r="J11" s="55">
        <f>10*(I11-ABS((EVEN(I11)-I11))*(1-SIGN(H11-I11)))</f>
        <v>-160</v>
      </c>
    </row>
    <row r="12" spans="2:10" ht="12.75">
      <c r="B12" s="81">
        <v>3</v>
      </c>
      <c r="C12" s="82">
        <v>5</v>
      </c>
      <c r="D12" s="56">
        <v>-420</v>
      </c>
      <c r="E12" s="6">
        <f>MY_IMPS(G12)</f>
        <v>-6</v>
      </c>
      <c r="F12" s="65">
        <f>-E12</f>
        <v>6</v>
      </c>
      <c r="G12" s="43">
        <f>D12-J12</f>
        <v>-260</v>
      </c>
      <c r="H12" s="7">
        <f>H11</f>
        <v>-15.5</v>
      </c>
      <c r="I12" s="6">
        <f>I11</f>
        <v>-16</v>
      </c>
      <c r="J12" s="55">
        <f>J11</f>
        <v>-160</v>
      </c>
    </row>
    <row r="13" spans="2:10" ht="13.5" thickBot="1">
      <c r="B13" s="83">
        <v>1</v>
      </c>
      <c r="C13" s="77"/>
      <c r="D13" s="66"/>
      <c r="E13" s="67"/>
      <c r="F13" s="68"/>
      <c r="G13" s="114"/>
      <c r="H13" s="67"/>
      <c r="I13" s="60"/>
      <c r="J13" s="59"/>
    </row>
    <row r="14" spans="2:10" ht="12.75">
      <c r="B14" s="2"/>
      <c r="C14" s="6"/>
      <c r="D14" s="94"/>
      <c r="E14" s="7"/>
      <c r="F14" s="7"/>
      <c r="G14" s="7"/>
      <c r="H14" s="7"/>
      <c r="I14" s="6"/>
      <c r="J14" s="6"/>
    </row>
    <row r="15" ht="13.5" thickBot="1"/>
    <row r="16" spans="2:10" ht="13.5" thickBot="1">
      <c r="B16" s="174">
        <f>B9+1</f>
        <v>3</v>
      </c>
      <c r="C16" s="175"/>
      <c r="D16" s="147" t="s">
        <v>206</v>
      </c>
      <c r="E16" s="148"/>
      <c r="F16" s="148"/>
      <c r="G16" s="148"/>
      <c r="H16" s="148"/>
      <c r="I16" s="148"/>
      <c r="J16" s="156"/>
    </row>
    <row r="17" spans="2:10" ht="13.5" thickBot="1">
      <c r="B17" s="64" t="s">
        <v>5</v>
      </c>
      <c r="C17" s="46" t="s">
        <v>6</v>
      </c>
      <c r="D17" s="79" t="s">
        <v>197</v>
      </c>
      <c r="E17" s="115" t="s">
        <v>5</v>
      </c>
      <c r="F17" s="119" t="s">
        <v>6</v>
      </c>
      <c r="G17" s="116" t="s">
        <v>207</v>
      </c>
      <c r="H17" s="115"/>
      <c r="I17" s="116"/>
      <c r="J17" s="117" t="s">
        <v>211</v>
      </c>
    </row>
    <row r="18" spans="2:10" ht="12.75">
      <c r="B18" s="81">
        <v>4</v>
      </c>
      <c r="C18" s="82">
        <v>2</v>
      </c>
      <c r="D18" s="62">
        <v>450</v>
      </c>
      <c r="E18" s="6">
        <f>MY_IMPS(G18)</f>
        <v>-1</v>
      </c>
      <c r="F18" s="65">
        <f>-E18</f>
        <v>1</v>
      </c>
      <c r="G18" s="43">
        <f>D18-J18</f>
        <v>-20</v>
      </c>
      <c r="H18" s="113">
        <f>(D18+D19)/20+0.5</f>
        <v>47.5</v>
      </c>
      <c r="I18" s="6">
        <f>INT(H18)</f>
        <v>47</v>
      </c>
      <c r="J18" s="55">
        <f>10*(I18-ABS((EVEN(I18)-I18))*(1-SIGN(H18-I18)))</f>
        <v>470</v>
      </c>
    </row>
    <row r="19" spans="2:10" ht="12.75">
      <c r="B19" s="81">
        <v>3</v>
      </c>
      <c r="C19" s="82">
        <v>5</v>
      </c>
      <c r="D19" s="63">
        <v>490</v>
      </c>
      <c r="E19" s="6">
        <f>MY_IMPS(G19)</f>
        <v>1</v>
      </c>
      <c r="F19" s="65">
        <f>-E19</f>
        <v>-1</v>
      </c>
      <c r="G19" s="43">
        <f>D19-J19</f>
        <v>20</v>
      </c>
      <c r="H19" s="7">
        <f>H18</f>
        <v>47.5</v>
      </c>
      <c r="I19" s="6">
        <f>I18</f>
        <v>47</v>
      </c>
      <c r="J19" s="55">
        <f>J18</f>
        <v>470</v>
      </c>
    </row>
    <row r="20" spans="2:10" ht="13.5" thickBot="1">
      <c r="B20" s="83">
        <v>1</v>
      </c>
      <c r="C20" s="77"/>
      <c r="D20" s="80"/>
      <c r="E20" s="67"/>
      <c r="F20" s="68"/>
      <c r="G20" s="114"/>
      <c r="H20" s="67"/>
      <c r="I20" s="60"/>
      <c r="J20" s="59"/>
    </row>
    <row r="21" spans="2:10" ht="12.75">
      <c r="B21" s="2"/>
      <c r="C21" s="6"/>
      <c r="D21" s="94"/>
      <c r="E21" s="7"/>
      <c r="F21" s="7"/>
      <c r="G21" s="7"/>
      <c r="H21" s="7"/>
      <c r="I21" s="6"/>
      <c r="J21" s="6"/>
    </row>
    <row r="22" ht="13.5" thickBot="1"/>
    <row r="23" spans="2:10" ht="13.5" thickBot="1">
      <c r="B23" s="174">
        <f>B16+1</f>
        <v>4</v>
      </c>
      <c r="C23" s="175"/>
      <c r="D23" s="147" t="s">
        <v>206</v>
      </c>
      <c r="E23" s="148"/>
      <c r="F23" s="148"/>
      <c r="G23" s="148"/>
      <c r="H23" s="148"/>
      <c r="I23" s="148"/>
      <c r="J23" s="156"/>
    </row>
    <row r="24" spans="2:10" ht="13.5" thickBot="1">
      <c r="B24" s="64" t="s">
        <v>5</v>
      </c>
      <c r="C24" s="46" t="s">
        <v>6</v>
      </c>
      <c r="D24" s="79" t="s">
        <v>197</v>
      </c>
      <c r="E24" s="115" t="s">
        <v>5</v>
      </c>
      <c r="F24" s="119" t="s">
        <v>6</v>
      </c>
      <c r="G24" s="116" t="s">
        <v>207</v>
      </c>
      <c r="H24" s="115"/>
      <c r="I24" s="116"/>
      <c r="J24" s="117" t="s">
        <v>211</v>
      </c>
    </row>
    <row r="25" spans="2:10" ht="12.75">
      <c r="B25" s="81">
        <v>1</v>
      </c>
      <c r="C25" s="82">
        <v>2</v>
      </c>
      <c r="D25" s="62">
        <v>170</v>
      </c>
      <c r="E25" s="6">
        <f>MY_IMPS(G25)</f>
        <v>4</v>
      </c>
      <c r="F25" s="65">
        <f>-E25</f>
        <v>-4</v>
      </c>
      <c r="G25" s="43">
        <f>D25-J25</f>
        <v>130</v>
      </c>
      <c r="H25" s="113">
        <f>(D25+D26)/20+0.5</f>
        <v>4</v>
      </c>
      <c r="I25" s="6">
        <f>INT(H25)</f>
        <v>4</v>
      </c>
      <c r="J25" s="55">
        <f>10*(I25-ABS((EVEN(I25)-I25))*(1-SIGN(H25-I25)))</f>
        <v>40</v>
      </c>
    </row>
    <row r="26" spans="2:10" ht="12.75">
      <c r="B26" s="81">
        <v>3</v>
      </c>
      <c r="C26" s="82">
        <v>4</v>
      </c>
      <c r="D26" s="63">
        <v>-100</v>
      </c>
      <c r="E26" s="6">
        <f>MY_IMPS(G26)</f>
        <v>-4</v>
      </c>
      <c r="F26" s="65">
        <f>-E26</f>
        <v>4</v>
      </c>
      <c r="G26" s="43">
        <f>D26-J26</f>
        <v>-140</v>
      </c>
      <c r="H26" s="7">
        <f>H25</f>
        <v>4</v>
      </c>
      <c r="I26" s="6">
        <f>I25</f>
        <v>4</v>
      </c>
      <c r="J26" s="55">
        <f>J25</f>
        <v>40</v>
      </c>
    </row>
    <row r="27" spans="2:10" ht="13.5" thickBot="1">
      <c r="B27" s="83">
        <v>5</v>
      </c>
      <c r="C27" s="77"/>
      <c r="D27" s="80"/>
      <c r="E27" s="67"/>
      <c r="F27" s="68"/>
      <c r="G27" s="114"/>
      <c r="H27" s="67"/>
      <c r="I27" s="60"/>
      <c r="J27" s="59"/>
    </row>
    <row r="28" spans="2:10" ht="12.75">
      <c r="B28" s="2"/>
      <c r="C28" s="6"/>
      <c r="D28" s="94"/>
      <c r="E28" s="7"/>
      <c r="F28" s="7"/>
      <c r="G28" s="7"/>
      <c r="H28" s="7"/>
      <c r="I28" s="6"/>
      <c r="J28" s="6"/>
    </row>
    <row r="29" ht="13.5" thickBot="1"/>
    <row r="30" spans="2:10" ht="13.5" thickBot="1">
      <c r="B30" s="174">
        <f>B23+1</f>
        <v>5</v>
      </c>
      <c r="C30" s="175"/>
      <c r="D30" s="147" t="s">
        <v>206</v>
      </c>
      <c r="E30" s="148"/>
      <c r="F30" s="148"/>
      <c r="G30" s="148"/>
      <c r="H30" s="148"/>
      <c r="I30" s="148"/>
      <c r="J30" s="156"/>
    </row>
    <row r="31" spans="2:10" ht="13.5" thickBot="1">
      <c r="B31" s="64" t="s">
        <v>5</v>
      </c>
      <c r="C31" s="46" t="s">
        <v>6</v>
      </c>
      <c r="D31" s="79" t="s">
        <v>197</v>
      </c>
      <c r="E31" s="115" t="s">
        <v>5</v>
      </c>
      <c r="F31" s="119" t="s">
        <v>6</v>
      </c>
      <c r="G31" s="116" t="s">
        <v>207</v>
      </c>
      <c r="H31" s="115"/>
      <c r="I31" s="116"/>
      <c r="J31" s="117" t="s">
        <v>211</v>
      </c>
    </row>
    <row r="32" spans="2:10" ht="12.75">
      <c r="B32" s="81">
        <v>1</v>
      </c>
      <c r="C32" s="82">
        <v>2</v>
      </c>
      <c r="D32" s="62">
        <v>-110</v>
      </c>
      <c r="E32" s="6">
        <f>MY_IMPS(G32)</f>
        <v>0</v>
      </c>
      <c r="F32" s="65">
        <f>-E32</f>
        <v>0</v>
      </c>
      <c r="G32" s="43">
        <f>D32-J32</f>
        <v>10</v>
      </c>
      <c r="H32" s="113">
        <f>(D32+D33)/20+0.5</f>
        <v>-11.5</v>
      </c>
      <c r="I32" s="6">
        <f>INT(H32)</f>
        <v>-12</v>
      </c>
      <c r="J32" s="55">
        <f>10*(I32-ABS((EVEN(I32)-I32))*(1-SIGN(H32-I32)))</f>
        <v>-120</v>
      </c>
    </row>
    <row r="33" spans="2:10" ht="12.75">
      <c r="B33" s="81">
        <v>3</v>
      </c>
      <c r="C33" s="82">
        <v>4</v>
      </c>
      <c r="D33" s="63">
        <v>-130</v>
      </c>
      <c r="E33" s="6">
        <f>MY_IMPS(G33)</f>
        <v>0</v>
      </c>
      <c r="F33" s="65">
        <f>-E33</f>
        <v>0</v>
      </c>
      <c r="G33" s="43">
        <f>D33-J33</f>
        <v>-10</v>
      </c>
      <c r="H33" s="7">
        <f>H32</f>
        <v>-11.5</v>
      </c>
      <c r="I33" s="6">
        <f>I32</f>
        <v>-12</v>
      </c>
      <c r="J33" s="55">
        <f>J32</f>
        <v>-120</v>
      </c>
    </row>
    <row r="34" spans="2:10" ht="13.5" thickBot="1">
      <c r="B34" s="83">
        <v>5</v>
      </c>
      <c r="C34" s="77"/>
      <c r="D34" s="80"/>
      <c r="E34" s="67"/>
      <c r="F34" s="68"/>
      <c r="G34" s="114"/>
      <c r="H34" s="67"/>
      <c r="I34" s="60"/>
      <c r="J34" s="59"/>
    </row>
    <row r="35" spans="2:10" ht="12.75">
      <c r="B35" s="2"/>
      <c r="C35" s="6"/>
      <c r="D35" s="94"/>
      <c r="E35" s="7"/>
      <c r="F35" s="7"/>
      <c r="G35" s="7"/>
      <c r="H35" s="7"/>
      <c r="I35" s="6"/>
      <c r="J35" s="6"/>
    </row>
    <row r="36" ht="13.5" thickBot="1"/>
    <row r="37" spans="2:10" ht="13.5" thickBot="1">
      <c r="B37" s="174">
        <f>B30+1</f>
        <v>6</v>
      </c>
      <c r="C37" s="175"/>
      <c r="D37" s="147" t="s">
        <v>206</v>
      </c>
      <c r="E37" s="148"/>
      <c r="F37" s="148"/>
      <c r="G37" s="148"/>
      <c r="H37" s="148"/>
      <c r="I37" s="148"/>
      <c r="J37" s="156"/>
    </row>
    <row r="38" spans="2:10" ht="13.5" thickBot="1">
      <c r="B38" s="64" t="s">
        <v>5</v>
      </c>
      <c r="C38" s="46" t="s">
        <v>6</v>
      </c>
      <c r="D38" s="79" t="s">
        <v>197</v>
      </c>
      <c r="E38" s="115" t="s">
        <v>5</v>
      </c>
      <c r="F38" s="119" t="s">
        <v>6</v>
      </c>
      <c r="G38" s="116" t="s">
        <v>207</v>
      </c>
      <c r="H38" s="115"/>
      <c r="I38" s="116"/>
      <c r="J38" s="117" t="s">
        <v>211</v>
      </c>
    </row>
    <row r="39" spans="2:10" ht="12.75">
      <c r="B39" s="81">
        <v>1</v>
      </c>
      <c r="C39" s="82">
        <v>2</v>
      </c>
      <c r="D39" s="62">
        <v>200</v>
      </c>
      <c r="E39" s="6">
        <f>MY_IMPS(G39)</f>
        <v>5</v>
      </c>
      <c r="F39" s="65">
        <f>-E39</f>
        <v>-5</v>
      </c>
      <c r="G39" s="43">
        <f>D39-J39</f>
        <v>170</v>
      </c>
      <c r="H39" s="113">
        <f>(D39+D40)/20+0.5</f>
        <v>3.5</v>
      </c>
      <c r="I39" s="6">
        <f>INT(H39)</f>
        <v>3</v>
      </c>
      <c r="J39" s="55">
        <f>10*(I39-ABS((EVEN(I39)-I39))*(1-SIGN(H39-I39)))</f>
        <v>30</v>
      </c>
    </row>
    <row r="40" spans="2:10" ht="12.75">
      <c r="B40" s="81">
        <v>3</v>
      </c>
      <c r="C40" s="82">
        <v>4</v>
      </c>
      <c r="D40" s="63">
        <v>-140</v>
      </c>
      <c r="E40" s="6">
        <f>MY_IMPS(G40)</f>
        <v>-5</v>
      </c>
      <c r="F40" s="65">
        <f>-E40</f>
        <v>5</v>
      </c>
      <c r="G40" s="43">
        <f>D40-J40</f>
        <v>-170</v>
      </c>
      <c r="H40" s="7">
        <f>H39</f>
        <v>3.5</v>
      </c>
      <c r="I40" s="6">
        <f>I39</f>
        <v>3</v>
      </c>
      <c r="J40" s="55">
        <f>J39</f>
        <v>30</v>
      </c>
    </row>
    <row r="41" spans="2:10" ht="13.5" thickBot="1">
      <c r="B41" s="83">
        <v>5</v>
      </c>
      <c r="C41" s="77"/>
      <c r="D41" s="80"/>
      <c r="E41" s="67"/>
      <c r="F41" s="68"/>
      <c r="G41" s="114"/>
      <c r="H41" s="67"/>
      <c r="I41" s="60"/>
      <c r="J41" s="59"/>
    </row>
    <row r="43" ht="13.5" thickBot="1"/>
    <row r="44" spans="2:10" ht="13.5" thickBot="1">
      <c r="B44" s="174">
        <f>B37+1</f>
        <v>7</v>
      </c>
      <c r="C44" s="175"/>
      <c r="D44" s="147" t="s">
        <v>206</v>
      </c>
      <c r="E44" s="148"/>
      <c r="F44" s="148"/>
      <c r="G44" s="148"/>
      <c r="H44" s="148"/>
      <c r="I44" s="148"/>
      <c r="J44" s="156"/>
    </row>
    <row r="45" spans="2:10" ht="13.5" thickBot="1">
      <c r="B45" s="64" t="s">
        <v>5</v>
      </c>
      <c r="C45" s="46" t="s">
        <v>6</v>
      </c>
      <c r="D45" s="79" t="s">
        <v>197</v>
      </c>
      <c r="E45" s="115" t="s">
        <v>5</v>
      </c>
      <c r="F45" s="119" t="s">
        <v>6</v>
      </c>
      <c r="G45" s="116" t="s">
        <v>207</v>
      </c>
      <c r="H45" s="115"/>
      <c r="I45" s="116"/>
      <c r="J45" s="117" t="s">
        <v>211</v>
      </c>
    </row>
    <row r="46" spans="2:10" ht="12.75">
      <c r="B46" s="81">
        <v>1</v>
      </c>
      <c r="C46" s="82">
        <v>3</v>
      </c>
      <c r="D46" s="62">
        <v>-130</v>
      </c>
      <c r="E46" s="6">
        <f>MY_IMPS(G46)</f>
        <v>0</v>
      </c>
      <c r="F46" s="65">
        <f>-E46</f>
        <v>0</v>
      </c>
      <c r="G46" s="43">
        <f>D46-J46</f>
        <v>0</v>
      </c>
      <c r="H46" s="113">
        <f>(D46+D47)/20+0.5</f>
        <v>-12.5</v>
      </c>
      <c r="I46" s="6">
        <f>INT(H46)</f>
        <v>-13</v>
      </c>
      <c r="J46" s="55">
        <f>10*(I46-ABS((EVEN(I46)-I46))*(1-SIGN(H46-I46)))</f>
        <v>-130</v>
      </c>
    </row>
    <row r="47" spans="2:10" ht="12.75">
      <c r="B47" s="81">
        <v>4</v>
      </c>
      <c r="C47" s="82">
        <v>5</v>
      </c>
      <c r="D47" s="63">
        <v>-130</v>
      </c>
      <c r="E47" s="6">
        <f>MY_IMPS(G47)</f>
        <v>0</v>
      </c>
      <c r="F47" s="65">
        <f>-E47</f>
        <v>0</v>
      </c>
      <c r="G47" s="43">
        <f>D47-J47</f>
        <v>0</v>
      </c>
      <c r="H47" s="7">
        <f>H46</f>
        <v>-12.5</v>
      </c>
      <c r="I47" s="6">
        <f>I46</f>
        <v>-13</v>
      </c>
      <c r="J47" s="55">
        <f>J46</f>
        <v>-130</v>
      </c>
    </row>
    <row r="48" spans="2:10" ht="13.5" thickBot="1">
      <c r="B48" s="83">
        <v>2</v>
      </c>
      <c r="C48" s="77"/>
      <c r="D48" s="80"/>
      <c r="E48" s="67"/>
      <c r="F48" s="68"/>
      <c r="G48" s="114"/>
      <c r="H48" s="67"/>
      <c r="I48" s="60"/>
      <c r="J48" s="59"/>
    </row>
    <row r="49" spans="2:10" ht="12.75">
      <c r="B49" s="2"/>
      <c r="C49" s="6"/>
      <c r="D49" s="94"/>
      <c r="E49" s="7"/>
      <c r="F49" s="7"/>
      <c r="G49" s="7"/>
      <c r="H49" s="7"/>
      <c r="I49" s="6"/>
      <c r="J49" s="6"/>
    </row>
    <row r="50" ht="13.5" thickBot="1"/>
    <row r="51" spans="2:10" ht="13.5" thickBot="1">
      <c r="B51" s="174">
        <f>B44+1</f>
        <v>8</v>
      </c>
      <c r="C51" s="175"/>
      <c r="D51" s="147" t="s">
        <v>206</v>
      </c>
      <c r="E51" s="148"/>
      <c r="F51" s="148"/>
      <c r="G51" s="148"/>
      <c r="H51" s="148"/>
      <c r="I51" s="148"/>
      <c r="J51" s="156"/>
    </row>
    <row r="52" spans="2:10" ht="13.5" thickBot="1">
      <c r="B52" s="64" t="s">
        <v>5</v>
      </c>
      <c r="C52" s="46" t="s">
        <v>6</v>
      </c>
      <c r="D52" s="79" t="s">
        <v>197</v>
      </c>
      <c r="E52" s="115" t="s">
        <v>5</v>
      </c>
      <c r="F52" s="119" t="s">
        <v>6</v>
      </c>
      <c r="G52" s="116" t="s">
        <v>207</v>
      </c>
      <c r="H52" s="115"/>
      <c r="I52" s="116"/>
      <c r="J52" s="117" t="s">
        <v>211</v>
      </c>
    </row>
    <row r="53" spans="2:10" ht="12.75">
      <c r="B53" s="81">
        <v>1</v>
      </c>
      <c r="C53" s="82">
        <v>3</v>
      </c>
      <c r="D53" s="62">
        <v>-300</v>
      </c>
      <c r="E53" s="6">
        <f>MY_IMPS(G53)</f>
        <v>2</v>
      </c>
      <c r="F53" s="65">
        <f>-E53</f>
        <v>-2</v>
      </c>
      <c r="G53" s="43">
        <f>D53-J53</f>
        <v>80</v>
      </c>
      <c r="H53" s="113">
        <f>(D53+D54)/20+0.5</f>
        <v>-37</v>
      </c>
      <c r="I53" s="6">
        <f>INT(H53)</f>
        <v>-37</v>
      </c>
      <c r="J53" s="55">
        <f>10*(I53-ABS((EVEN(I53)-I53))*(1-SIGN(H53-I53)))</f>
        <v>-380</v>
      </c>
    </row>
    <row r="54" spans="2:10" ht="12.75">
      <c r="B54" s="81">
        <v>4</v>
      </c>
      <c r="C54" s="82">
        <v>5</v>
      </c>
      <c r="D54" s="63">
        <v>-450</v>
      </c>
      <c r="E54" s="6">
        <f>MY_IMPS(G54)</f>
        <v>-2</v>
      </c>
      <c r="F54" s="65">
        <f>-E54</f>
        <v>2</v>
      </c>
      <c r="G54" s="43">
        <f>D54-J54</f>
        <v>-70</v>
      </c>
      <c r="H54" s="7">
        <f>H53</f>
        <v>-37</v>
      </c>
      <c r="I54" s="6">
        <f>I53</f>
        <v>-37</v>
      </c>
      <c r="J54" s="55">
        <f>J53</f>
        <v>-380</v>
      </c>
    </row>
    <row r="55" spans="2:10" ht="13.5" thickBot="1">
      <c r="B55" s="83">
        <v>2</v>
      </c>
      <c r="C55" s="77"/>
      <c r="D55" s="80"/>
      <c r="E55" s="67"/>
      <c r="F55" s="68"/>
      <c r="G55" s="114"/>
      <c r="H55" s="67"/>
      <c r="I55" s="60"/>
      <c r="J55" s="59"/>
    </row>
    <row r="56" spans="2:10" ht="12.75">
      <c r="B56" s="2"/>
      <c r="C56" s="6"/>
      <c r="D56" s="94"/>
      <c r="E56" s="7"/>
      <c r="F56" s="7"/>
      <c r="G56" s="7"/>
      <c r="H56" s="7"/>
      <c r="I56" s="6"/>
      <c r="J56" s="6"/>
    </row>
    <row r="57" ht="13.5" thickBot="1"/>
    <row r="58" spans="2:10" ht="13.5" thickBot="1">
      <c r="B58" s="174">
        <f>B51+1</f>
        <v>9</v>
      </c>
      <c r="C58" s="175"/>
      <c r="D58" s="147" t="s">
        <v>206</v>
      </c>
      <c r="E58" s="148"/>
      <c r="F58" s="148"/>
      <c r="G58" s="148"/>
      <c r="H58" s="148"/>
      <c r="I58" s="148"/>
      <c r="J58" s="156"/>
    </row>
    <row r="59" spans="2:10" ht="13.5" thickBot="1">
      <c r="B59" s="64" t="s">
        <v>5</v>
      </c>
      <c r="C59" s="46" t="s">
        <v>6</v>
      </c>
      <c r="D59" s="79" t="s">
        <v>197</v>
      </c>
      <c r="E59" s="115" t="s">
        <v>5</v>
      </c>
      <c r="F59" s="119" t="s">
        <v>6</v>
      </c>
      <c r="G59" s="116" t="s">
        <v>207</v>
      </c>
      <c r="H59" s="115"/>
      <c r="I59" s="116"/>
      <c r="J59" s="117" t="s">
        <v>211</v>
      </c>
    </row>
    <row r="60" spans="2:10" ht="12.75">
      <c r="B60" s="81">
        <v>1</v>
      </c>
      <c r="C60" s="82">
        <v>3</v>
      </c>
      <c r="D60" s="62">
        <v>200</v>
      </c>
      <c r="E60" s="6">
        <f>MY_IMPS(G60)</f>
        <v>4</v>
      </c>
      <c r="F60" s="65">
        <f>-E60</f>
        <v>-4</v>
      </c>
      <c r="G60" s="43">
        <f>D60-J60</f>
        <v>160</v>
      </c>
      <c r="H60" s="113">
        <f>(D60+D61)/20+0.5</f>
        <v>5</v>
      </c>
      <c r="I60" s="6">
        <f>INT(H60)</f>
        <v>5</v>
      </c>
      <c r="J60" s="55">
        <f>10*(I60-ABS((EVEN(I60)-I60))*(1-SIGN(H60-I60)))</f>
        <v>40</v>
      </c>
    </row>
    <row r="61" spans="2:10" ht="12.75">
      <c r="B61" s="81">
        <v>4</v>
      </c>
      <c r="C61" s="82">
        <v>5</v>
      </c>
      <c r="D61" s="63">
        <v>-110</v>
      </c>
      <c r="E61" s="6">
        <f>MY_IMPS(G61)</f>
        <v>-4</v>
      </c>
      <c r="F61" s="65">
        <f>-E61</f>
        <v>4</v>
      </c>
      <c r="G61" s="43">
        <f>D61-J61</f>
        <v>-150</v>
      </c>
      <c r="H61" s="7">
        <f>H60</f>
        <v>5</v>
      </c>
      <c r="I61" s="6">
        <f>I60</f>
        <v>5</v>
      </c>
      <c r="J61" s="55">
        <f>J60</f>
        <v>40</v>
      </c>
    </row>
    <row r="62" spans="2:10" ht="13.5" thickBot="1">
      <c r="B62" s="83">
        <v>2</v>
      </c>
      <c r="C62" s="77"/>
      <c r="D62" s="80"/>
      <c r="E62" s="67"/>
      <c r="F62" s="68"/>
      <c r="G62" s="114"/>
      <c r="H62" s="67"/>
      <c r="I62" s="60"/>
      <c r="J62" s="59"/>
    </row>
    <row r="63" spans="2:10" ht="12.75">
      <c r="B63" s="2"/>
      <c r="C63" s="6"/>
      <c r="D63" s="94"/>
      <c r="E63" s="7"/>
      <c r="F63" s="7"/>
      <c r="G63" s="7"/>
      <c r="H63" s="7"/>
      <c r="I63" s="6"/>
      <c r="J63" s="6"/>
    </row>
    <row r="64" ht="13.5" thickBot="1"/>
    <row r="65" spans="2:10" ht="13.5" thickBot="1">
      <c r="B65" s="174">
        <f>B58+1</f>
        <v>10</v>
      </c>
      <c r="C65" s="175"/>
      <c r="D65" s="147" t="s">
        <v>206</v>
      </c>
      <c r="E65" s="148"/>
      <c r="F65" s="148"/>
      <c r="G65" s="148"/>
      <c r="H65" s="148"/>
      <c r="I65" s="148"/>
      <c r="J65" s="156"/>
    </row>
    <row r="66" spans="2:10" ht="13.5" thickBot="1">
      <c r="B66" s="64" t="s">
        <v>5</v>
      </c>
      <c r="C66" s="46" t="s">
        <v>6</v>
      </c>
      <c r="D66" s="79" t="s">
        <v>197</v>
      </c>
      <c r="E66" s="115" t="s">
        <v>5</v>
      </c>
      <c r="F66" s="119" t="s">
        <v>6</v>
      </c>
      <c r="G66" s="116" t="s">
        <v>207</v>
      </c>
      <c r="H66" s="115"/>
      <c r="I66" s="116"/>
      <c r="J66" s="117" t="s">
        <v>211</v>
      </c>
    </row>
    <row r="67" spans="2:10" ht="12.75">
      <c r="B67" s="81">
        <v>1</v>
      </c>
      <c r="C67" s="82">
        <v>5</v>
      </c>
      <c r="D67" s="62">
        <v>-650</v>
      </c>
      <c r="E67" s="6">
        <f>MY_IMPS(G67)</f>
        <v>-9</v>
      </c>
      <c r="F67" s="65">
        <f>-E67</f>
        <v>9</v>
      </c>
      <c r="G67" s="43">
        <f>D67-J67</f>
        <v>-370</v>
      </c>
      <c r="H67" s="113">
        <f>(D67+D68)/20+0.5</f>
        <v>-27</v>
      </c>
      <c r="I67" s="6">
        <f>INT(H67)</f>
        <v>-27</v>
      </c>
      <c r="J67" s="55">
        <f>10*(I67-ABS((EVEN(I67)-I67))*(1-SIGN(H67-I67)))</f>
        <v>-280</v>
      </c>
    </row>
    <row r="68" spans="2:10" ht="12.75">
      <c r="B68" s="81">
        <v>3</v>
      </c>
      <c r="C68" s="82">
        <v>2</v>
      </c>
      <c r="D68" s="63">
        <v>100</v>
      </c>
      <c r="E68" s="6">
        <f>MY_IMPS(G68)</f>
        <v>9</v>
      </c>
      <c r="F68" s="65">
        <f>-E68</f>
        <v>-9</v>
      </c>
      <c r="G68" s="43">
        <f>D68-J68</f>
        <v>380</v>
      </c>
      <c r="H68" s="7">
        <f>H67</f>
        <v>-27</v>
      </c>
      <c r="I68" s="6">
        <f>I67</f>
        <v>-27</v>
      </c>
      <c r="J68" s="55">
        <f>J67</f>
        <v>-280</v>
      </c>
    </row>
    <row r="69" spans="2:10" ht="13.5" thickBot="1">
      <c r="B69" s="83">
        <v>4</v>
      </c>
      <c r="C69" s="77"/>
      <c r="D69" s="80"/>
      <c r="E69" s="67"/>
      <c r="F69" s="68"/>
      <c r="G69" s="114"/>
      <c r="H69" s="67"/>
      <c r="I69" s="60"/>
      <c r="J69" s="59"/>
    </row>
    <row r="70" spans="2:10" ht="12.75">
      <c r="B70" s="2"/>
      <c r="C70" s="6"/>
      <c r="D70" s="94"/>
      <c r="E70" s="7"/>
      <c r="F70" s="7"/>
      <c r="G70" s="7"/>
      <c r="H70" s="7"/>
      <c r="I70" s="6"/>
      <c r="J70" s="6"/>
    </row>
    <row r="71" ht="13.5" thickBot="1"/>
    <row r="72" spans="2:10" ht="13.5" thickBot="1">
      <c r="B72" s="174">
        <f>B65+1</f>
        <v>11</v>
      </c>
      <c r="C72" s="175"/>
      <c r="D72" s="147" t="s">
        <v>206</v>
      </c>
      <c r="E72" s="148"/>
      <c r="F72" s="148"/>
      <c r="G72" s="148"/>
      <c r="H72" s="148"/>
      <c r="I72" s="148"/>
      <c r="J72" s="156"/>
    </row>
    <row r="73" spans="2:10" ht="13.5" thickBot="1">
      <c r="B73" s="64" t="s">
        <v>5</v>
      </c>
      <c r="C73" s="46" t="s">
        <v>6</v>
      </c>
      <c r="D73" s="79" t="s">
        <v>197</v>
      </c>
      <c r="E73" s="115" t="s">
        <v>5</v>
      </c>
      <c r="F73" s="119" t="s">
        <v>6</v>
      </c>
      <c r="G73" s="116" t="s">
        <v>207</v>
      </c>
      <c r="H73" s="115"/>
      <c r="I73" s="116"/>
      <c r="J73" s="117" t="s">
        <v>211</v>
      </c>
    </row>
    <row r="74" spans="2:10" ht="12.75">
      <c r="B74" s="81">
        <v>1</v>
      </c>
      <c r="C74" s="82">
        <v>5</v>
      </c>
      <c r="D74" s="62">
        <v>0</v>
      </c>
      <c r="E74" s="6">
        <f>MY_IMPS(G74)</f>
        <v>1</v>
      </c>
      <c r="F74" s="65">
        <f>-E74</f>
        <v>-1</v>
      </c>
      <c r="G74" s="43">
        <f>D74-J74</f>
        <v>20</v>
      </c>
      <c r="H74" s="113">
        <f>(D74+D75)/20+0.5</f>
        <v>-2</v>
      </c>
      <c r="I74" s="6">
        <f>INT(H74)</f>
        <v>-2</v>
      </c>
      <c r="J74" s="55">
        <f>10*(I74-ABS((EVEN(I74)-I74))*(1-SIGN(H74-I74)))</f>
        <v>-20</v>
      </c>
    </row>
    <row r="75" spans="2:10" ht="12.75">
      <c r="B75" s="81">
        <v>3</v>
      </c>
      <c r="C75" s="82">
        <v>2</v>
      </c>
      <c r="D75" s="63">
        <v>-50</v>
      </c>
      <c r="E75" s="6">
        <f>MY_IMPS(G75)</f>
        <v>-1</v>
      </c>
      <c r="F75" s="65">
        <f>-E75</f>
        <v>1</v>
      </c>
      <c r="G75" s="43">
        <f>D75-J75</f>
        <v>-30</v>
      </c>
      <c r="H75" s="7">
        <f>H74</f>
        <v>-2</v>
      </c>
      <c r="I75" s="6">
        <f>I74</f>
        <v>-2</v>
      </c>
      <c r="J75" s="55">
        <f>J74</f>
        <v>-20</v>
      </c>
    </row>
    <row r="76" spans="2:10" ht="13.5" thickBot="1">
      <c r="B76" s="83">
        <v>4</v>
      </c>
      <c r="C76" s="77"/>
      <c r="D76" s="80"/>
      <c r="E76" s="67"/>
      <c r="F76" s="68"/>
      <c r="G76" s="114"/>
      <c r="H76" s="67"/>
      <c r="I76" s="60"/>
      <c r="J76" s="59"/>
    </row>
    <row r="77" spans="2:10" ht="12.75">
      <c r="B77" s="2"/>
      <c r="C77" s="6"/>
      <c r="D77" s="94"/>
      <c r="E77" s="7"/>
      <c r="F77" s="7"/>
      <c r="G77" s="7"/>
      <c r="H77" s="7"/>
      <c r="I77" s="6"/>
      <c r="J77" s="6"/>
    </row>
    <row r="78" ht="13.5" thickBot="1"/>
    <row r="79" spans="2:10" ht="13.5" thickBot="1">
      <c r="B79" s="174">
        <f>B72+1</f>
        <v>12</v>
      </c>
      <c r="C79" s="175"/>
      <c r="D79" s="147" t="s">
        <v>206</v>
      </c>
      <c r="E79" s="148"/>
      <c r="F79" s="148"/>
      <c r="G79" s="148"/>
      <c r="H79" s="148"/>
      <c r="I79" s="148"/>
      <c r="J79" s="156"/>
    </row>
    <row r="80" spans="2:10" ht="13.5" thickBot="1">
      <c r="B80" s="64" t="s">
        <v>5</v>
      </c>
      <c r="C80" s="46" t="s">
        <v>6</v>
      </c>
      <c r="D80" s="64" t="s">
        <v>197</v>
      </c>
      <c r="E80" s="115" t="s">
        <v>5</v>
      </c>
      <c r="F80" s="119" t="s">
        <v>6</v>
      </c>
      <c r="G80" s="116" t="s">
        <v>207</v>
      </c>
      <c r="H80" s="115"/>
      <c r="I80" s="116"/>
      <c r="J80" s="117" t="s">
        <v>211</v>
      </c>
    </row>
    <row r="81" spans="2:10" ht="12.75">
      <c r="B81" s="81">
        <v>1</v>
      </c>
      <c r="C81" s="82">
        <v>5</v>
      </c>
      <c r="D81" s="51">
        <v>110</v>
      </c>
      <c r="E81" s="6">
        <f>MY_IMPS(G81)</f>
        <v>0</v>
      </c>
      <c r="F81" s="65">
        <f>-E81</f>
        <v>0</v>
      </c>
      <c r="G81" s="43">
        <f>D81-J81</f>
        <v>-10</v>
      </c>
      <c r="H81" s="113">
        <f>(D81+D82)/20+0.5</f>
        <v>13</v>
      </c>
      <c r="I81" s="6">
        <f>INT(H81)</f>
        <v>13</v>
      </c>
      <c r="J81" s="55">
        <f>10*(I81-ABS((EVEN(I81)-I81))*(1-SIGN(H81-I81)))</f>
        <v>120</v>
      </c>
    </row>
    <row r="82" spans="2:10" ht="12.75">
      <c r="B82" s="81">
        <v>3</v>
      </c>
      <c r="C82" s="82">
        <v>2</v>
      </c>
      <c r="D82" s="56">
        <v>140</v>
      </c>
      <c r="E82" s="6">
        <f>MY_IMPS(G82)</f>
        <v>1</v>
      </c>
      <c r="F82" s="65">
        <f>-E82</f>
        <v>-1</v>
      </c>
      <c r="G82" s="43">
        <f>D82-J82</f>
        <v>20</v>
      </c>
      <c r="H82" s="7">
        <f>H81</f>
        <v>13</v>
      </c>
      <c r="I82" s="6">
        <f>I81</f>
        <v>13</v>
      </c>
      <c r="J82" s="55">
        <f>J81</f>
        <v>120</v>
      </c>
    </row>
    <row r="83" spans="2:10" ht="13.5" thickBot="1">
      <c r="B83" s="83">
        <v>4</v>
      </c>
      <c r="C83" s="77"/>
      <c r="D83" s="66"/>
      <c r="E83" s="67"/>
      <c r="F83" s="68"/>
      <c r="G83" s="114"/>
      <c r="H83" s="67"/>
      <c r="I83" s="60"/>
      <c r="J83" s="59"/>
    </row>
    <row r="84" spans="2:10" ht="12.75">
      <c r="B84" s="2"/>
      <c r="C84" s="6"/>
      <c r="D84" s="94"/>
      <c r="E84" s="7"/>
      <c r="F84" s="7"/>
      <c r="G84" s="7"/>
      <c r="H84" s="7"/>
      <c r="I84" s="6"/>
      <c r="J84" s="6"/>
    </row>
    <row r="85" ht="13.5" thickBot="1"/>
    <row r="86" spans="2:10" ht="13.5" thickBot="1">
      <c r="B86" s="174">
        <f>B79+1</f>
        <v>13</v>
      </c>
      <c r="C86" s="175"/>
      <c r="D86" s="147" t="s">
        <v>206</v>
      </c>
      <c r="E86" s="148"/>
      <c r="F86" s="148"/>
      <c r="G86" s="148"/>
      <c r="H86" s="148"/>
      <c r="I86" s="148"/>
      <c r="J86" s="156"/>
    </row>
    <row r="87" spans="2:10" ht="13.5" thickBot="1">
      <c r="B87" s="64" t="s">
        <v>5</v>
      </c>
      <c r="C87" s="46" t="s">
        <v>6</v>
      </c>
      <c r="D87" s="79" t="s">
        <v>197</v>
      </c>
      <c r="E87" s="115" t="s">
        <v>5</v>
      </c>
      <c r="F87" s="119" t="s">
        <v>6</v>
      </c>
      <c r="G87" s="116" t="s">
        <v>207</v>
      </c>
      <c r="H87" s="115"/>
      <c r="I87" s="116"/>
      <c r="J87" s="117" t="s">
        <v>211</v>
      </c>
    </row>
    <row r="88" spans="2:10" ht="12.75">
      <c r="B88" s="81">
        <v>1</v>
      </c>
      <c r="C88" s="82">
        <v>4</v>
      </c>
      <c r="D88" s="62">
        <v>-120</v>
      </c>
      <c r="E88" s="6">
        <f>MY_IMPS(G88)</f>
        <v>6</v>
      </c>
      <c r="F88" s="65">
        <f>-E88</f>
        <v>-6</v>
      </c>
      <c r="G88" s="43">
        <f>D88-J88</f>
        <v>240</v>
      </c>
      <c r="H88" s="113">
        <f>(D88+D89)/20+0.5</f>
        <v>-35.5</v>
      </c>
      <c r="I88" s="6">
        <f>INT(H88)</f>
        <v>-36</v>
      </c>
      <c r="J88" s="55">
        <f>10*(I88-ABS((EVEN(I88)-I88))*(1-SIGN(H88-I88)))</f>
        <v>-360</v>
      </c>
    </row>
    <row r="89" spans="2:10" ht="12.75">
      <c r="B89" s="81">
        <v>2</v>
      </c>
      <c r="C89" s="82">
        <v>5</v>
      </c>
      <c r="D89" s="63">
        <v>-600</v>
      </c>
      <c r="E89" s="6">
        <f>MY_IMPS(G89)</f>
        <v>-6</v>
      </c>
      <c r="F89" s="65">
        <f>-E89</f>
        <v>6</v>
      </c>
      <c r="G89" s="43">
        <f>D89-J89</f>
        <v>-240</v>
      </c>
      <c r="H89" s="7">
        <f>H88</f>
        <v>-35.5</v>
      </c>
      <c r="I89" s="6">
        <f>I88</f>
        <v>-36</v>
      </c>
      <c r="J89" s="55">
        <f>J88</f>
        <v>-360</v>
      </c>
    </row>
    <row r="90" spans="2:10" ht="13.5" thickBot="1">
      <c r="B90" s="83">
        <v>3</v>
      </c>
      <c r="C90" s="77"/>
      <c r="D90" s="80"/>
      <c r="E90" s="67"/>
      <c r="F90" s="68"/>
      <c r="G90" s="114"/>
      <c r="H90" s="67"/>
      <c r="I90" s="60"/>
      <c r="J90" s="59"/>
    </row>
    <row r="92" ht="13.5" thickBot="1"/>
    <row r="93" spans="2:10" ht="13.5" thickBot="1">
      <c r="B93" s="174">
        <f>B86+1</f>
        <v>14</v>
      </c>
      <c r="C93" s="175"/>
      <c r="D93" s="147" t="s">
        <v>206</v>
      </c>
      <c r="E93" s="148"/>
      <c r="F93" s="148"/>
      <c r="G93" s="148"/>
      <c r="H93" s="148"/>
      <c r="I93" s="148"/>
      <c r="J93" s="156"/>
    </row>
    <row r="94" spans="2:10" ht="13.5" thickBot="1">
      <c r="B94" s="64" t="s">
        <v>5</v>
      </c>
      <c r="C94" s="46" t="s">
        <v>6</v>
      </c>
      <c r="D94" s="79" t="s">
        <v>197</v>
      </c>
      <c r="E94" s="115" t="s">
        <v>5</v>
      </c>
      <c r="F94" s="119" t="s">
        <v>6</v>
      </c>
      <c r="G94" s="116" t="s">
        <v>207</v>
      </c>
      <c r="H94" s="115"/>
      <c r="I94" s="116"/>
      <c r="J94" s="117" t="s">
        <v>211</v>
      </c>
    </row>
    <row r="95" spans="2:10" ht="12.75">
      <c r="B95" s="81">
        <v>1</v>
      </c>
      <c r="C95" s="82">
        <v>4</v>
      </c>
      <c r="D95" s="62">
        <v>460</v>
      </c>
      <c r="E95" s="6">
        <f>MY_IMPS(G95)</f>
        <v>0</v>
      </c>
      <c r="F95" s="65">
        <f>-E95</f>
        <v>0</v>
      </c>
      <c r="G95" s="43">
        <f>D95-J95</f>
        <v>0</v>
      </c>
      <c r="H95" s="113">
        <f>(D95+D96)/20+0.5</f>
        <v>46</v>
      </c>
      <c r="I95" s="6">
        <f>INT(H95)</f>
        <v>46</v>
      </c>
      <c r="J95" s="55">
        <f>10*(I95-ABS((EVEN(I95)-I95))*(1-SIGN(H95-I95)))</f>
        <v>460</v>
      </c>
    </row>
    <row r="96" spans="2:10" ht="12.75">
      <c r="B96" s="81">
        <v>2</v>
      </c>
      <c r="C96" s="82">
        <v>5</v>
      </c>
      <c r="D96" s="63">
        <v>450</v>
      </c>
      <c r="E96" s="6">
        <f>MY_IMPS(G96)</f>
        <v>0</v>
      </c>
      <c r="F96" s="65">
        <f>-E96</f>
        <v>0</v>
      </c>
      <c r="G96" s="43">
        <f>D96-J96</f>
        <v>-10</v>
      </c>
      <c r="H96" s="7">
        <f>H95</f>
        <v>46</v>
      </c>
      <c r="I96" s="6">
        <f>I95</f>
        <v>46</v>
      </c>
      <c r="J96" s="55">
        <f>J95</f>
        <v>460</v>
      </c>
    </row>
    <row r="97" spans="2:10" ht="13.5" thickBot="1">
      <c r="B97" s="83">
        <v>3</v>
      </c>
      <c r="C97" s="77"/>
      <c r="D97" s="80"/>
      <c r="E97" s="67"/>
      <c r="F97" s="68"/>
      <c r="G97" s="114"/>
      <c r="H97" s="67"/>
      <c r="I97" s="60"/>
      <c r="J97" s="59"/>
    </row>
    <row r="98" spans="2:10" ht="12.75">
      <c r="B98" s="2"/>
      <c r="C98" s="6"/>
      <c r="D98" s="94"/>
      <c r="E98" s="7"/>
      <c r="F98" s="7"/>
      <c r="G98" s="7"/>
      <c r="H98" s="7"/>
      <c r="I98" s="6"/>
      <c r="J98" s="6"/>
    </row>
    <row r="99" ht="13.5" thickBot="1"/>
    <row r="100" spans="2:10" ht="13.5" thickBot="1">
      <c r="B100" s="174">
        <f>B93+1</f>
        <v>15</v>
      </c>
      <c r="C100" s="175"/>
      <c r="D100" s="147" t="s">
        <v>206</v>
      </c>
      <c r="E100" s="148"/>
      <c r="F100" s="148"/>
      <c r="G100" s="148"/>
      <c r="H100" s="148"/>
      <c r="I100" s="148"/>
      <c r="J100" s="156"/>
    </row>
    <row r="101" spans="2:10" ht="13.5" thickBot="1">
      <c r="B101" s="64" t="s">
        <v>5</v>
      </c>
      <c r="C101" s="46" t="s">
        <v>6</v>
      </c>
      <c r="D101" s="79" t="s">
        <v>197</v>
      </c>
      <c r="E101" s="115" t="s">
        <v>5</v>
      </c>
      <c r="F101" s="119" t="s">
        <v>6</v>
      </c>
      <c r="G101" s="116" t="s">
        <v>207</v>
      </c>
      <c r="H101" s="115"/>
      <c r="I101" s="116"/>
      <c r="J101" s="117" t="s">
        <v>211</v>
      </c>
    </row>
    <row r="102" spans="2:10" ht="12.75">
      <c r="B102" s="81">
        <v>1</v>
      </c>
      <c r="C102" s="82">
        <v>4</v>
      </c>
      <c r="D102" s="62">
        <v>1460</v>
      </c>
      <c r="E102" s="6">
        <f>MY_IMPS(G102)</f>
        <v>0</v>
      </c>
      <c r="F102" s="65">
        <f>-E102</f>
        <v>0</v>
      </c>
      <c r="G102" s="43">
        <f>D102-J102</f>
        <v>10</v>
      </c>
      <c r="H102" s="113">
        <f>(D102+D103)/20+0.5</f>
        <v>145.5</v>
      </c>
      <c r="I102" s="6">
        <f>INT(H102)</f>
        <v>145</v>
      </c>
      <c r="J102" s="55">
        <f>10*(I102-ABS((EVEN(I102)-I102))*(1-SIGN(H102-I102)))</f>
        <v>1450</v>
      </c>
    </row>
    <row r="103" spans="2:10" ht="12.75">
      <c r="B103" s="81">
        <v>2</v>
      </c>
      <c r="C103" s="82">
        <v>5</v>
      </c>
      <c r="D103" s="63">
        <v>1440</v>
      </c>
      <c r="E103" s="6">
        <f>MY_IMPS(G103)</f>
        <v>0</v>
      </c>
      <c r="F103" s="65">
        <f>-E103</f>
        <v>0</v>
      </c>
      <c r="G103" s="43">
        <f>D103-J103</f>
        <v>-10</v>
      </c>
      <c r="H103" s="7">
        <f>H102</f>
        <v>145.5</v>
      </c>
      <c r="I103" s="6">
        <f>I102</f>
        <v>145</v>
      </c>
      <c r="J103" s="55">
        <f>J102</f>
        <v>1450</v>
      </c>
    </row>
    <row r="104" spans="2:10" ht="13.5" thickBot="1">
      <c r="B104" s="83">
        <v>3</v>
      </c>
      <c r="C104" s="77"/>
      <c r="D104" s="80"/>
      <c r="E104" s="67"/>
      <c r="F104" s="68"/>
      <c r="G104" s="114"/>
      <c r="H104" s="67"/>
      <c r="I104" s="60"/>
      <c r="J104" s="59"/>
    </row>
    <row r="105" spans="2:10" ht="12.75">
      <c r="B105" s="2"/>
      <c r="C105" s="6"/>
      <c r="D105" s="94"/>
      <c r="E105" s="7"/>
      <c r="F105" s="7"/>
      <c r="G105" s="7"/>
      <c r="H105" s="7"/>
      <c r="I105" s="6"/>
      <c r="J105" s="6"/>
    </row>
    <row r="106" ht="13.5" thickBot="1"/>
    <row r="107" spans="2:10" ht="13.5" thickBot="1">
      <c r="B107" s="174">
        <f>B100+1</f>
        <v>16</v>
      </c>
      <c r="C107" s="175"/>
      <c r="D107" s="147" t="s">
        <v>206</v>
      </c>
      <c r="E107" s="148"/>
      <c r="F107" s="148"/>
      <c r="G107" s="148"/>
      <c r="H107" s="148"/>
      <c r="I107" s="148"/>
      <c r="J107" s="156"/>
    </row>
    <row r="108" spans="2:10" ht="13.5" thickBot="1">
      <c r="B108" s="64" t="s">
        <v>5</v>
      </c>
      <c r="C108" s="46" t="s">
        <v>6</v>
      </c>
      <c r="D108" s="79" t="s">
        <v>197</v>
      </c>
      <c r="E108" s="115" t="s">
        <v>5</v>
      </c>
      <c r="F108" s="119" t="s">
        <v>6</v>
      </c>
      <c r="G108" s="116" t="s">
        <v>207</v>
      </c>
      <c r="H108" s="115"/>
      <c r="I108" s="116"/>
      <c r="J108" s="117" t="s">
        <v>211</v>
      </c>
    </row>
    <row r="109" spans="2:10" ht="12.75">
      <c r="B109" s="81">
        <v>5</v>
      </c>
      <c r="C109" s="82">
        <v>3</v>
      </c>
      <c r="D109" s="62">
        <v>-1430</v>
      </c>
      <c r="E109" s="6">
        <f>MY_IMPS(G109)</f>
        <v>-9</v>
      </c>
      <c r="F109" s="65">
        <f>-E109</f>
        <v>9</v>
      </c>
      <c r="G109" s="43">
        <f>D109-J109</f>
        <v>-370</v>
      </c>
      <c r="H109" s="113">
        <f>(D109+D110)/20+0.5</f>
        <v>-105</v>
      </c>
      <c r="I109" s="6">
        <f>INT(H109)</f>
        <v>-105</v>
      </c>
      <c r="J109" s="55">
        <f>10*(I109-ABS((EVEN(I109)-I109))*(1-SIGN(H109-I109)))</f>
        <v>-1060</v>
      </c>
    </row>
    <row r="110" spans="2:10" ht="12.75">
      <c r="B110" s="81">
        <v>4</v>
      </c>
      <c r="C110" s="82">
        <v>2</v>
      </c>
      <c r="D110" s="63">
        <v>-680</v>
      </c>
      <c r="E110" s="6">
        <f>MY_IMPS(G110)</f>
        <v>9</v>
      </c>
      <c r="F110" s="65">
        <f>-E110</f>
        <v>-9</v>
      </c>
      <c r="G110" s="43">
        <f>D110-J110</f>
        <v>380</v>
      </c>
      <c r="H110" s="7">
        <f>H109</f>
        <v>-105</v>
      </c>
      <c r="I110" s="6">
        <f>I109</f>
        <v>-105</v>
      </c>
      <c r="J110" s="55">
        <f>J109</f>
        <v>-1060</v>
      </c>
    </row>
    <row r="111" spans="2:10" ht="13.5" thickBot="1">
      <c r="B111" s="83">
        <v>1</v>
      </c>
      <c r="C111" s="77"/>
      <c r="D111" s="80"/>
      <c r="E111" s="67"/>
      <c r="F111" s="68"/>
      <c r="G111" s="114"/>
      <c r="H111" s="67"/>
      <c r="I111" s="60"/>
      <c r="J111" s="59"/>
    </row>
    <row r="112" spans="2:10" ht="12.75">
      <c r="B112" s="2"/>
      <c r="C112" s="6"/>
      <c r="D112" s="94"/>
      <c r="E112" s="7"/>
      <c r="F112" s="7"/>
      <c r="G112" s="7"/>
      <c r="H112" s="7"/>
      <c r="I112" s="6"/>
      <c r="J112" s="6"/>
    </row>
    <row r="113" ht="13.5" thickBot="1"/>
    <row r="114" spans="2:10" ht="13.5" thickBot="1">
      <c r="B114" s="174">
        <f>B107+1</f>
        <v>17</v>
      </c>
      <c r="C114" s="175"/>
      <c r="D114" s="147" t="s">
        <v>206</v>
      </c>
      <c r="E114" s="148"/>
      <c r="F114" s="148"/>
      <c r="G114" s="148"/>
      <c r="H114" s="148"/>
      <c r="I114" s="148"/>
      <c r="J114" s="156"/>
    </row>
    <row r="115" spans="2:10" ht="13.5" thickBot="1">
      <c r="B115" s="64" t="s">
        <v>5</v>
      </c>
      <c r="C115" s="46" t="s">
        <v>6</v>
      </c>
      <c r="D115" s="79" t="s">
        <v>197</v>
      </c>
      <c r="E115" s="115" t="s">
        <v>5</v>
      </c>
      <c r="F115" s="119" t="s">
        <v>6</v>
      </c>
      <c r="G115" s="116" t="s">
        <v>207</v>
      </c>
      <c r="H115" s="115"/>
      <c r="I115" s="116"/>
      <c r="J115" s="117" t="s">
        <v>211</v>
      </c>
    </row>
    <row r="116" spans="2:10" ht="12.75">
      <c r="B116" s="81">
        <v>5</v>
      </c>
      <c r="C116" s="82">
        <v>3</v>
      </c>
      <c r="D116" s="62">
        <v>180</v>
      </c>
      <c r="E116" s="6">
        <f>MY_IMPS(G116)</f>
        <v>-4</v>
      </c>
      <c r="F116" s="65">
        <f>-E116</f>
        <v>4</v>
      </c>
      <c r="G116" s="43">
        <f>D116-J116</f>
        <v>-140</v>
      </c>
      <c r="H116" s="113">
        <f>(D116+D117)/20+0.5</f>
        <v>32.5</v>
      </c>
      <c r="I116" s="6">
        <f>INT(H116)</f>
        <v>32</v>
      </c>
      <c r="J116" s="55">
        <f>10*(I116-ABS((EVEN(I116)-I116))*(1-SIGN(H116-I116)))</f>
        <v>320</v>
      </c>
    </row>
    <row r="117" spans="2:10" ht="12.75">
      <c r="B117" s="81">
        <v>4</v>
      </c>
      <c r="C117" s="82">
        <v>2</v>
      </c>
      <c r="D117" s="63">
        <v>460</v>
      </c>
      <c r="E117" s="6">
        <f>MY_IMPS(G117)</f>
        <v>4</v>
      </c>
      <c r="F117" s="65">
        <f>-E117</f>
        <v>-4</v>
      </c>
      <c r="G117" s="43">
        <f>D117-J117</f>
        <v>140</v>
      </c>
      <c r="H117" s="7">
        <f>H116</f>
        <v>32.5</v>
      </c>
      <c r="I117" s="6">
        <f>I116</f>
        <v>32</v>
      </c>
      <c r="J117" s="55">
        <f>J116</f>
        <v>320</v>
      </c>
    </row>
    <row r="118" spans="2:10" ht="13.5" thickBot="1">
      <c r="B118" s="83">
        <v>1</v>
      </c>
      <c r="C118" s="77"/>
      <c r="D118" s="80"/>
      <c r="E118" s="67"/>
      <c r="F118" s="68"/>
      <c r="G118" s="114"/>
      <c r="H118" s="67"/>
      <c r="I118" s="60"/>
      <c r="J118" s="59"/>
    </row>
    <row r="119" spans="2:10" ht="12.75">
      <c r="B119" s="2"/>
      <c r="C119" s="6"/>
      <c r="D119" s="94"/>
      <c r="E119" s="7"/>
      <c r="F119" s="7"/>
      <c r="G119" s="7"/>
      <c r="H119" s="7"/>
      <c r="I119" s="6"/>
      <c r="J119" s="6"/>
    </row>
    <row r="120" ht="13.5" thickBot="1"/>
    <row r="121" spans="2:10" ht="13.5" thickBot="1">
      <c r="B121" s="174">
        <f>B114+1</f>
        <v>18</v>
      </c>
      <c r="C121" s="175"/>
      <c r="D121" s="147" t="s">
        <v>206</v>
      </c>
      <c r="E121" s="148"/>
      <c r="F121" s="148"/>
      <c r="G121" s="148"/>
      <c r="H121" s="148"/>
      <c r="I121" s="148"/>
      <c r="J121" s="156"/>
    </row>
    <row r="122" spans="2:10" ht="13.5" thickBot="1">
      <c r="B122" s="64" t="s">
        <v>5</v>
      </c>
      <c r="C122" s="46" t="s">
        <v>6</v>
      </c>
      <c r="D122" s="79" t="s">
        <v>197</v>
      </c>
      <c r="E122" s="115" t="s">
        <v>5</v>
      </c>
      <c r="F122" s="119" t="s">
        <v>6</v>
      </c>
      <c r="G122" s="116" t="s">
        <v>207</v>
      </c>
      <c r="H122" s="115"/>
      <c r="I122" s="116"/>
      <c r="J122" s="117" t="s">
        <v>211</v>
      </c>
    </row>
    <row r="123" spans="2:10" ht="12.75">
      <c r="B123" s="81">
        <v>5</v>
      </c>
      <c r="C123" s="82">
        <v>3</v>
      </c>
      <c r="D123" s="62">
        <v>690</v>
      </c>
      <c r="E123" s="6">
        <f>MY_IMPS(G123)</f>
        <v>1</v>
      </c>
      <c r="F123" s="65">
        <f>-E123</f>
        <v>-1</v>
      </c>
      <c r="G123" s="43">
        <f>D123-J123</f>
        <v>30</v>
      </c>
      <c r="H123" s="113">
        <f>(D123+D124)/20+0.5</f>
        <v>66</v>
      </c>
      <c r="I123" s="6">
        <f>INT(H123)</f>
        <v>66</v>
      </c>
      <c r="J123" s="55">
        <f>10*(I123-ABS((EVEN(I123)-I123))*(1-SIGN(H123-I123)))</f>
        <v>660</v>
      </c>
    </row>
    <row r="124" spans="2:10" ht="12.75">
      <c r="B124" s="81">
        <v>4</v>
      </c>
      <c r="C124" s="82">
        <v>2</v>
      </c>
      <c r="D124" s="63">
        <v>620</v>
      </c>
      <c r="E124" s="6">
        <f>MY_IMPS(G124)</f>
        <v>-1</v>
      </c>
      <c r="F124" s="65">
        <f>-E124</f>
        <v>1</v>
      </c>
      <c r="G124" s="43">
        <f>D124-J124</f>
        <v>-40</v>
      </c>
      <c r="H124" s="7">
        <f>H123</f>
        <v>66</v>
      </c>
      <c r="I124" s="6">
        <f>I123</f>
        <v>66</v>
      </c>
      <c r="J124" s="55">
        <f>J123</f>
        <v>660</v>
      </c>
    </row>
    <row r="125" spans="2:10" ht="13.5" thickBot="1">
      <c r="B125" s="83">
        <v>1</v>
      </c>
      <c r="C125" s="77"/>
      <c r="D125" s="80"/>
      <c r="E125" s="67"/>
      <c r="F125" s="68"/>
      <c r="G125" s="114"/>
      <c r="H125" s="67"/>
      <c r="I125" s="60"/>
      <c r="J125" s="59"/>
    </row>
    <row r="126" spans="2:10" ht="12.75">
      <c r="B126" s="2"/>
      <c r="C126" s="6"/>
      <c r="D126" s="94"/>
      <c r="E126" s="7"/>
      <c r="F126" s="7"/>
      <c r="G126" s="7"/>
      <c r="H126" s="7"/>
      <c r="I126" s="6"/>
      <c r="J126" s="6"/>
    </row>
    <row r="127" ht="13.5" thickBot="1"/>
    <row r="128" spans="2:10" ht="13.5" thickBot="1">
      <c r="B128" s="174">
        <f>B121+1</f>
        <v>19</v>
      </c>
      <c r="C128" s="175"/>
      <c r="D128" s="147" t="s">
        <v>206</v>
      </c>
      <c r="E128" s="148"/>
      <c r="F128" s="148"/>
      <c r="G128" s="148"/>
      <c r="H128" s="148"/>
      <c r="I128" s="148"/>
      <c r="J128" s="156"/>
    </row>
    <row r="129" spans="2:10" ht="13.5" thickBot="1">
      <c r="B129" s="64" t="s">
        <v>5</v>
      </c>
      <c r="C129" s="46" t="s">
        <v>6</v>
      </c>
      <c r="D129" s="79" t="s">
        <v>197</v>
      </c>
      <c r="E129" s="115" t="s">
        <v>5</v>
      </c>
      <c r="F129" s="119" t="s">
        <v>6</v>
      </c>
      <c r="G129" s="116" t="s">
        <v>207</v>
      </c>
      <c r="H129" s="115"/>
      <c r="I129" s="116"/>
      <c r="J129" s="117" t="s">
        <v>211</v>
      </c>
    </row>
    <row r="130" spans="2:10" ht="12.75">
      <c r="B130" s="81">
        <v>2</v>
      </c>
      <c r="C130" s="82">
        <v>1</v>
      </c>
      <c r="D130" s="62">
        <v>110</v>
      </c>
      <c r="E130" s="6">
        <f>MY_IMPS(G130)</f>
        <v>2</v>
      </c>
      <c r="F130" s="65">
        <f>-E130</f>
        <v>-2</v>
      </c>
      <c r="G130" s="43">
        <f>D130-J130</f>
        <v>80</v>
      </c>
      <c r="H130" s="113">
        <f>(D130+D131)/20+0.5</f>
        <v>3.5</v>
      </c>
      <c r="I130" s="6">
        <f>INT(H130)</f>
        <v>3</v>
      </c>
      <c r="J130" s="55">
        <f>10*(I130-ABS((EVEN(I130)-I130))*(1-SIGN(H130-I130)))</f>
        <v>30</v>
      </c>
    </row>
    <row r="131" spans="2:10" ht="12.75">
      <c r="B131" s="81">
        <v>3</v>
      </c>
      <c r="C131" s="82">
        <v>4</v>
      </c>
      <c r="D131" s="63">
        <v>-50</v>
      </c>
      <c r="E131" s="6">
        <f>MY_IMPS(G131)</f>
        <v>-2</v>
      </c>
      <c r="F131" s="65">
        <f>-E131</f>
        <v>2</v>
      </c>
      <c r="G131" s="43">
        <f>D131-J131</f>
        <v>-80</v>
      </c>
      <c r="H131" s="7">
        <f>H130</f>
        <v>3.5</v>
      </c>
      <c r="I131" s="6">
        <f>I130</f>
        <v>3</v>
      </c>
      <c r="J131" s="55">
        <f>J130</f>
        <v>30</v>
      </c>
    </row>
    <row r="132" spans="2:10" ht="13.5" thickBot="1">
      <c r="B132" s="83">
        <v>5</v>
      </c>
      <c r="C132" s="77"/>
      <c r="D132" s="80"/>
      <c r="E132" s="67"/>
      <c r="F132" s="68"/>
      <c r="G132" s="114"/>
      <c r="H132" s="67"/>
      <c r="I132" s="60"/>
      <c r="J132" s="59"/>
    </row>
    <row r="133" spans="2:10" ht="12.75">
      <c r="B133" s="2"/>
      <c r="C133" s="6"/>
      <c r="D133" s="94"/>
      <c r="E133" s="7"/>
      <c r="F133" s="7"/>
      <c r="G133" s="7"/>
      <c r="H133" s="7"/>
      <c r="I133" s="6"/>
      <c r="J133" s="6"/>
    </row>
    <row r="134" ht="13.5" thickBot="1"/>
    <row r="135" spans="2:10" ht="13.5" thickBot="1">
      <c r="B135" s="174">
        <f>B128+1</f>
        <v>20</v>
      </c>
      <c r="C135" s="175"/>
      <c r="D135" s="147" t="s">
        <v>206</v>
      </c>
      <c r="E135" s="148"/>
      <c r="F135" s="148"/>
      <c r="G135" s="148"/>
      <c r="H135" s="148"/>
      <c r="I135" s="148"/>
      <c r="J135" s="156"/>
    </row>
    <row r="136" spans="2:10" ht="13.5" thickBot="1">
      <c r="B136" s="64" t="s">
        <v>5</v>
      </c>
      <c r="C136" s="46" t="s">
        <v>6</v>
      </c>
      <c r="D136" s="79" t="s">
        <v>197</v>
      </c>
      <c r="E136" s="115" t="s">
        <v>5</v>
      </c>
      <c r="F136" s="119" t="s">
        <v>6</v>
      </c>
      <c r="G136" s="116" t="s">
        <v>207</v>
      </c>
      <c r="H136" s="115"/>
      <c r="I136" s="116"/>
      <c r="J136" s="117" t="s">
        <v>211</v>
      </c>
    </row>
    <row r="137" spans="2:10" ht="12.75">
      <c r="B137" s="81">
        <v>2</v>
      </c>
      <c r="C137" s="82">
        <v>1</v>
      </c>
      <c r="D137" s="62">
        <v>100</v>
      </c>
      <c r="E137" s="6">
        <f>MY_IMPS(G137)</f>
        <v>3</v>
      </c>
      <c r="F137" s="65">
        <f>-E137</f>
        <v>-3</v>
      </c>
      <c r="G137" s="43">
        <f>D137-J137</f>
        <v>120</v>
      </c>
      <c r="H137" s="113">
        <f>(D137+D138)/20+0.5</f>
        <v>-1.5</v>
      </c>
      <c r="I137" s="6">
        <f>INT(H137)</f>
        <v>-2</v>
      </c>
      <c r="J137" s="55">
        <f>10*(I137-ABS((EVEN(I137)-I137))*(1-SIGN(H137-I137)))</f>
        <v>-20</v>
      </c>
    </row>
    <row r="138" spans="2:10" ht="12.75">
      <c r="B138" s="81">
        <v>3</v>
      </c>
      <c r="C138" s="82">
        <v>4</v>
      </c>
      <c r="D138" s="63">
        <v>-140</v>
      </c>
      <c r="E138" s="6">
        <f>MY_IMPS(G138)</f>
        <v>-3</v>
      </c>
      <c r="F138" s="65">
        <f>-E138</f>
        <v>3</v>
      </c>
      <c r="G138" s="43">
        <f>D138-J138</f>
        <v>-120</v>
      </c>
      <c r="H138" s="7">
        <f>H137</f>
        <v>-1.5</v>
      </c>
      <c r="I138" s="6">
        <f>I137</f>
        <v>-2</v>
      </c>
      <c r="J138" s="55">
        <f>J137</f>
        <v>-20</v>
      </c>
    </row>
    <row r="139" spans="2:10" ht="13.5" thickBot="1">
      <c r="B139" s="83">
        <v>5</v>
      </c>
      <c r="C139" s="77"/>
      <c r="D139" s="80"/>
      <c r="E139" s="67"/>
      <c r="F139" s="68"/>
      <c r="G139" s="114"/>
      <c r="H139" s="67"/>
      <c r="I139" s="60"/>
      <c r="J139" s="59"/>
    </row>
    <row r="141" ht="13.5" thickBot="1"/>
    <row r="142" spans="2:10" ht="13.5" thickBot="1">
      <c r="B142" s="174">
        <f>B135+1</f>
        <v>21</v>
      </c>
      <c r="C142" s="175"/>
      <c r="D142" s="147" t="s">
        <v>206</v>
      </c>
      <c r="E142" s="148"/>
      <c r="F142" s="148"/>
      <c r="G142" s="148"/>
      <c r="H142" s="148"/>
      <c r="I142" s="148"/>
      <c r="J142" s="156"/>
    </row>
    <row r="143" spans="2:10" ht="13.5" thickBot="1">
      <c r="B143" s="64" t="s">
        <v>5</v>
      </c>
      <c r="C143" s="46" t="s">
        <v>6</v>
      </c>
      <c r="D143" s="79" t="s">
        <v>197</v>
      </c>
      <c r="E143" s="115" t="s">
        <v>5</v>
      </c>
      <c r="F143" s="119" t="s">
        <v>6</v>
      </c>
      <c r="G143" s="116" t="s">
        <v>207</v>
      </c>
      <c r="H143" s="115"/>
      <c r="I143" s="116"/>
      <c r="J143" s="117" t="s">
        <v>211</v>
      </c>
    </row>
    <row r="144" spans="2:10" ht="12.75">
      <c r="B144" s="81">
        <v>2</v>
      </c>
      <c r="C144" s="82">
        <v>1</v>
      </c>
      <c r="D144" s="62">
        <v>-1100</v>
      </c>
      <c r="E144" s="6">
        <f>MY_IMPS(G144)</f>
        <v>-2</v>
      </c>
      <c r="F144" s="65">
        <f>-E144</f>
        <v>2</v>
      </c>
      <c r="G144" s="43">
        <f>D144-J144</f>
        <v>-60</v>
      </c>
      <c r="H144" s="113">
        <f>(D144+D145)/20+0.5</f>
        <v>-103.5</v>
      </c>
      <c r="I144" s="6">
        <f>INT(H144)</f>
        <v>-104</v>
      </c>
      <c r="J144" s="55">
        <f>10*(I144-ABS((EVEN(I144)-I144))*(1-SIGN(H144-I144)))</f>
        <v>-1040</v>
      </c>
    </row>
    <row r="145" spans="2:10" ht="12.75">
      <c r="B145" s="81">
        <v>3</v>
      </c>
      <c r="C145" s="82">
        <v>4</v>
      </c>
      <c r="D145" s="63">
        <v>-980</v>
      </c>
      <c r="E145" s="6">
        <f>MY_IMPS(G145)</f>
        <v>2</v>
      </c>
      <c r="F145" s="65">
        <f>-E145</f>
        <v>-2</v>
      </c>
      <c r="G145" s="43">
        <f>D145-J145</f>
        <v>60</v>
      </c>
      <c r="H145" s="7">
        <f>H144</f>
        <v>-103.5</v>
      </c>
      <c r="I145" s="6">
        <f>I144</f>
        <v>-104</v>
      </c>
      <c r="J145" s="55">
        <f>J144</f>
        <v>-1040</v>
      </c>
    </row>
    <row r="146" spans="2:10" ht="13.5" thickBot="1">
      <c r="B146" s="83">
        <v>5</v>
      </c>
      <c r="C146" s="77"/>
      <c r="D146" s="80"/>
      <c r="E146" s="67"/>
      <c r="F146" s="68"/>
      <c r="G146" s="114"/>
      <c r="H146" s="67"/>
      <c r="I146" s="60"/>
      <c r="J146" s="59"/>
    </row>
    <row r="147" spans="2:10" ht="12.75">
      <c r="B147" s="2"/>
      <c r="C147" s="6"/>
      <c r="D147" s="94"/>
      <c r="E147" s="7"/>
      <c r="F147" s="7"/>
      <c r="G147" s="7"/>
      <c r="H147" s="7"/>
      <c r="I147" s="6"/>
      <c r="J147" s="6"/>
    </row>
    <row r="148" ht="13.5" thickBot="1"/>
    <row r="149" spans="2:10" ht="13.5" thickBot="1">
      <c r="B149" s="174">
        <f>B142+1</f>
        <v>22</v>
      </c>
      <c r="C149" s="175"/>
      <c r="D149" s="147" t="s">
        <v>206</v>
      </c>
      <c r="E149" s="148"/>
      <c r="F149" s="148"/>
      <c r="G149" s="148"/>
      <c r="H149" s="148"/>
      <c r="I149" s="148"/>
      <c r="J149" s="156"/>
    </row>
    <row r="150" spans="2:10" ht="13.5" thickBot="1">
      <c r="B150" s="64" t="s">
        <v>5</v>
      </c>
      <c r="C150" s="46" t="s">
        <v>6</v>
      </c>
      <c r="D150" s="79" t="s">
        <v>197</v>
      </c>
      <c r="E150" s="115" t="s">
        <v>5</v>
      </c>
      <c r="F150" s="119" t="s">
        <v>6</v>
      </c>
      <c r="G150" s="116" t="s">
        <v>207</v>
      </c>
      <c r="H150" s="115"/>
      <c r="I150" s="116"/>
      <c r="J150" s="117" t="s">
        <v>211</v>
      </c>
    </row>
    <row r="151" spans="2:10" ht="12.75">
      <c r="B151" s="81">
        <v>3</v>
      </c>
      <c r="C151" s="82">
        <v>1</v>
      </c>
      <c r="D151" s="62">
        <v>-600</v>
      </c>
      <c r="E151" s="6">
        <f>MY_IMPS(G151)</f>
        <v>1</v>
      </c>
      <c r="F151" s="65">
        <f>-E151</f>
        <v>-1</v>
      </c>
      <c r="G151" s="43">
        <f>D151-J151</f>
        <v>20</v>
      </c>
      <c r="H151" s="113">
        <f>(D151+D152)/20+0.5</f>
        <v>-61</v>
      </c>
      <c r="I151" s="6">
        <f>INT(H151)</f>
        <v>-61</v>
      </c>
      <c r="J151" s="55">
        <f>10*(I151-ABS((EVEN(I151)-I151))*(1-SIGN(H151-I151)))</f>
        <v>-620</v>
      </c>
    </row>
    <row r="152" spans="2:10" ht="12.75">
      <c r="B152" s="81">
        <v>4</v>
      </c>
      <c r="C152" s="82">
        <v>5</v>
      </c>
      <c r="D152" s="63">
        <v>-630</v>
      </c>
      <c r="E152" s="6">
        <f>MY_IMPS(G152)</f>
        <v>0</v>
      </c>
      <c r="F152" s="65">
        <f>-E152</f>
        <v>0</v>
      </c>
      <c r="G152" s="43">
        <f>D152-J152</f>
        <v>-10</v>
      </c>
      <c r="H152" s="7">
        <f>H151</f>
        <v>-61</v>
      </c>
      <c r="I152" s="6">
        <f>I151</f>
        <v>-61</v>
      </c>
      <c r="J152" s="55">
        <f>J151</f>
        <v>-620</v>
      </c>
    </row>
    <row r="153" spans="2:10" ht="13.5" thickBot="1">
      <c r="B153" s="83">
        <v>2</v>
      </c>
      <c r="C153" s="77"/>
      <c r="D153" s="80"/>
      <c r="E153" s="67"/>
      <c r="F153" s="68"/>
      <c r="G153" s="114"/>
      <c r="H153" s="67"/>
      <c r="I153" s="60"/>
      <c r="J153" s="59"/>
    </row>
    <row r="154" spans="2:10" ht="12.75">
      <c r="B154" s="2"/>
      <c r="C154" s="6"/>
      <c r="D154" s="94"/>
      <c r="E154" s="7"/>
      <c r="F154" s="7"/>
      <c r="G154" s="7"/>
      <c r="H154" s="7"/>
      <c r="I154" s="6"/>
      <c r="J154" s="6"/>
    </row>
    <row r="155" ht="13.5" thickBot="1"/>
    <row r="156" spans="2:10" ht="13.5" thickBot="1">
      <c r="B156" s="174">
        <f>B149+1</f>
        <v>23</v>
      </c>
      <c r="C156" s="175"/>
      <c r="D156" s="147" t="s">
        <v>206</v>
      </c>
      <c r="E156" s="148"/>
      <c r="F156" s="148"/>
      <c r="G156" s="148"/>
      <c r="H156" s="148"/>
      <c r="I156" s="148"/>
      <c r="J156" s="156"/>
    </row>
    <row r="157" spans="2:10" ht="13.5" thickBot="1">
      <c r="B157" s="64" t="s">
        <v>5</v>
      </c>
      <c r="C157" s="46" t="s">
        <v>6</v>
      </c>
      <c r="D157" s="79" t="s">
        <v>197</v>
      </c>
      <c r="E157" s="115" t="s">
        <v>5</v>
      </c>
      <c r="F157" s="119" t="s">
        <v>6</v>
      </c>
      <c r="G157" s="116" t="s">
        <v>207</v>
      </c>
      <c r="H157" s="115"/>
      <c r="I157" s="116"/>
      <c r="J157" s="117" t="s">
        <v>211</v>
      </c>
    </row>
    <row r="158" spans="2:10" ht="12.75">
      <c r="B158" s="81">
        <v>3</v>
      </c>
      <c r="C158" s="82">
        <v>1</v>
      </c>
      <c r="D158" s="62">
        <v>90</v>
      </c>
      <c r="E158" s="6">
        <f>MY_IMPS(G158)</f>
        <v>-8</v>
      </c>
      <c r="F158" s="65">
        <f>-E158</f>
        <v>8</v>
      </c>
      <c r="G158" s="43">
        <f>D158-J158</f>
        <v>-350</v>
      </c>
      <c r="H158" s="113">
        <f>(D158+D159)/20+0.5</f>
        <v>45</v>
      </c>
      <c r="I158" s="6">
        <f>INT(H158)</f>
        <v>45</v>
      </c>
      <c r="J158" s="55">
        <f>10*(I158-ABS((EVEN(I158)-I158))*(1-SIGN(H158-I158)))</f>
        <v>440</v>
      </c>
    </row>
    <row r="159" spans="2:10" ht="12.75">
      <c r="B159" s="81">
        <v>4</v>
      </c>
      <c r="C159" s="82">
        <v>5</v>
      </c>
      <c r="D159" s="63">
        <v>800</v>
      </c>
      <c r="E159" s="6">
        <f>MY_IMPS(G159)</f>
        <v>8</v>
      </c>
      <c r="F159" s="65">
        <f>-E159</f>
        <v>-8</v>
      </c>
      <c r="G159" s="43">
        <f>D159-J159</f>
        <v>360</v>
      </c>
      <c r="H159" s="7">
        <f>H158</f>
        <v>45</v>
      </c>
      <c r="I159" s="6">
        <f>I158</f>
        <v>45</v>
      </c>
      <c r="J159" s="55">
        <f>J158</f>
        <v>440</v>
      </c>
    </row>
    <row r="160" spans="2:10" ht="13.5" thickBot="1">
      <c r="B160" s="83">
        <v>2</v>
      </c>
      <c r="C160" s="77"/>
      <c r="D160" s="80"/>
      <c r="E160" s="67"/>
      <c r="F160" s="68"/>
      <c r="G160" s="114"/>
      <c r="H160" s="67"/>
      <c r="I160" s="60"/>
      <c r="J160" s="59"/>
    </row>
    <row r="161" spans="2:10" ht="12.75">
      <c r="B161" s="2"/>
      <c r="C161" s="6"/>
      <c r="D161" s="94"/>
      <c r="E161" s="7"/>
      <c r="F161" s="7"/>
      <c r="G161" s="7"/>
      <c r="H161" s="7"/>
      <c r="I161" s="6"/>
      <c r="J161" s="6"/>
    </row>
    <row r="162" ht="13.5" thickBot="1"/>
    <row r="163" spans="2:10" ht="13.5" thickBot="1">
      <c r="B163" s="174">
        <f>B156+1</f>
        <v>24</v>
      </c>
      <c r="C163" s="175"/>
      <c r="D163" s="147" t="s">
        <v>206</v>
      </c>
      <c r="E163" s="148"/>
      <c r="F163" s="148"/>
      <c r="G163" s="148"/>
      <c r="H163" s="148"/>
      <c r="I163" s="148"/>
      <c r="J163" s="156"/>
    </row>
    <row r="164" spans="2:10" ht="13.5" thickBot="1">
      <c r="B164" s="64" t="s">
        <v>5</v>
      </c>
      <c r="C164" s="46" t="s">
        <v>6</v>
      </c>
      <c r="D164" s="79" t="s">
        <v>197</v>
      </c>
      <c r="E164" s="115" t="s">
        <v>5</v>
      </c>
      <c r="F164" s="119" t="s">
        <v>6</v>
      </c>
      <c r="G164" s="116" t="s">
        <v>207</v>
      </c>
      <c r="H164" s="115"/>
      <c r="I164" s="116"/>
      <c r="J164" s="117" t="s">
        <v>211</v>
      </c>
    </row>
    <row r="165" spans="2:10" ht="12.75">
      <c r="B165" s="81">
        <v>3</v>
      </c>
      <c r="C165" s="82">
        <v>1</v>
      </c>
      <c r="D165" s="62">
        <v>-140</v>
      </c>
      <c r="E165" s="6">
        <f>MY_IMPS(G165)</f>
        <v>4</v>
      </c>
      <c r="F165" s="65">
        <f>-E165</f>
        <v>-4</v>
      </c>
      <c r="G165" s="43">
        <f>D165-J165</f>
        <v>160</v>
      </c>
      <c r="H165" s="113">
        <f>(D165+D166)/20+0.5</f>
        <v>-29.5</v>
      </c>
      <c r="I165" s="6">
        <f>INT(H165)</f>
        <v>-30</v>
      </c>
      <c r="J165" s="55">
        <f>10*(I165-ABS((EVEN(I165)-I165))*(1-SIGN(H165-I165)))</f>
        <v>-300</v>
      </c>
    </row>
    <row r="166" spans="2:10" ht="12.75">
      <c r="B166" s="81">
        <v>4</v>
      </c>
      <c r="C166" s="82">
        <v>5</v>
      </c>
      <c r="D166" s="63">
        <v>-460</v>
      </c>
      <c r="E166" s="6">
        <f>MY_IMPS(G166)</f>
        <v>-4</v>
      </c>
      <c r="F166" s="65">
        <f>-E166</f>
        <v>4</v>
      </c>
      <c r="G166" s="43">
        <f>D166-J166</f>
        <v>-160</v>
      </c>
      <c r="H166" s="7">
        <f>H165</f>
        <v>-29.5</v>
      </c>
      <c r="I166" s="6">
        <f>I165</f>
        <v>-30</v>
      </c>
      <c r="J166" s="55">
        <f>J165</f>
        <v>-300</v>
      </c>
    </row>
    <row r="167" spans="2:10" ht="13.5" thickBot="1">
      <c r="B167" s="83">
        <v>2</v>
      </c>
      <c r="C167" s="77"/>
      <c r="D167" s="80"/>
      <c r="E167" s="67"/>
      <c r="F167" s="68"/>
      <c r="G167" s="114"/>
      <c r="H167" s="67"/>
      <c r="I167" s="60"/>
      <c r="J167" s="59"/>
    </row>
    <row r="168" spans="2:10" ht="12.75">
      <c r="B168" s="2"/>
      <c r="C168" s="6"/>
      <c r="D168" s="94"/>
      <c r="E168" s="7"/>
      <c r="F168" s="7"/>
      <c r="G168" s="7"/>
      <c r="H168" s="7"/>
      <c r="I168" s="6"/>
      <c r="J168" s="6"/>
    </row>
    <row r="169" ht="13.5" thickBot="1"/>
    <row r="170" spans="2:10" ht="13.5" thickBot="1">
      <c r="B170" s="174">
        <f>B163+1</f>
        <v>25</v>
      </c>
      <c r="C170" s="175"/>
      <c r="D170" s="147" t="s">
        <v>206</v>
      </c>
      <c r="E170" s="148"/>
      <c r="F170" s="148"/>
      <c r="G170" s="148"/>
      <c r="H170" s="148"/>
      <c r="I170" s="148"/>
      <c r="J170" s="156"/>
    </row>
    <row r="171" spans="2:10" ht="13.5" thickBot="1">
      <c r="B171" s="64" t="s">
        <v>5</v>
      </c>
      <c r="C171" s="46" t="s">
        <v>6</v>
      </c>
      <c r="D171" s="79" t="s">
        <v>197</v>
      </c>
      <c r="E171" s="115" t="s">
        <v>5</v>
      </c>
      <c r="F171" s="119" t="s">
        <v>6</v>
      </c>
      <c r="G171" s="116" t="s">
        <v>207</v>
      </c>
      <c r="H171" s="115"/>
      <c r="I171" s="116"/>
      <c r="J171" s="117" t="s">
        <v>211</v>
      </c>
    </row>
    <row r="172" spans="2:10" ht="12.75">
      <c r="B172" s="81">
        <v>5</v>
      </c>
      <c r="C172" s="82">
        <v>1</v>
      </c>
      <c r="D172" s="62">
        <v>-100</v>
      </c>
      <c r="E172" s="6">
        <f>MY_IMPS(G172)</f>
        <v>-7</v>
      </c>
      <c r="F172" s="65">
        <f>-E172</f>
        <v>7</v>
      </c>
      <c r="G172" s="43">
        <f>D172-J172</f>
        <v>-300</v>
      </c>
      <c r="H172" s="113">
        <f>(D172+D173)/20+0.5</f>
        <v>20.5</v>
      </c>
      <c r="I172" s="6">
        <f>INT(H172)</f>
        <v>20</v>
      </c>
      <c r="J172" s="55">
        <f>10*(I172-ABS((EVEN(I172)-I172))*(1-SIGN(H172-I172)))</f>
        <v>200</v>
      </c>
    </row>
    <row r="173" spans="2:10" ht="12.75">
      <c r="B173" s="81">
        <v>3</v>
      </c>
      <c r="C173" s="82">
        <v>2</v>
      </c>
      <c r="D173" s="63">
        <v>500</v>
      </c>
      <c r="E173" s="6">
        <f>MY_IMPS(G173)</f>
        <v>7</v>
      </c>
      <c r="F173" s="65">
        <f>-E173</f>
        <v>-7</v>
      </c>
      <c r="G173" s="43">
        <f>D173-J173</f>
        <v>300</v>
      </c>
      <c r="H173" s="7">
        <f>H172</f>
        <v>20.5</v>
      </c>
      <c r="I173" s="6">
        <f>I172</f>
        <v>20</v>
      </c>
      <c r="J173" s="55">
        <f>J172</f>
        <v>200</v>
      </c>
    </row>
    <row r="174" spans="2:10" ht="13.5" thickBot="1">
      <c r="B174" s="83">
        <v>4</v>
      </c>
      <c r="C174" s="77"/>
      <c r="D174" s="80"/>
      <c r="E174" s="67"/>
      <c r="F174" s="68"/>
      <c r="G174" s="114"/>
      <c r="H174" s="67"/>
      <c r="I174" s="60"/>
      <c r="J174" s="59"/>
    </row>
    <row r="175" spans="2:10" ht="12.75">
      <c r="B175" s="2"/>
      <c r="C175" s="6"/>
      <c r="D175" s="94"/>
      <c r="E175" s="7"/>
      <c r="F175" s="7"/>
      <c r="G175" s="7"/>
      <c r="H175" s="7"/>
      <c r="I175" s="6"/>
      <c r="J175" s="6"/>
    </row>
    <row r="176" ht="13.5" thickBot="1"/>
    <row r="177" spans="2:10" ht="13.5" thickBot="1">
      <c r="B177" s="174">
        <f>B170+1</f>
        <v>26</v>
      </c>
      <c r="C177" s="175"/>
      <c r="D177" s="147" t="s">
        <v>206</v>
      </c>
      <c r="E177" s="148"/>
      <c r="F177" s="148"/>
      <c r="G177" s="148"/>
      <c r="H177" s="148"/>
      <c r="I177" s="148"/>
      <c r="J177" s="156"/>
    </row>
    <row r="178" spans="2:10" ht="13.5" thickBot="1">
      <c r="B178" s="64" t="s">
        <v>5</v>
      </c>
      <c r="C178" s="46" t="s">
        <v>6</v>
      </c>
      <c r="D178" s="79" t="s">
        <v>197</v>
      </c>
      <c r="E178" s="115" t="s">
        <v>5</v>
      </c>
      <c r="F178" s="119" t="s">
        <v>6</v>
      </c>
      <c r="G178" s="116" t="s">
        <v>207</v>
      </c>
      <c r="H178" s="115"/>
      <c r="I178" s="116"/>
      <c r="J178" s="117" t="s">
        <v>211</v>
      </c>
    </row>
    <row r="179" spans="2:10" ht="12.75">
      <c r="B179" s="81">
        <v>5</v>
      </c>
      <c r="C179" s="82">
        <v>1</v>
      </c>
      <c r="D179" s="62">
        <v>-140</v>
      </c>
      <c r="E179" s="6">
        <f>MY_IMPS(G179)</f>
        <v>10</v>
      </c>
      <c r="F179" s="65">
        <f>-E179</f>
        <v>-10</v>
      </c>
      <c r="G179" s="43">
        <f>D179-J179</f>
        <v>430</v>
      </c>
      <c r="H179" s="113">
        <f>(D179+D180)/20+0.5</f>
        <v>-56.5</v>
      </c>
      <c r="I179" s="6">
        <f>INT(H179)</f>
        <v>-57</v>
      </c>
      <c r="J179" s="55">
        <f>10*(I179-ABS((EVEN(I179)-I179))*(1-SIGN(H179-I179)))</f>
        <v>-570</v>
      </c>
    </row>
    <row r="180" spans="2:10" ht="12.75">
      <c r="B180" s="81">
        <v>3</v>
      </c>
      <c r="C180" s="82">
        <v>2</v>
      </c>
      <c r="D180" s="63">
        <v>-1000</v>
      </c>
      <c r="E180" s="6">
        <f>MY_IMPS(G180)</f>
        <v>-10</v>
      </c>
      <c r="F180" s="65">
        <f>-E180</f>
        <v>10</v>
      </c>
      <c r="G180" s="43">
        <f>D180-J180</f>
        <v>-430</v>
      </c>
      <c r="H180" s="7">
        <f>H179</f>
        <v>-56.5</v>
      </c>
      <c r="I180" s="6">
        <f>I179</f>
        <v>-57</v>
      </c>
      <c r="J180" s="55">
        <f>J179</f>
        <v>-570</v>
      </c>
    </row>
    <row r="181" spans="2:10" ht="13.5" thickBot="1">
      <c r="B181" s="83">
        <v>4</v>
      </c>
      <c r="C181" s="77"/>
      <c r="D181" s="80"/>
      <c r="E181" s="67"/>
      <c r="F181" s="68"/>
      <c r="G181" s="114"/>
      <c r="H181" s="67"/>
      <c r="I181" s="60"/>
      <c r="J181" s="59"/>
    </row>
    <row r="182" spans="2:10" ht="12.75">
      <c r="B182" s="2"/>
      <c r="C182" s="6"/>
      <c r="D182" s="94"/>
      <c r="E182" s="7"/>
      <c r="F182" s="7"/>
      <c r="G182" s="7"/>
      <c r="H182" s="7"/>
      <c r="I182" s="6"/>
      <c r="J182" s="6"/>
    </row>
    <row r="183" ht="13.5" thickBot="1"/>
    <row r="184" spans="2:10" ht="13.5" thickBot="1">
      <c r="B184" s="174">
        <f>B177+1</f>
        <v>27</v>
      </c>
      <c r="C184" s="175"/>
      <c r="D184" s="147" t="s">
        <v>206</v>
      </c>
      <c r="E184" s="148"/>
      <c r="F184" s="148"/>
      <c r="G184" s="148"/>
      <c r="H184" s="148"/>
      <c r="I184" s="148"/>
      <c r="J184" s="156"/>
    </row>
    <row r="185" spans="2:10" ht="13.5" thickBot="1">
      <c r="B185" s="64" t="s">
        <v>5</v>
      </c>
      <c r="C185" s="46" t="s">
        <v>6</v>
      </c>
      <c r="D185" s="79" t="s">
        <v>197</v>
      </c>
      <c r="E185" s="115" t="s">
        <v>5</v>
      </c>
      <c r="F185" s="119" t="s">
        <v>6</v>
      </c>
      <c r="G185" s="116" t="s">
        <v>207</v>
      </c>
      <c r="H185" s="115"/>
      <c r="I185" s="116"/>
      <c r="J185" s="117" t="s">
        <v>211</v>
      </c>
    </row>
    <row r="186" spans="2:10" ht="12.75">
      <c r="B186" s="81">
        <v>5</v>
      </c>
      <c r="C186" s="82">
        <v>1</v>
      </c>
      <c r="D186" s="62">
        <v>-420</v>
      </c>
      <c r="E186" s="6">
        <f>MY_IMPS(G186)</f>
        <v>-3</v>
      </c>
      <c r="F186" s="65">
        <f>-E186</f>
        <v>3</v>
      </c>
      <c r="G186" s="43">
        <f>D186-J186</f>
        <v>-120</v>
      </c>
      <c r="H186" s="113">
        <f>(D186+D187)/20+0.5</f>
        <v>-29.5</v>
      </c>
      <c r="I186" s="6">
        <f>INT(H186)</f>
        <v>-30</v>
      </c>
      <c r="J186" s="55">
        <f>10*(I186-ABS((EVEN(I186)-I186))*(1-SIGN(H186-I186)))</f>
        <v>-300</v>
      </c>
    </row>
    <row r="187" spans="2:10" ht="12.75">
      <c r="B187" s="81">
        <v>3</v>
      </c>
      <c r="C187" s="82">
        <v>2</v>
      </c>
      <c r="D187" s="63">
        <v>-180</v>
      </c>
      <c r="E187" s="6">
        <f>MY_IMPS(G187)</f>
        <v>3</v>
      </c>
      <c r="F187" s="65">
        <f>-E187</f>
        <v>-3</v>
      </c>
      <c r="G187" s="43">
        <f>D187-J187</f>
        <v>120</v>
      </c>
      <c r="H187" s="7">
        <f>H186</f>
        <v>-29.5</v>
      </c>
      <c r="I187" s="6">
        <f>I186</f>
        <v>-30</v>
      </c>
      <c r="J187" s="55">
        <f>J186</f>
        <v>-300</v>
      </c>
    </row>
    <row r="188" spans="2:10" ht="13.5" thickBot="1">
      <c r="B188" s="83">
        <v>4</v>
      </c>
      <c r="C188" s="77"/>
      <c r="D188" s="80"/>
      <c r="E188" s="67"/>
      <c r="F188" s="68"/>
      <c r="G188" s="114"/>
      <c r="H188" s="67"/>
      <c r="I188" s="60"/>
      <c r="J188" s="59"/>
    </row>
    <row r="190" ht="13.5" thickBot="1"/>
    <row r="191" spans="2:10" ht="13.5" thickBot="1">
      <c r="B191" s="174">
        <f>B184+1</f>
        <v>28</v>
      </c>
      <c r="C191" s="175"/>
      <c r="D191" s="147" t="s">
        <v>206</v>
      </c>
      <c r="E191" s="148"/>
      <c r="F191" s="148"/>
      <c r="G191" s="148"/>
      <c r="H191" s="148"/>
      <c r="I191" s="148"/>
      <c r="J191" s="156"/>
    </row>
    <row r="192" spans="2:10" ht="13.5" thickBot="1">
      <c r="B192" s="64" t="s">
        <v>5</v>
      </c>
      <c r="C192" s="46" t="s">
        <v>6</v>
      </c>
      <c r="D192" s="79" t="s">
        <v>197</v>
      </c>
      <c r="E192" s="115" t="s">
        <v>5</v>
      </c>
      <c r="F192" s="119" t="s">
        <v>6</v>
      </c>
      <c r="G192" s="116" t="s">
        <v>207</v>
      </c>
      <c r="H192" s="115"/>
      <c r="I192" s="116"/>
      <c r="J192" s="117" t="s">
        <v>211</v>
      </c>
    </row>
    <row r="193" spans="2:10" ht="12.75">
      <c r="B193" s="81">
        <v>2</v>
      </c>
      <c r="C193" s="82">
        <v>5</v>
      </c>
      <c r="D193" s="62">
        <v>-500</v>
      </c>
      <c r="E193" s="6">
        <f>MY_IMPS(G193)</f>
        <v>-11</v>
      </c>
      <c r="F193" s="65">
        <f>-E193</f>
        <v>11</v>
      </c>
      <c r="G193" s="43">
        <f>D193-J193</f>
        <v>-550</v>
      </c>
      <c r="H193" s="113">
        <f>(D193+D194)/20+0.5</f>
        <v>5.5</v>
      </c>
      <c r="I193" s="6">
        <f>INT(H193)</f>
        <v>5</v>
      </c>
      <c r="J193" s="55">
        <f>10*(I193-ABS((EVEN(I193)-I193))*(1-SIGN(H193-I193)))</f>
        <v>50</v>
      </c>
    </row>
    <row r="194" spans="2:10" ht="12.75">
      <c r="B194" s="81">
        <v>4</v>
      </c>
      <c r="C194" s="82">
        <v>1</v>
      </c>
      <c r="D194" s="63">
        <v>600</v>
      </c>
      <c r="E194" s="6">
        <f>MY_IMPS(G194)</f>
        <v>11</v>
      </c>
      <c r="F194" s="65">
        <f>-E194</f>
        <v>-11</v>
      </c>
      <c r="G194" s="43">
        <f>D194-J194</f>
        <v>550</v>
      </c>
      <c r="H194" s="7">
        <f>H193</f>
        <v>5.5</v>
      </c>
      <c r="I194" s="6">
        <f>I193</f>
        <v>5</v>
      </c>
      <c r="J194" s="55">
        <f>J193</f>
        <v>50</v>
      </c>
    </row>
    <row r="195" spans="2:10" ht="13.5" thickBot="1">
      <c r="B195" s="83">
        <v>3</v>
      </c>
      <c r="C195" s="77"/>
      <c r="D195" s="80"/>
      <c r="E195" s="67"/>
      <c r="F195" s="68"/>
      <c r="G195" s="114"/>
      <c r="H195" s="67"/>
      <c r="I195" s="60"/>
      <c r="J195" s="59"/>
    </row>
    <row r="196" spans="2:10" ht="12.75">
      <c r="B196" s="2"/>
      <c r="C196" s="6"/>
      <c r="D196" s="94"/>
      <c r="E196" s="7"/>
      <c r="F196" s="7"/>
      <c r="G196" s="7"/>
      <c r="H196" s="7"/>
      <c r="I196" s="6"/>
      <c r="J196" s="6"/>
    </row>
    <row r="197" ht="13.5" thickBot="1"/>
    <row r="198" spans="2:10" ht="13.5" thickBot="1">
      <c r="B198" s="174">
        <f>B191+1</f>
        <v>29</v>
      </c>
      <c r="C198" s="175"/>
      <c r="D198" s="147" t="s">
        <v>206</v>
      </c>
      <c r="E198" s="148"/>
      <c r="F198" s="148"/>
      <c r="G198" s="148"/>
      <c r="H198" s="148"/>
      <c r="I198" s="148"/>
      <c r="J198" s="156"/>
    </row>
    <row r="199" spans="2:10" ht="13.5" thickBot="1">
      <c r="B199" s="64" t="s">
        <v>5</v>
      </c>
      <c r="C199" s="46" t="s">
        <v>6</v>
      </c>
      <c r="D199" s="79" t="s">
        <v>197</v>
      </c>
      <c r="E199" s="115" t="s">
        <v>5</v>
      </c>
      <c r="F199" s="119" t="s">
        <v>6</v>
      </c>
      <c r="G199" s="116" t="s">
        <v>207</v>
      </c>
      <c r="H199" s="115"/>
      <c r="I199" s="116"/>
      <c r="J199" s="117" t="s">
        <v>211</v>
      </c>
    </row>
    <row r="200" spans="2:10" ht="12.75">
      <c r="B200" s="81">
        <v>2</v>
      </c>
      <c r="C200" s="82">
        <v>5</v>
      </c>
      <c r="D200" s="62">
        <v>620</v>
      </c>
      <c r="E200" s="6">
        <f>MY_IMPS(G200)</f>
        <v>0</v>
      </c>
      <c r="F200" s="65">
        <f>-E200</f>
        <v>0</v>
      </c>
      <c r="G200" s="43">
        <f>D200-J200</f>
        <v>0</v>
      </c>
      <c r="H200" s="113">
        <f>(D200+D201)/20+0.5</f>
        <v>62.5</v>
      </c>
      <c r="I200" s="6">
        <f>INT(H200)</f>
        <v>62</v>
      </c>
      <c r="J200" s="55">
        <f>10*(I200-ABS((EVEN(I200)-I200))*(1-SIGN(H200-I200)))</f>
        <v>620</v>
      </c>
    </row>
    <row r="201" spans="2:10" ht="12.75">
      <c r="B201" s="81">
        <v>4</v>
      </c>
      <c r="C201" s="82">
        <v>1</v>
      </c>
      <c r="D201" s="63">
        <v>620</v>
      </c>
      <c r="E201" s="6">
        <f>MY_IMPS(G201)</f>
        <v>0</v>
      </c>
      <c r="F201" s="65">
        <f>-E201</f>
        <v>0</v>
      </c>
      <c r="G201" s="43">
        <f>D201-J201</f>
        <v>0</v>
      </c>
      <c r="H201" s="7">
        <f>H200</f>
        <v>62.5</v>
      </c>
      <c r="I201" s="6">
        <f>I200</f>
        <v>62</v>
      </c>
      <c r="J201" s="55">
        <f>J200</f>
        <v>620</v>
      </c>
    </row>
    <row r="202" spans="2:10" ht="13.5" thickBot="1">
      <c r="B202" s="83">
        <v>3</v>
      </c>
      <c r="C202" s="77"/>
      <c r="D202" s="80"/>
      <c r="E202" s="67"/>
      <c r="F202" s="68"/>
      <c r="G202" s="114"/>
      <c r="H202" s="67"/>
      <c r="I202" s="60"/>
      <c r="J202" s="59"/>
    </row>
    <row r="204" ht="13.5" thickBot="1"/>
    <row r="205" spans="2:10" ht="13.5" thickBot="1">
      <c r="B205" s="174">
        <f>B198+1</f>
        <v>30</v>
      </c>
      <c r="C205" s="175"/>
      <c r="D205" s="147" t="s">
        <v>206</v>
      </c>
      <c r="E205" s="148"/>
      <c r="F205" s="148"/>
      <c r="G205" s="148"/>
      <c r="H205" s="148"/>
      <c r="I205" s="148"/>
      <c r="J205" s="156"/>
    </row>
    <row r="206" spans="2:10" ht="13.5" thickBot="1">
      <c r="B206" s="64" t="s">
        <v>5</v>
      </c>
      <c r="C206" s="46" t="s">
        <v>6</v>
      </c>
      <c r="D206" s="79" t="s">
        <v>197</v>
      </c>
      <c r="E206" s="115" t="s">
        <v>5</v>
      </c>
      <c r="F206" s="119" t="s">
        <v>6</v>
      </c>
      <c r="G206" s="116" t="s">
        <v>207</v>
      </c>
      <c r="H206" s="115"/>
      <c r="I206" s="116"/>
      <c r="J206" s="117" t="s">
        <v>211</v>
      </c>
    </row>
    <row r="207" spans="2:10" ht="12.75">
      <c r="B207" s="81">
        <v>2</v>
      </c>
      <c r="C207" s="82">
        <v>5</v>
      </c>
      <c r="D207" s="62">
        <v>480</v>
      </c>
      <c r="E207" s="6">
        <f>MY_IMPS(G207)</f>
        <v>1</v>
      </c>
      <c r="F207" s="65">
        <f>-E207</f>
        <v>-1</v>
      </c>
      <c r="G207" s="43">
        <f>D207-J207</f>
        <v>20</v>
      </c>
      <c r="H207" s="113">
        <f>(D207+D208)/20+0.5</f>
        <v>47</v>
      </c>
      <c r="I207" s="6">
        <f>INT(H207)</f>
        <v>47</v>
      </c>
      <c r="J207" s="55">
        <f>10*(I207-ABS((EVEN(I207)-I207))*(1-SIGN(H207-I207)))</f>
        <v>460</v>
      </c>
    </row>
    <row r="208" spans="2:10" ht="12.75">
      <c r="B208" s="81">
        <v>4</v>
      </c>
      <c r="C208" s="82">
        <v>1</v>
      </c>
      <c r="D208" s="63">
        <v>450</v>
      </c>
      <c r="E208" s="6">
        <f>MY_IMPS(G208)</f>
        <v>0</v>
      </c>
      <c r="F208" s="65">
        <f>-E208</f>
        <v>0</v>
      </c>
      <c r="G208" s="43">
        <f>D208-J208</f>
        <v>-10</v>
      </c>
      <c r="H208" s="7">
        <f>H207</f>
        <v>47</v>
      </c>
      <c r="I208" s="6">
        <f>I207</f>
        <v>47</v>
      </c>
      <c r="J208" s="55">
        <f>J207</f>
        <v>460</v>
      </c>
    </row>
    <row r="209" spans="2:10" ht="13.5" thickBot="1">
      <c r="B209" s="83">
        <v>3</v>
      </c>
      <c r="C209" s="77"/>
      <c r="D209" s="80"/>
      <c r="E209" s="67"/>
      <c r="F209" s="68"/>
      <c r="G209" s="114"/>
      <c r="H209" s="67"/>
      <c r="I209" s="60"/>
      <c r="J209" s="59"/>
    </row>
  </sheetData>
  <sheetProtection/>
  <mergeCells count="60">
    <mergeCell ref="B205:C205"/>
    <mergeCell ref="D205:J205"/>
    <mergeCell ref="B191:C191"/>
    <mergeCell ref="D191:J191"/>
    <mergeCell ref="B198:C198"/>
    <mergeCell ref="D198:J198"/>
    <mergeCell ref="B177:C177"/>
    <mergeCell ref="D177:J177"/>
    <mergeCell ref="B184:C184"/>
    <mergeCell ref="D184:J184"/>
    <mergeCell ref="B163:C163"/>
    <mergeCell ref="D163:J163"/>
    <mergeCell ref="B170:C170"/>
    <mergeCell ref="D170:J170"/>
    <mergeCell ref="B149:C149"/>
    <mergeCell ref="D149:J149"/>
    <mergeCell ref="B156:C156"/>
    <mergeCell ref="D156:J156"/>
    <mergeCell ref="B135:C135"/>
    <mergeCell ref="D135:J135"/>
    <mergeCell ref="B142:C142"/>
    <mergeCell ref="D142:J142"/>
    <mergeCell ref="B121:C121"/>
    <mergeCell ref="D121:J121"/>
    <mergeCell ref="B128:C128"/>
    <mergeCell ref="D128:J128"/>
    <mergeCell ref="B107:C107"/>
    <mergeCell ref="D107:J107"/>
    <mergeCell ref="B114:C114"/>
    <mergeCell ref="D114:J114"/>
    <mergeCell ref="B93:C93"/>
    <mergeCell ref="D93:J93"/>
    <mergeCell ref="B100:C100"/>
    <mergeCell ref="D100:J100"/>
    <mergeCell ref="B79:C79"/>
    <mergeCell ref="D79:J79"/>
    <mergeCell ref="B86:C86"/>
    <mergeCell ref="D86:J86"/>
    <mergeCell ref="B72:C72"/>
    <mergeCell ref="D72:J72"/>
    <mergeCell ref="B51:C51"/>
    <mergeCell ref="D51:J51"/>
    <mergeCell ref="B58:C58"/>
    <mergeCell ref="D58:J58"/>
    <mergeCell ref="B23:C23"/>
    <mergeCell ref="D23:J23"/>
    <mergeCell ref="B44:C44"/>
    <mergeCell ref="D44:J44"/>
    <mergeCell ref="B65:C65"/>
    <mergeCell ref="D65:J65"/>
    <mergeCell ref="D2:J2"/>
    <mergeCell ref="B2:C2"/>
    <mergeCell ref="B9:C9"/>
    <mergeCell ref="D9:J9"/>
    <mergeCell ref="B37:C37"/>
    <mergeCell ref="D37:J37"/>
    <mergeCell ref="B16:C16"/>
    <mergeCell ref="D16:J16"/>
    <mergeCell ref="B30:C30"/>
    <mergeCell ref="D30:J30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B2:H49"/>
  <sheetViews>
    <sheetView zoomScalePageLayoutView="0" workbookViewId="0" topLeftCell="A1">
      <selection activeCell="B40" sqref="B40:C41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74">
        <v>8</v>
      </c>
      <c r="C2" s="175"/>
      <c r="D2" s="147" t="s">
        <v>206</v>
      </c>
      <c r="E2" s="148"/>
      <c r="F2" s="148"/>
      <c r="G2" s="148"/>
      <c r="H2" s="156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3" t="s">
        <v>207</v>
      </c>
      <c r="H3" s="92" t="s">
        <v>3</v>
      </c>
    </row>
    <row r="4" spans="2:8" ht="12.75">
      <c r="B4" s="81">
        <v>1</v>
      </c>
      <c r="C4" s="82">
        <v>5</v>
      </c>
      <c r="D4" s="62">
        <v>150</v>
      </c>
      <c r="E4" s="7">
        <f>H4</f>
        <v>0</v>
      </c>
      <c r="F4" s="65">
        <f>-E4</f>
        <v>0</v>
      </c>
      <c r="G4" s="61">
        <f>D4-D5</f>
        <v>0</v>
      </c>
      <c r="H4" s="55">
        <f>MY_IMPS(G4)</f>
        <v>0</v>
      </c>
    </row>
    <row r="5" spans="2:8" ht="12.75">
      <c r="B5" s="81">
        <v>2</v>
      </c>
      <c r="C5" s="82">
        <v>3</v>
      </c>
      <c r="D5" s="63">
        <v>150</v>
      </c>
      <c r="E5" s="7">
        <f>H5</f>
        <v>0</v>
      </c>
      <c r="F5" s="65">
        <f>-E5</f>
        <v>0</v>
      </c>
      <c r="G5" s="6">
        <f>D5-D4</f>
        <v>0</v>
      </c>
      <c r="H5" s="55">
        <f>MY_IMPS(G5)</f>
        <v>0</v>
      </c>
    </row>
    <row r="6" spans="2:8" ht="13.5" thickBot="1">
      <c r="B6" s="83">
        <v>4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4"/>
      <c r="E7" s="7"/>
      <c r="F7" s="7"/>
      <c r="G7" s="6"/>
      <c r="H7" s="6"/>
    </row>
    <row r="8" ht="13.5" thickBot="1"/>
    <row r="9" spans="2:8" ht="13.5" thickBot="1">
      <c r="B9" s="174">
        <f>B2+1</f>
        <v>9</v>
      </c>
      <c r="C9" s="175"/>
      <c r="D9" s="147" t="s">
        <v>206</v>
      </c>
      <c r="E9" s="148"/>
      <c r="F9" s="148"/>
      <c r="G9" s="148"/>
      <c r="H9" s="156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3" t="s">
        <v>207</v>
      </c>
      <c r="H10" s="92" t="s">
        <v>3</v>
      </c>
    </row>
    <row r="11" spans="2:8" ht="12.75">
      <c r="B11" s="81">
        <v>2</v>
      </c>
      <c r="C11" s="82">
        <v>3</v>
      </c>
      <c r="D11" s="62">
        <v>400</v>
      </c>
      <c r="E11" s="7">
        <f>H11</f>
        <v>-6</v>
      </c>
      <c r="F11" s="65">
        <f>-E11</f>
        <v>6</v>
      </c>
      <c r="G11" s="61">
        <f>D11-D12</f>
        <v>-240</v>
      </c>
      <c r="H11" s="55">
        <f>MY_IMPS(G11)</f>
        <v>-6</v>
      </c>
    </row>
    <row r="12" spans="2:8" ht="12.75">
      <c r="B12" s="81">
        <v>5</v>
      </c>
      <c r="C12" s="82">
        <v>1</v>
      </c>
      <c r="D12" s="63">
        <v>640</v>
      </c>
      <c r="E12" s="7">
        <f>H12</f>
        <v>6</v>
      </c>
      <c r="F12" s="65">
        <f>-E12</f>
        <v>-6</v>
      </c>
      <c r="G12" s="6">
        <f>D12-D11</f>
        <v>240</v>
      </c>
      <c r="H12" s="55">
        <f>MY_IMPS(G12)</f>
        <v>6</v>
      </c>
    </row>
    <row r="13" spans="2:8" ht="13.5" thickBot="1">
      <c r="B13" s="83">
        <v>4</v>
      </c>
      <c r="C13" s="77" t="s">
        <v>7</v>
      </c>
      <c r="D13" s="80"/>
      <c r="E13" s="67">
        <v>2</v>
      </c>
      <c r="F13" s="68"/>
      <c r="G13" s="60"/>
      <c r="H13" s="59"/>
    </row>
    <row r="14" spans="2:8" ht="12.75">
      <c r="B14" s="2"/>
      <c r="C14" s="6"/>
      <c r="D14" s="94"/>
      <c r="E14" s="7"/>
      <c r="F14" s="7"/>
      <c r="G14" s="6"/>
      <c r="H14" s="6"/>
    </row>
    <row r="15" ht="13.5" thickBot="1"/>
    <row r="16" spans="2:8" ht="13.5" thickBot="1">
      <c r="B16" s="174">
        <f>B9+1</f>
        <v>10</v>
      </c>
      <c r="C16" s="175"/>
      <c r="D16" s="147" t="s">
        <v>206</v>
      </c>
      <c r="E16" s="148"/>
      <c r="F16" s="148"/>
      <c r="G16" s="148"/>
      <c r="H16" s="156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3" t="s">
        <v>207</v>
      </c>
      <c r="H17" s="92" t="s">
        <v>3</v>
      </c>
    </row>
    <row r="18" spans="2:8" ht="12.75">
      <c r="B18" s="81">
        <v>2</v>
      </c>
      <c r="C18" s="82">
        <v>4</v>
      </c>
      <c r="D18" s="62">
        <v>100</v>
      </c>
      <c r="E18" s="7">
        <f>H18</f>
        <v>12</v>
      </c>
      <c r="F18" s="65">
        <f>-E18</f>
        <v>-12</v>
      </c>
      <c r="G18" s="61">
        <f>D18-D19</f>
        <v>700</v>
      </c>
      <c r="H18" s="55">
        <f>MY_IMPS(G18)</f>
        <v>12</v>
      </c>
    </row>
    <row r="19" spans="2:8" ht="12.75">
      <c r="B19" s="81">
        <v>3</v>
      </c>
      <c r="C19" s="82">
        <v>5</v>
      </c>
      <c r="D19" s="63">
        <v>-600</v>
      </c>
      <c r="E19" s="7">
        <f>H19</f>
        <v>-12</v>
      </c>
      <c r="F19" s="65">
        <f>-E19</f>
        <v>12</v>
      </c>
      <c r="G19" s="6">
        <f>D19-D18</f>
        <v>-700</v>
      </c>
      <c r="H19" s="55">
        <f>MY_IMPS(G19)</f>
        <v>-12</v>
      </c>
    </row>
    <row r="20" spans="2:8" ht="13.5" thickBot="1">
      <c r="B20" s="83">
        <v>1</v>
      </c>
      <c r="C20" s="77" t="s">
        <v>7</v>
      </c>
      <c r="D20" s="80"/>
      <c r="E20" s="67">
        <v>2</v>
      </c>
      <c r="F20" s="68"/>
      <c r="G20" s="60"/>
      <c r="H20" s="59"/>
    </row>
    <row r="21" spans="2:8" ht="12.75">
      <c r="B21" s="2"/>
      <c r="C21" s="6"/>
      <c r="D21" s="94"/>
      <c r="E21" s="7"/>
      <c r="F21" s="7"/>
      <c r="G21" s="6"/>
      <c r="H21" s="6"/>
    </row>
    <row r="22" ht="13.5" thickBot="1"/>
    <row r="23" spans="2:8" ht="13.5" thickBot="1">
      <c r="B23" s="174">
        <f>B16+1</f>
        <v>11</v>
      </c>
      <c r="C23" s="175"/>
      <c r="D23" s="147" t="s">
        <v>206</v>
      </c>
      <c r="E23" s="148"/>
      <c r="F23" s="148"/>
      <c r="G23" s="148"/>
      <c r="H23" s="156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3" t="s">
        <v>207</v>
      </c>
      <c r="H24" s="92" t="s">
        <v>3</v>
      </c>
    </row>
    <row r="25" spans="2:8" ht="12.75">
      <c r="B25" s="81">
        <v>2</v>
      </c>
      <c r="C25" s="82">
        <v>4</v>
      </c>
      <c r="D25" s="62">
        <v>400</v>
      </c>
      <c r="E25" s="7">
        <f>H25</f>
        <v>11</v>
      </c>
      <c r="F25" s="65">
        <f>-E25</f>
        <v>-11</v>
      </c>
      <c r="G25" s="61">
        <f>D25-D26</f>
        <v>500</v>
      </c>
      <c r="H25" s="55">
        <f>MY_IMPS(G25)</f>
        <v>11</v>
      </c>
    </row>
    <row r="26" spans="2:8" ht="12.75">
      <c r="B26" s="81">
        <v>3</v>
      </c>
      <c r="C26" s="82">
        <v>5</v>
      </c>
      <c r="D26" s="63">
        <v>-100</v>
      </c>
      <c r="E26" s="7">
        <f>H26</f>
        <v>-11</v>
      </c>
      <c r="F26" s="65">
        <f>-E26</f>
        <v>11</v>
      </c>
      <c r="G26" s="6">
        <f>D26-D25</f>
        <v>-500</v>
      </c>
      <c r="H26" s="55">
        <f>MY_IMPS(G26)</f>
        <v>-11</v>
      </c>
    </row>
    <row r="27" spans="2:8" ht="13.5" thickBot="1">
      <c r="B27" s="83">
        <v>1</v>
      </c>
      <c r="C27" s="77" t="s">
        <v>7</v>
      </c>
      <c r="D27" s="80"/>
      <c r="E27" s="67">
        <v>2</v>
      </c>
      <c r="F27" s="68"/>
      <c r="G27" s="60"/>
      <c r="H27" s="59"/>
    </row>
    <row r="28" spans="2:8" ht="12.75">
      <c r="B28" s="2"/>
      <c r="C28" s="6"/>
      <c r="D28" s="94"/>
      <c r="E28" s="7"/>
      <c r="F28" s="7"/>
      <c r="G28" s="6"/>
      <c r="H28" s="6"/>
    </row>
    <row r="29" ht="13.5" thickBot="1"/>
    <row r="30" spans="2:8" ht="13.5" thickBot="1">
      <c r="B30" s="174">
        <f>B23+1</f>
        <v>12</v>
      </c>
      <c r="C30" s="175"/>
      <c r="D30" s="147" t="s">
        <v>206</v>
      </c>
      <c r="E30" s="148"/>
      <c r="F30" s="148"/>
      <c r="G30" s="148"/>
      <c r="H30" s="156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3" t="s">
        <v>207</v>
      </c>
      <c r="H31" s="92" t="s">
        <v>3</v>
      </c>
    </row>
    <row r="32" spans="2:8" ht="12.75">
      <c r="B32" s="81">
        <v>4</v>
      </c>
      <c r="C32" s="82">
        <v>2</v>
      </c>
      <c r="D32" s="62">
        <v>650</v>
      </c>
      <c r="E32" s="7">
        <f>H32</f>
        <v>0</v>
      </c>
      <c r="F32" s="65">
        <f>-E32</f>
        <v>0</v>
      </c>
      <c r="G32" s="61">
        <f>D32-D33</f>
        <v>0</v>
      </c>
      <c r="H32" s="55">
        <f>MY_IMPS(G32)</f>
        <v>0</v>
      </c>
    </row>
    <row r="33" spans="2:8" ht="12.75">
      <c r="B33" s="81">
        <v>3</v>
      </c>
      <c r="C33" s="82">
        <v>5</v>
      </c>
      <c r="D33" s="63">
        <v>650</v>
      </c>
      <c r="E33" s="7">
        <f>H33</f>
        <v>0</v>
      </c>
      <c r="F33" s="65">
        <f>-E33</f>
        <v>0</v>
      </c>
      <c r="G33" s="6">
        <f>D33-D32</f>
        <v>0</v>
      </c>
      <c r="H33" s="55">
        <f>MY_IMPS(G33)</f>
        <v>0</v>
      </c>
    </row>
    <row r="34" spans="2:8" ht="13.5" thickBot="1">
      <c r="B34" s="83">
        <v>1</v>
      </c>
      <c r="C34" s="77" t="s">
        <v>7</v>
      </c>
      <c r="D34" s="80"/>
      <c r="E34" s="67">
        <v>2</v>
      </c>
      <c r="F34" s="68"/>
      <c r="G34" s="60"/>
      <c r="H34" s="59"/>
    </row>
    <row r="36" ht="13.5" thickBot="1"/>
    <row r="37" spans="2:8" ht="13.5" thickBot="1">
      <c r="B37" s="174">
        <f>B30+1</f>
        <v>13</v>
      </c>
      <c r="C37" s="175"/>
      <c r="D37" s="147" t="s">
        <v>206</v>
      </c>
      <c r="E37" s="148"/>
      <c r="F37" s="148"/>
      <c r="G37" s="148"/>
      <c r="H37" s="156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3" t="s">
        <v>207</v>
      </c>
      <c r="H38" s="92" t="s">
        <v>3</v>
      </c>
    </row>
    <row r="39" spans="2:8" ht="12.75">
      <c r="B39" s="81">
        <v>1</v>
      </c>
      <c r="C39" s="82">
        <v>4</v>
      </c>
      <c r="D39" s="62">
        <v>650</v>
      </c>
      <c r="E39" s="7">
        <f>H39</f>
        <v>-10</v>
      </c>
      <c r="F39" s="65">
        <f>-E39</f>
        <v>10</v>
      </c>
      <c r="G39" s="61">
        <f>D39-D40</f>
        <v>-450</v>
      </c>
      <c r="H39" s="55">
        <f>MY_IMPS(G39)</f>
        <v>-10</v>
      </c>
    </row>
    <row r="40" spans="2:8" ht="12.75">
      <c r="B40" s="81">
        <v>5</v>
      </c>
      <c r="C40" s="82">
        <v>2</v>
      </c>
      <c r="D40" s="63">
        <v>1100</v>
      </c>
      <c r="E40" s="7">
        <f>H40</f>
        <v>10</v>
      </c>
      <c r="F40" s="65">
        <f>-E40</f>
        <v>-10</v>
      </c>
      <c r="G40" s="6">
        <f>D40-D39</f>
        <v>450</v>
      </c>
      <c r="H40" s="55">
        <f>MY_IMPS(G40)</f>
        <v>10</v>
      </c>
    </row>
    <row r="41" spans="2:8" ht="13.5" thickBot="1">
      <c r="B41" s="83">
        <v>3</v>
      </c>
      <c r="C41" s="77" t="s">
        <v>7</v>
      </c>
      <c r="D41" s="80"/>
      <c r="E41" s="67">
        <v>2</v>
      </c>
      <c r="F41" s="68"/>
      <c r="G41" s="60"/>
      <c r="H41" s="59"/>
    </row>
    <row r="42" spans="2:8" ht="12.75">
      <c r="B42" s="2"/>
      <c r="C42" s="6"/>
      <c r="D42" s="94"/>
      <c r="E42" s="7"/>
      <c r="F42" s="7"/>
      <c r="G42" s="6"/>
      <c r="H42" s="6"/>
    </row>
    <row r="43" ht="13.5" thickBot="1"/>
    <row r="44" spans="2:8" ht="13.5" thickBot="1">
      <c r="B44" s="174">
        <f>B37+1</f>
        <v>14</v>
      </c>
      <c r="C44" s="175"/>
      <c r="D44" s="147" t="s">
        <v>206</v>
      </c>
      <c r="E44" s="148"/>
      <c r="F44" s="148"/>
      <c r="G44" s="148"/>
      <c r="H44" s="156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3" t="s">
        <v>207</v>
      </c>
      <c r="H45" s="92" t="s">
        <v>3</v>
      </c>
    </row>
    <row r="46" spans="2:8" ht="12.75">
      <c r="B46" s="81">
        <v>1</v>
      </c>
      <c r="C46" s="82">
        <v>4</v>
      </c>
      <c r="D46" s="62">
        <v>50</v>
      </c>
      <c r="E46" s="7">
        <f>H46</f>
        <v>0</v>
      </c>
      <c r="F46" s="65">
        <f>-E46</f>
        <v>0</v>
      </c>
      <c r="G46" s="61">
        <f>D46-D47</f>
        <v>0</v>
      </c>
      <c r="H46" s="55">
        <f>MY_IMPS(G46)</f>
        <v>0</v>
      </c>
    </row>
    <row r="47" spans="2:8" ht="12.75">
      <c r="B47" s="81">
        <v>5</v>
      </c>
      <c r="C47" s="82">
        <v>2</v>
      </c>
      <c r="D47" s="63">
        <v>50</v>
      </c>
      <c r="E47" s="7">
        <f>H47</f>
        <v>0</v>
      </c>
      <c r="F47" s="65">
        <f>-E47</f>
        <v>0</v>
      </c>
      <c r="G47" s="6">
        <f>D47-D46</f>
        <v>0</v>
      </c>
      <c r="H47" s="55">
        <f>MY_IMPS(G47)</f>
        <v>0</v>
      </c>
    </row>
    <row r="48" spans="2:8" ht="13.5" thickBot="1">
      <c r="B48" s="83">
        <v>3</v>
      </c>
      <c r="C48" s="77" t="s">
        <v>7</v>
      </c>
      <c r="D48" s="80"/>
      <c r="E48" s="67">
        <v>2</v>
      </c>
      <c r="F48" s="68"/>
      <c r="G48" s="60"/>
      <c r="H48" s="59"/>
    </row>
    <row r="49" spans="2:8" ht="12.75">
      <c r="B49" s="2"/>
      <c r="C49" s="6"/>
      <c r="D49" s="94"/>
      <c r="E49" s="7"/>
      <c r="F49" s="7"/>
      <c r="G49" s="6"/>
      <c r="H49" s="6"/>
    </row>
  </sheetData>
  <sheetProtection/>
  <mergeCells count="14">
    <mergeCell ref="B44:C44"/>
    <mergeCell ref="D44:H44"/>
    <mergeCell ref="B23:C23"/>
    <mergeCell ref="D23:H23"/>
    <mergeCell ref="B30:C30"/>
    <mergeCell ref="D30:H30"/>
    <mergeCell ref="B37:C37"/>
    <mergeCell ref="D37:H37"/>
    <mergeCell ref="B16:C16"/>
    <mergeCell ref="D16:H16"/>
    <mergeCell ref="B2:C2"/>
    <mergeCell ref="D2:H2"/>
    <mergeCell ref="B9:C9"/>
    <mergeCell ref="D9:H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B2:H49"/>
  <sheetViews>
    <sheetView zoomScalePageLayoutView="0" workbookViewId="0" topLeftCell="A13">
      <selection activeCell="E49" sqref="E49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74">
        <v>15</v>
      </c>
      <c r="C2" s="175"/>
      <c r="D2" s="147" t="s">
        <v>206</v>
      </c>
      <c r="E2" s="148"/>
      <c r="F2" s="148"/>
      <c r="G2" s="148"/>
      <c r="H2" s="156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3" t="s">
        <v>207</v>
      </c>
      <c r="H3" s="92" t="s">
        <v>3</v>
      </c>
    </row>
    <row r="4" spans="2:8" ht="12.75">
      <c r="B4" s="81">
        <v>4</v>
      </c>
      <c r="C4" s="82">
        <v>1</v>
      </c>
      <c r="D4" s="62">
        <v>300</v>
      </c>
      <c r="E4" s="7">
        <f>H4</f>
        <v>-15</v>
      </c>
      <c r="F4" s="65">
        <f>-E4</f>
        <v>15</v>
      </c>
      <c r="G4" s="61">
        <f>D4-D5</f>
        <v>-1130</v>
      </c>
      <c r="H4" s="55">
        <f>MY_IMPS(G4)</f>
        <v>-15</v>
      </c>
    </row>
    <row r="5" spans="2:8" ht="12.75">
      <c r="B5" s="81">
        <v>5</v>
      </c>
      <c r="C5" s="82">
        <v>2</v>
      </c>
      <c r="D5" s="63">
        <v>1430</v>
      </c>
      <c r="E5" s="7">
        <f>H5</f>
        <v>15</v>
      </c>
      <c r="F5" s="65">
        <f>-E5</f>
        <v>-15</v>
      </c>
      <c r="G5" s="6">
        <f>D5-D4</f>
        <v>1130</v>
      </c>
      <c r="H5" s="55">
        <f>MY_IMPS(G5)</f>
        <v>15</v>
      </c>
    </row>
    <row r="6" spans="2:8" ht="13.5" thickBot="1">
      <c r="B6" s="83">
        <v>3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4"/>
      <c r="E7" s="7"/>
      <c r="F7" s="7"/>
      <c r="G7" s="6"/>
      <c r="H7" s="6"/>
    </row>
    <row r="8" ht="13.5" thickBot="1"/>
    <row r="9" spans="2:8" ht="13.5" thickBot="1">
      <c r="B9" s="174">
        <f>B2+1</f>
        <v>16</v>
      </c>
      <c r="C9" s="175"/>
      <c r="D9" s="147" t="s">
        <v>206</v>
      </c>
      <c r="E9" s="148"/>
      <c r="F9" s="148"/>
      <c r="G9" s="148"/>
      <c r="H9" s="156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3" t="s">
        <v>207</v>
      </c>
      <c r="H10" s="92" t="s">
        <v>3</v>
      </c>
    </row>
    <row r="11" spans="2:8" ht="12.75">
      <c r="B11" s="81">
        <v>1</v>
      </c>
      <c r="C11" s="82">
        <v>2</v>
      </c>
      <c r="D11" s="62">
        <v>140</v>
      </c>
      <c r="E11" s="7">
        <f>H11</f>
        <v>1</v>
      </c>
      <c r="F11" s="65">
        <f>-E11</f>
        <v>-1</v>
      </c>
      <c r="G11" s="61">
        <f>D11-D12</f>
        <v>30</v>
      </c>
      <c r="H11" s="55">
        <f>MY_IMPS(G11)</f>
        <v>1</v>
      </c>
    </row>
    <row r="12" spans="2:8" ht="12.75">
      <c r="B12" s="81">
        <v>4</v>
      </c>
      <c r="C12" s="82">
        <v>3</v>
      </c>
      <c r="D12" s="63">
        <v>110</v>
      </c>
      <c r="E12" s="7">
        <f>H12</f>
        <v>-1</v>
      </c>
      <c r="F12" s="65">
        <f>-E12</f>
        <v>1</v>
      </c>
      <c r="G12" s="6">
        <f>D12-D11</f>
        <v>-30</v>
      </c>
      <c r="H12" s="55">
        <f>MY_IMPS(G12)</f>
        <v>-1</v>
      </c>
    </row>
    <row r="13" spans="2:8" ht="13.5" thickBot="1">
      <c r="B13" s="83">
        <v>5</v>
      </c>
      <c r="C13" s="77" t="s">
        <v>7</v>
      </c>
      <c r="D13" s="80"/>
      <c r="E13" s="67">
        <v>2</v>
      </c>
      <c r="F13" s="68"/>
      <c r="G13" s="60"/>
      <c r="H13" s="59"/>
    </row>
    <row r="14" spans="2:8" ht="12.75">
      <c r="B14" s="2"/>
      <c r="C14" s="6"/>
      <c r="D14" s="94"/>
      <c r="E14" s="7"/>
      <c r="F14" s="7"/>
      <c r="G14" s="6"/>
      <c r="H14" s="6"/>
    </row>
    <row r="15" ht="13.5" thickBot="1"/>
    <row r="16" spans="2:8" ht="13.5" thickBot="1">
      <c r="B16" s="174">
        <f>B9+1</f>
        <v>17</v>
      </c>
      <c r="C16" s="175"/>
      <c r="D16" s="147" t="s">
        <v>206</v>
      </c>
      <c r="E16" s="148"/>
      <c r="F16" s="148"/>
      <c r="G16" s="148"/>
      <c r="H16" s="156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3" t="s">
        <v>207</v>
      </c>
      <c r="H17" s="92" t="s">
        <v>3</v>
      </c>
    </row>
    <row r="18" spans="2:8" ht="12.75">
      <c r="B18" s="81">
        <v>1</v>
      </c>
      <c r="C18" s="82">
        <v>2</v>
      </c>
      <c r="D18" s="62">
        <v>-500</v>
      </c>
      <c r="E18" s="7">
        <f>H18</f>
        <v>-2</v>
      </c>
      <c r="F18" s="65">
        <f>-E18</f>
        <v>2</v>
      </c>
      <c r="G18" s="61">
        <f>D18-D19</f>
        <v>-80</v>
      </c>
      <c r="H18" s="55">
        <f>MY_IMPS(G18)</f>
        <v>-2</v>
      </c>
    </row>
    <row r="19" spans="2:8" ht="12.75">
      <c r="B19" s="81">
        <v>4</v>
      </c>
      <c r="C19" s="82">
        <v>3</v>
      </c>
      <c r="D19" s="63">
        <v>-420</v>
      </c>
      <c r="E19" s="7">
        <f>H19</f>
        <v>2</v>
      </c>
      <c r="F19" s="65">
        <f>-E19</f>
        <v>-2</v>
      </c>
      <c r="G19" s="6">
        <f>D19-D18</f>
        <v>80</v>
      </c>
      <c r="H19" s="55">
        <f>MY_IMPS(G19)</f>
        <v>2</v>
      </c>
    </row>
    <row r="20" spans="2:8" ht="13.5" thickBot="1">
      <c r="B20" s="83">
        <v>5</v>
      </c>
      <c r="C20" s="77" t="s">
        <v>7</v>
      </c>
      <c r="D20" s="80"/>
      <c r="E20" s="67">
        <v>2</v>
      </c>
      <c r="F20" s="68"/>
      <c r="G20" s="60"/>
      <c r="H20" s="59"/>
    </row>
    <row r="21" spans="2:8" ht="12.75">
      <c r="B21" s="2"/>
      <c r="C21" s="6"/>
      <c r="D21" s="94"/>
      <c r="E21" s="7"/>
      <c r="F21" s="7"/>
      <c r="G21" s="6"/>
      <c r="H21" s="6"/>
    </row>
    <row r="22" ht="13.5" thickBot="1"/>
    <row r="23" spans="2:8" ht="13.5" thickBot="1">
      <c r="B23" s="174">
        <f>B16+1</f>
        <v>18</v>
      </c>
      <c r="C23" s="175"/>
      <c r="D23" s="147" t="s">
        <v>206</v>
      </c>
      <c r="E23" s="148"/>
      <c r="F23" s="148"/>
      <c r="G23" s="148"/>
      <c r="H23" s="156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3" t="s">
        <v>207</v>
      </c>
      <c r="H24" s="92" t="s">
        <v>3</v>
      </c>
    </row>
    <row r="25" spans="2:8" ht="12.75">
      <c r="B25" s="81">
        <v>2</v>
      </c>
      <c r="C25" s="82">
        <v>1</v>
      </c>
      <c r="D25" s="62">
        <v>-500</v>
      </c>
      <c r="E25" s="7">
        <f>H25</f>
        <v>-8</v>
      </c>
      <c r="F25" s="65">
        <f>-E25</f>
        <v>8</v>
      </c>
      <c r="G25" s="61">
        <f>D25-D26</f>
        <v>-360</v>
      </c>
      <c r="H25" s="55">
        <f>MY_IMPS(G25)</f>
        <v>-8</v>
      </c>
    </row>
    <row r="26" spans="2:8" ht="12.75">
      <c r="B26" s="81">
        <v>4</v>
      </c>
      <c r="C26" s="82">
        <v>3</v>
      </c>
      <c r="D26" s="63">
        <v>-140</v>
      </c>
      <c r="E26" s="7">
        <f>H26</f>
        <v>8</v>
      </c>
      <c r="F26" s="65">
        <f>-E26</f>
        <v>-8</v>
      </c>
      <c r="G26" s="6">
        <f>D26-D25</f>
        <v>360</v>
      </c>
      <c r="H26" s="55">
        <f>MY_IMPS(G26)</f>
        <v>8</v>
      </c>
    </row>
    <row r="27" spans="2:8" ht="13.5" thickBot="1">
      <c r="B27" s="83">
        <v>5</v>
      </c>
      <c r="C27" s="77" t="s">
        <v>7</v>
      </c>
      <c r="D27" s="80"/>
      <c r="E27" s="67">
        <v>2</v>
      </c>
      <c r="F27" s="68"/>
      <c r="G27" s="60"/>
      <c r="H27" s="59"/>
    </row>
    <row r="29" ht="13.5" thickBot="1"/>
    <row r="30" spans="2:8" ht="13.5" thickBot="1">
      <c r="B30" s="174">
        <f>B23+1</f>
        <v>19</v>
      </c>
      <c r="C30" s="175"/>
      <c r="D30" s="147" t="s">
        <v>206</v>
      </c>
      <c r="E30" s="148"/>
      <c r="F30" s="148"/>
      <c r="G30" s="148"/>
      <c r="H30" s="156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3" t="s">
        <v>207</v>
      </c>
      <c r="H31" s="92" t="s">
        <v>3</v>
      </c>
    </row>
    <row r="32" spans="2:8" ht="12.75">
      <c r="B32" s="81">
        <v>1</v>
      </c>
      <c r="C32" s="82">
        <v>3</v>
      </c>
      <c r="D32" s="62">
        <v>-90</v>
      </c>
      <c r="E32" s="7">
        <f>H32</f>
        <v>2</v>
      </c>
      <c r="F32" s="65">
        <f>-E32</f>
        <v>-2</v>
      </c>
      <c r="G32" s="61">
        <f>D32-D33</f>
        <v>60</v>
      </c>
      <c r="H32" s="55">
        <f>MY_IMPS(G32)</f>
        <v>2</v>
      </c>
    </row>
    <row r="33" spans="2:8" ht="12.75">
      <c r="B33" s="81">
        <v>5</v>
      </c>
      <c r="C33" s="82">
        <v>4</v>
      </c>
      <c r="D33" s="63">
        <v>-150</v>
      </c>
      <c r="E33" s="7">
        <f>H33</f>
        <v>-2</v>
      </c>
      <c r="F33" s="65">
        <f>-E33</f>
        <v>2</v>
      </c>
      <c r="G33" s="6">
        <f>D33-D32</f>
        <v>-60</v>
      </c>
      <c r="H33" s="55">
        <f>MY_IMPS(G33)</f>
        <v>-2</v>
      </c>
    </row>
    <row r="34" spans="2:8" ht="13.5" thickBot="1">
      <c r="B34" s="83">
        <v>2</v>
      </c>
      <c r="C34" s="77" t="s">
        <v>7</v>
      </c>
      <c r="D34" s="80"/>
      <c r="E34" s="67">
        <v>2</v>
      </c>
      <c r="F34" s="68"/>
      <c r="G34" s="60"/>
      <c r="H34" s="59"/>
    </row>
    <row r="35" spans="2:8" ht="12.75">
      <c r="B35" s="2"/>
      <c r="C35" s="6"/>
      <c r="D35" s="94"/>
      <c r="E35" s="7"/>
      <c r="F35" s="7"/>
      <c r="G35" s="6"/>
      <c r="H35" s="6"/>
    </row>
    <row r="36" ht="13.5" thickBot="1"/>
    <row r="37" spans="2:8" ht="13.5" thickBot="1">
      <c r="B37" s="174">
        <f>B30+1</f>
        <v>20</v>
      </c>
      <c r="C37" s="175"/>
      <c r="D37" s="147" t="s">
        <v>206</v>
      </c>
      <c r="E37" s="148"/>
      <c r="F37" s="148"/>
      <c r="G37" s="148"/>
      <c r="H37" s="156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3" t="s">
        <v>207</v>
      </c>
      <c r="H38" s="92" t="s">
        <v>3</v>
      </c>
    </row>
    <row r="39" spans="2:8" ht="12.75">
      <c r="B39" s="81">
        <v>1</v>
      </c>
      <c r="C39" s="82">
        <v>3</v>
      </c>
      <c r="D39" s="62">
        <v>200</v>
      </c>
      <c r="E39" s="7">
        <f>H39</f>
        <v>7</v>
      </c>
      <c r="F39" s="65">
        <f>-E39</f>
        <v>-7</v>
      </c>
      <c r="G39" s="61">
        <f>D39-D40</f>
        <v>300</v>
      </c>
      <c r="H39" s="55">
        <f>MY_IMPS(G39)</f>
        <v>7</v>
      </c>
    </row>
    <row r="40" spans="2:8" ht="12.75">
      <c r="B40" s="81">
        <v>5</v>
      </c>
      <c r="C40" s="82">
        <v>4</v>
      </c>
      <c r="D40" s="63">
        <v>-100</v>
      </c>
      <c r="E40" s="7">
        <f>H40</f>
        <v>-7</v>
      </c>
      <c r="F40" s="65">
        <f>-E40</f>
        <v>7</v>
      </c>
      <c r="G40" s="6">
        <f>D40-D39</f>
        <v>-300</v>
      </c>
      <c r="H40" s="55">
        <f>MY_IMPS(G40)</f>
        <v>-7</v>
      </c>
    </row>
    <row r="41" spans="2:8" ht="13.5" thickBot="1">
      <c r="B41" s="83">
        <v>2</v>
      </c>
      <c r="C41" s="77" t="s">
        <v>7</v>
      </c>
      <c r="D41" s="80"/>
      <c r="E41" s="67">
        <v>2</v>
      </c>
      <c r="F41" s="68"/>
      <c r="G41" s="60"/>
      <c r="H41" s="59"/>
    </row>
    <row r="42" spans="2:8" ht="12.75">
      <c r="B42" s="2"/>
      <c r="C42" s="6"/>
      <c r="D42" s="94"/>
      <c r="E42" s="7"/>
      <c r="F42" s="7"/>
      <c r="G42" s="6"/>
      <c r="H42" s="6"/>
    </row>
    <row r="43" ht="13.5" thickBot="1"/>
    <row r="44" spans="2:8" ht="13.5" thickBot="1">
      <c r="B44" s="174">
        <f>B37+1</f>
        <v>21</v>
      </c>
      <c r="C44" s="175"/>
      <c r="D44" s="147" t="s">
        <v>206</v>
      </c>
      <c r="E44" s="148"/>
      <c r="F44" s="148"/>
      <c r="G44" s="148"/>
      <c r="H44" s="156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3" t="s">
        <v>207</v>
      </c>
      <c r="H45" s="92" t="s">
        <v>3</v>
      </c>
    </row>
    <row r="46" spans="2:8" ht="12.75">
      <c r="B46" s="81">
        <v>3</v>
      </c>
      <c r="C46" s="82">
        <v>1</v>
      </c>
      <c r="D46" s="62">
        <v>-140</v>
      </c>
      <c r="E46" s="7">
        <f>H46</f>
        <v>2</v>
      </c>
      <c r="F46" s="65">
        <f>-E46</f>
        <v>-2</v>
      </c>
      <c r="G46" s="61">
        <f>D46-D47</f>
        <v>60</v>
      </c>
      <c r="H46" s="55">
        <f>MY_IMPS(G46)</f>
        <v>2</v>
      </c>
    </row>
    <row r="47" spans="2:8" ht="12.75">
      <c r="B47" s="81">
        <v>5</v>
      </c>
      <c r="C47" s="82">
        <v>4</v>
      </c>
      <c r="D47" s="63">
        <v>-200</v>
      </c>
      <c r="E47" s="7">
        <f>H47</f>
        <v>-2</v>
      </c>
      <c r="F47" s="65">
        <f>-E47</f>
        <v>2</v>
      </c>
      <c r="G47" s="6">
        <f>D47-D46</f>
        <v>-60</v>
      </c>
      <c r="H47" s="55">
        <f>MY_IMPS(G47)</f>
        <v>-2</v>
      </c>
    </row>
    <row r="48" spans="2:8" ht="13.5" thickBot="1">
      <c r="B48" s="83">
        <v>2</v>
      </c>
      <c r="C48" s="77" t="s">
        <v>7</v>
      </c>
      <c r="D48" s="80"/>
      <c r="E48" s="67">
        <v>2</v>
      </c>
      <c r="F48" s="68"/>
      <c r="G48" s="60"/>
      <c r="H48" s="59"/>
    </row>
    <row r="49" spans="2:8" ht="12.75">
      <c r="B49" s="2"/>
      <c r="C49" s="6"/>
      <c r="D49" s="94"/>
      <c r="E49" s="7"/>
      <c r="F49" s="7"/>
      <c r="G49" s="6"/>
      <c r="H49" s="6"/>
    </row>
  </sheetData>
  <sheetProtection/>
  <mergeCells count="14">
    <mergeCell ref="B2:C2"/>
    <mergeCell ref="D2:H2"/>
    <mergeCell ref="B23:C23"/>
    <mergeCell ref="D23:H23"/>
    <mergeCell ref="B9:C9"/>
    <mergeCell ref="D9:H9"/>
    <mergeCell ref="B16:C16"/>
    <mergeCell ref="D16:H16"/>
    <mergeCell ref="B44:C44"/>
    <mergeCell ref="D44:H44"/>
    <mergeCell ref="B30:C30"/>
    <mergeCell ref="D30:H30"/>
    <mergeCell ref="B37:C37"/>
    <mergeCell ref="D37:H3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B2:H49"/>
  <sheetViews>
    <sheetView zoomScalePageLayoutView="0" workbookViewId="0" topLeftCell="A10">
      <selection activeCell="D48" sqref="D48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74">
        <v>22</v>
      </c>
      <c r="C2" s="175"/>
      <c r="D2" s="147" t="s">
        <v>206</v>
      </c>
      <c r="E2" s="148"/>
      <c r="F2" s="148"/>
      <c r="G2" s="148"/>
      <c r="H2" s="156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3" t="s">
        <v>207</v>
      </c>
      <c r="H3" s="92" t="s">
        <v>3</v>
      </c>
    </row>
    <row r="4" spans="2:8" ht="12.75">
      <c r="B4" s="81">
        <v>1</v>
      </c>
      <c r="C4" s="82">
        <v>5</v>
      </c>
      <c r="D4" s="62">
        <v>-500</v>
      </c>
      <c r="E4" s="7">
        <f>H4</f>
        <v>-9</v>
      </c>
      <c r="F4" s="65">
        <f>-E4</f>
        <v>9</v>
      </c>
      <c r="G4" s="61">
        <f>D4-D5</f>
        <v>-400</v>
      </c>
      <c r="H4" s="55">
        <f>MY_IMPS(G4)</f>
        <v>-9</v>
      </c>
    </row>
    <row r="5" spans="2:8" ht="12.75">
      <c r="B5" s="81">
        <v>3</v>
      </c>
      <c r="C5" s="82">
        <v>2</v>
      </c>
      <c r="D5" s="63">
        <v>-100</v>
      </c>
      <c r="E5" s="7">
        <f>H5</f>
        <v>9</v>
      </c>
      <c r="F5" s="65">
        <f>-E5</f>
        <v>-9</v>
      </c>
      <c r="G5" s="6">
        <f>D5-D4</f>
        <v>400</v>
      </c>
      <c r="H5" s="55">
        <f>MY_IMPS(G5)</f>
        <v>9</v>
      </c>
    </row>
    <row r="6" spans="2:8" ht="13.5" thickBot="1">
      <c r="B6" s="83">
        <v>4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4"/>
      <c r="E7" s="7"/>
      <c r="F7" s="7"/>
      <c r="G7" s="6"/>
      <c r="H7" s="6"/>
    </row>
    <row r="8" ht="13.5" thickBot="1"/>
    <row r="9" spans="2:8" ht="13.5" thickBot="1">
      <c r="B9" s="174">
        <f>B2+1</f>
        <v>23</v>
      </c>
      <c r="C9" s="175"/>
      <c r="D9" s="147" t="s">
        <v>206</v>
      </c>
      <c r="E9" s="148"/>
      <c r="F9" s="148"/>
      <c r="G9" s="148"/>
      <c r="H9" s="156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3" t="s">
        <v>207</v>
      </c>
      <c r="H10" s="92" t="s">
        <v>3</v>
      </c>
    </row>
    <row r="11" spans="2:8" ht="12.75">
      <c r="B11" s="81">
        <v>1</v>
      </c>
      <c r="C11" s="82">
        <v>5</v>
      </c>
      <c r="D11" s="62">
        <v>800</v>
      </c>
      <c r="E11" s="7">
        <f>H11</f>
        <v>12</v>
      </c>
      <c r="F11" s="65">
        <f>-E11</f>
        <v>-12</v>
      </c>
      <c r="G11" s="61">
        <f>D11-D12</f>
        <v>690</v>
      </c>
      <c r="H11" s="55">
        <f>MY_IMPS(G11)</f>
        <v>12</v>
      </c>
    </row>
    <row r="12" spans="2:8" ht="12.75">
      <c r="B12" s="81">
        <v>3</v>
      </c>
      <c r="C12" s="82">
        <v>2</v>
      </c>
      <c r="D12" s="63">
        <v>110</v>
      </c>
      <c r="E12" s="7">
        <f>H12</f>
        <v>-12</v>
      </c>
      <c r="F12" s="65">
        <f>-E12</f>
        <v>12</v>
      </c>
      <c r="G12" s="6">
        <f>D12-D11</f>
        <v>-690</v>
      </c>
      <c r="H12" s="55">
        <f>MY_IMPS(G12)</f>
        <v>-12</v>
      </c>
    </row>
    <row r="13" spans="2:8" ht="13.5" thickBot="1">
      <c r="B13" s="83">
        <v>4</v>
      </c>
      <c r="C13" s="77" t="s">
        <v>7</v>
      </c>
      <c r="D13" s="80"/>
      <c r="E13" s="67">
        <v>2</v>
      </c>
      <c r="F13" s="68"/>
      <c r="G13" s="60"/>
      <c r="H13" s="59"/>
    </row>
    <row r="14" spans="2:8" ht="12.75">
      <c r="B14" s="2"/>
      <c r="C14" s="6"/>
      <c r="D14" s="94"/>
      <c r="E14" s="7"/>
      <c r="F14" s="7"/>
      <c r="G14" s="6"/>
      <c r="H14" s="6"/>
    </row>
    <row r="15" ht="13.5" thickBot="1"/>
    <row r="16" spans="2:8" ht="13.5" thickBot="1">
      <c r="B16" s="174">
        <f>B9+1</f>
        <v>24</v>
      </c>
      <c r="C16" s="175"/>
      <c r="D16" s="147" t="s">
        <v>206</v>
      </c>
      <c r="E16" s="148"/>
      <c r="F16" s="148"/>
      <c r="G16" s="148"/>
      <c r="H16" s="156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3" t="s">
        <v>207</v>
      </c>
      <c r="H17" s="92" t="s">
        <v>3</v>
      </c>
    </row>
    <row r="18" spans="2:8" ht="12.75">
      <c r="B18" s="81">
        <v>5</v>
      </c>
      <c r="C18" s="82">
        <v>1</v>
      </c>
      <c r="D18" s="62">
        <v>100</v>
      </c>
      <c r="E18" s="7">
        <f>H18</f>
        <v>5</v>
      </c>
      <c r="F18" s="65">
        <f>-E18</f>
        <v>-5</v>
      </c>
      <c r="G18" s="61">
        <f>D18-D19</f>
        <v>210</v>
      </c>
      <c r="H18" s="55">
        <f>MY_IMPS(G18)</f>
        <v>5</v>
      </c>
    </row>
    <row r="19" spans="2:8" ht="12.75">
      <c r="B19" s="81">
        <v>3</v>
      </c>
      <c r="C19" s="82">
        <v>2</v>
      </c>
      <c r="D19" s="63">
        <v>-110</v>
      </c>
      <c r="E19" s="7">
        <f>H19</f>
        <v>-5</v>
      </c>
      <c r="F19" s="65">
        <f>-E19</f>
        <v>5</v>
      </c>
      <c r="G19" s="6">
        <f>D19-D18</f>
        <v>-210</v>
      </c>
      <c r="H19" s="55">
        <f>MY_IMPS(G19)</f>
        <v>-5</v>
      </c>
    </row>
    <row r="20" spans="2:8" ht="13.5" thickBot="1">
      <c r="B20" s="83">
        <v>4</v>
      </c>
      <c r="C20" s="77" t="s">
        <v>7</v>
      </c>
      <c r="D20" s="80"/>
      <c r="E20" s="67">
        <v>2</v>
      </c>
      <c r="F20" s="68"/>
      <c r="G20" s="60"/>
      <c r="H20" s="59"/>
    </row>
    <row r="22" ht="13.5" thickBot="1"/>
    <row r="23" spans="2:8" ht="13.5" thickBot="1">
      <c r="B23" s="174">
        <f>B16+1</f>
        <v>25</v>
      </c>
      <c r="C23" s="175"/>
      <c r="D23" s="147" t="s">
        <v>206</v>
      </c>
      <c r="E23" s="148"/>
      <c r="F23" s="148"/>
      <c r="G23" s="148"/>
      <c r="H23" s="156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3" t="s">
        <v>207</v>
      </c>
      <c r="H24" s="92" t="s">
        <v>3</v>
      </c>
    </row>
    <row r="25" spans="2:8" ht="12.75">
      <c r="B25" s="81">
        <v>2</v>
      </c>
      <c r="C25" s="82">
        <v>4</v>
      </c>
      <c r="D25" s="62">
        <v>-650</v>
      </c>
      <c r="E25" s="7">
        <f>H25</f>
        <v>4</v>
      </c>
      <c r="F25" s="65">
        <f>-E25</f>
        <v>-4</v>
      </c>
      <c r="G25" s="61">
        <f>D25-D26</f>
        <v>150</v>
      </c>
      <c r="H25" s="55">
        <f>MY_IMPS(G25)</f>
        <v>4</v>
      </c>
    </row>
    <row r="26" spans="2:8" ht="12.75">
      <c r="B26" s="81">
        <v>5</v>
      </c>
      <c r="C26" s="82">
        <v>3</v>
      </c>
      <c r="D26" s="63">
        <v>-800</v>
      </c>
      <c r="E26" s="7">
        <f>H26</f>
        <v>-4</v>
      </c>
      <c r="F26" s="65">
        <f>-E26</f>
        <v>4</v>
      </c>
      <c r="G26" s="6">
        <f>D26-D25</f>
        <v>-150</v>
      </c>
      <c r="H26" s="55">
        <f>MY_IMPS(G26)</f>
        <v>-4</v>
      </c>
    </row>
    <row r="27" spans="2:8" ht="13.5" thickBot="1">
      <c r="B27" s="83">
        <v>1</v>
      </c>
      <c r="C27" s="77" t="s">
        <v>7</v>
      </c>
      <c r="D27" s="80"/>
      <c r="E27" s="67">
        <v>2</v>
      </c>
      <c r="F27" s="68"/>
      <c r="G27" s="60"/>
      <c r="H27" s="59"/>
    </row>
    <row r="28" spans="2:8" ht="12.75">
      <c r="B28" s="2"/>
      <c r="C28" s="6"/>
      <c r="D28" s="94"/>
      <c r="E28" s="7"/>
      <c r="F28" s="7"/>
      <c r="G28" s="6"/>
      <c r="H28" s="6"/>
    </row>
    <row r="29" ht="13.5" thickBot="1"/>
    <row r="30" spans="2:8" ht="13.5" thickBot="1">
      <c r="B30" s="174">
        <f>B23+1</f>
        <v>26</v>
      </c>
      <c r="C30" s="175"/>
      <c r="D30" s="147" t="s">
        <v>206</v>
      </c>
      <c r="E30" s="148"/>
      <c r="F30" s="148"/>
      <c r="G30" s="148"/>
      <c r="H30" s="156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3" t="s">
        <v>207</v>
      </c>
      <c r="H31" s="92" t="s">
        <v>3</v>
      </c>
    </row>
    <row r="32" spans="2:8" ht="12.75">
      <c r="B32" s="81">
        <v>2</v>
      </c>
      <c r="C32" s="82">
        <v>4</v>
      </c>
      <c r="D32" s="62">
        <v>-650</v>
      </c>
      <c r="E32" s="7">
        <f>H32</f>
        <v>1</v>
      </c>
      <c r="F32" s="65">
        <f>-E32</f>
        <v>-1</v>
      </c>
      <c r="G32" s="61">
        <f>D32-D33</f>
        <v>30</v>
      </c>
      <c r="H32" s="55">
        <f>MY_IMPS(G32)</f>
        <v>1</v>
      </c>
    </row>
    <row r="33" spans="2:8" ht="12.75">
      <c r="B33" s="81">
        <v>5</v>
      </c>
      <c r="C33" s="82">
        <v>3</v>
      </c>
      <c r="D33" s="63">
        <v>-680</v>
      </c>
      <c r="E33" s="7">
        <f>H33</f>
        <v>-1</v>
      </c>
      <c r="F33" s="65">
        <f>-E33</f>
        <v>1</v>
      </c>
      <c r="G33" s="6">
        <f>D33-D32</f>
        <v>-30</v>
      </c>
      <c r="H33" s="55">
        <f>MY_IMPS(G33)</f>
        <v>-1</v>
      </c>
    </row>
    <row r="34" spans="2:8" ht="13.5" thickBot="1">
      <c r="B34" s="83">
        <v>1</v>
      </c>
      <c r="C34" s="77" t="s">
        <v>7</v>
      </c>
      <c r="D34" s="80"/>
      <c r="E34" s="67">
        <v>2</v>
      </c>
      <c r="F34" s="68"/>
      <c r="G34" s="60"/>
      <c r="H34" s="59"/>
    </row>
    <row r="35" spans="2:8" ht="12.75">
      <c r="B35" s="2"/>
      <c r="C35" s="6"/>
      <c r="D35" s="94"/>
      <c r="E35" s="7"/>
      <c r="F35" s="7"/>
      <c r="G35" s="6"/>
      <c r="H35" s="6"/>
    </row>
    <row r="36" ht="13.5" thickBot="1"/>
    <row r="37" spans="2:8" ht="13.5" thickBot="1">
      <c r="B37" s="174">
        <f>B30+1</f>
        <v>27</v>
      </c>
      <c r="C37" s="175"/>
      <c r="D37" s="147" t="s">
        <v>206</v>
      </c>
      <c r="E37" s="148"/>
      <c r="F37" s="148"/>
      <c r="G37" s="148"/>
      <c r="H37" s="156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3" t="s">
        <v>207</v>
      </c>
      <c r="H38" s="92" t="s">
        <v>3</v>
      </c>
    </row>
    <row r="39" spans="2:8" ht="12.75">
      <c r="B39" s="81">
        <v>4</v>
      </c>
      <c r="C39" s="82">
        <v>2</v>
      </c>
      <c r="D39" s="62">
        <v>50</v>
      </c>
      <c r="E39" s="7">
        <f>H39</f>
        <v>0</v>
      </c>
      <c r="F39" s="65">
        <f>-E39</f>
        <v>0</v>
      </c>
      <c r="G39" s="61">
        <f>D39-D40</f>
        <v>0</v>
      </c>
      <c r="H39" s="55">
        <f>MY_IMPS(G39)</f>
        <v>0</v>
      </c>
    </row>
    <row r="40" spans="2:8" ht="12.75">
      <c r="B40" s="81">
        <v>5</v>
      </c>
      <c r="C40" s="82">
        <v>3</v>
      </c>
      <c r="D40" s="63">
        <v>50</v>
      </c>
      <c r="E40" s="7">
        <f>H40</f>
        <v>0</v>
      </c>
      <c r="F40" s="65">
        <f>-E40</f>
        <v>0</v>
      </c>
      <c r="G40" s="6">
        <f>D40-D39</f>
        <v>0</v>
      </c>
      <c r="H40" s="55">
        <f>MY_IMPS(G40)</f>
        <v>0</v>
      </c>
    </row>
    <row r="41" spans="2:8" ht="13.5" thickBot="1">
      <c r="B41" s="83">
        <v>1</v>
      </c>
      <c r="C41" s="77" t="s">
        <v>7</v>
      </c>
      <c r="D41" s="80"/>
      <c r="E41" s="67">
        <v>2</v>
      </c>
      <c r="F41" s="68"/>
      <c r="G41" s="60"/>
      <c r="H41" s="59"/>
    </row>
    <row r="42" spans="2:8" ht="12.75">
      <c r="B42" s="2"/>
      <c r="C42" s="6"/>
      <c r="D42" s="94"/>
      <c r="E42" s="7"/>
      <c r="F42" s="7"/>
      <c r="G42" s="6"/>
      <c r="H42" s="6"/>
    </row>
    <row r="43" ht="13.5" thickBot="1"/>
    <row r="44" spans="2:8" ht="13.5" thickBot="1">
      <c r="B44" s="174">
        <f>B37+1</f>
        <v>28</v>
      </c>
      <c r="C44" s="175"/>
      <c r="D44" s="147" t="s">
        <v>206</v>
      </c>
      <c r="E44" s="148"/>
      <c r="F44" s="148"/>
      <c r="G44" s="148"/>
      <c r="H44" s="156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3" t="s">
        <v>207</v>
      </c>
      <c r="H45" s="92" t="s">
        <v>3</v>
      </c>
    </row>
    <row r="46" spans="2:8" ht="12.75">
      <c r="B46" s="81">
        <v>1</v>
      </c>
      <c r="C46" s="82">
        <v>4</v>
      </c>
      <c r="D46" s="62">
        <v>660</v>
      </c>
      <c r="E46" s="7">
        <f>H46</f>
        <v>15</v>
      </c>
      <c r="F46" s="65">
        <f>-E46</f>
        <v>-15</v>
      </c>
      <c r="G46" s="61">
        <f>D46-D47</f>
        <v>1160</v>
      </c>
      <c r="H46" s="55">
        <f>MY_IMPS(G46)</f>
        <v>15</v>
      </c>
    </row>
    <row r="47" spans="2:8" ht="12.75">
      <c r="B47" s="81">
        <v>2</v>
      </c>
      <c r="C47" s="82">
        <v>5</v>
      </c>
      <c r="D47" s="63">
        <v>-500</v>
      </c>
      <c r="E47" s="7">
        <f>H47</f>
        <v>-15</v>
      </c>
      <c r="F47" s="65">
        <f>-E47</f>
        <v>15</v>
      </c>
      <c r="G47" s="6">
        <f>D47-D46</f>
        <v>-1160</v>
      </c>
      <c r="H47" s="55">
        <f>MY_IMPS(G47)</f>
        <v>-15</v>
      </c>
    </row>
    <row r="48" spans="2:8" ht="13.5" thickBot="1">
      <c r="B48" s="83">
        <v>3</v>
      </c>
      <c r="C48" s="77" t="s">
        <v>7</v>
      </c>
      <c r="D48" s="80"/>
      <c r="E48" s="67">
        <v>2</v>
      </c>
      <c r="F48" s="68"/>
      <c r="G48" s="60"/>
      <c r="H48" s="59"/>
    </row>
    <row r="49" spans="2:8" ht="12.75">
      <c r="B49" s="2"/>
      <c r="C49" s="6"/>
      <c r="D49" s="94"/>
      <c r="E49" s="7"/>
      <c r="F49" s="7"/>
      <c r="G49" s="6"/>
      <c r="H49" s="6"/>
    </row>
  </sheetData>
  <sheetProtection/>
  <mergeCells count="14">
    <mergeCell ref="B2:C2"/>
    <mergeCell ref="D2:H2"/>
    <mergeCell ref="B9:C9"/>
    <mergeCell ref="D9:H9"/>
    <mergeCell ref="B23:C23"/>
    <mergeCell ref="D23:H23"/>
    <mergeCell ref="B16:C16"/>
    <mergeCell ref="D16:H16"/>
    <mergeCell ref="B44:C44"/>
    <mergeCell ref="D44:H44"/>
    <mergeCell ref="B30:C30"/>
    <mergeCell ref="D30:H30"/>
    <mergeCell ref="B37:C37"/>
    <mergeCell ref="D37:H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2:H41"/>
  <sheetViews>
    <sheetView zoomScalePageLayoutView="0" workbookViewId="0" topLeftCell="A1">
      <selection activeCell="L43" sqref="L43"/>
    </sheetView>
  </sheetViews>
  <sheetFormatPr defaultColWidth="9.140625" defaultRowHeight="12.75"/>
  <cols>
    <col min="1" max="1" width="3.28125" style="0" customWidth="1"/>
  </cols>
  <sheetData>
    <row r="1" ht="13.5" thickBot="1"/>
    <row r="2" spans="2:8" ht="13.5" thickBot="1">
      <c r="B2" s="174">
        <v>31</v>
      </c>
      <c r="C2" s="175"/>
      <c r="D2" s="147" t="s">
        <v>206</v>
      </c>
      <c r="E2" s="148"/>
      <c r="F2" s="148"/>
      <c r="G2" s="148"/>
      <c r="H2" s="156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3" t="s">
        <v>207</v>
      </c>
      <c r="H3" s="92" t="s">
        <v>3</v>
      </c>
    </row>
    <row r="4" spans="2:8" ht="12.75">
      <c r="B4" s="81">
        <v>5</v>
      </c>
      <c r="C4" s="82">
        <v>1</v>
      </c>
      <c r="D4" s="62">
        <v>680</v>
      </c>
      <c r="E4" s="7">
        <f>H4</f>
        <v>-1</v>
      </c>
      <c r="F4" s="65">
        <f>-E4</f>
        <v>1</v>
      </c>
      <c r="G4" s="61">
        <f>D4-D5</f>
        <v>-30</v>
      </c>
      <c r="H4" s="55">
        <f>MY_IMPS(G4)</f>
        <v>-1</v>
      </c>
    </row>
    <row r="5" spans="2:8" ht="12.75">
      <c r="B5" s="81">
        <v>3</v>
      </c>
      <c r="C5" s="82">
        <v>2</v>
      </c>
      <c r="D5" s="63">
        <v>710</v>
      </c>
      <c r="E5" s="7">
        <f>H5</f>
        <v>1</v>
      </c>
      <c r="F5" s="65">
        <f>-E5</f>
        <v>-1</v>
      </c>
      <c r="G5" s="6">
        <f>D5-D4</f>
        <v>30</v>
      </c>
      <c r="H5" s="55">
        <f>MY_IMPS(G5)</f>
        <v>1</v>
      </c>
    </row>
    <row r="6" spans="2:8" ht="13.5" thickBot="1">
      <c r="B6" s="83">
        <v>4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4"/>
      <c r="E7" s="7"/>
      <c r="F7" s="7"/>
      <c r="G7" s="6"/>
      <c r="H7" s="6"/>
    </row>
    <row r="8" ht="13.5" thickBot="1"/>
    <row r="9" spans="2:8" ht="13.5" thickBot="1">
      <c r="B9" s="174">
        <v>32</v>
      </c>
      <c r="C9" s="175"/>
      <c r="D9" s="147" t="s">
        <v>206</v>
      </c>
      <c r="E9" s="148"/>
      <c r="F9" s="148"/>
      <c r="G9" s="148"/>
      <c r="H9" s="156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3" t="s">
        <v>207</v>
      </c>
      <c r="H10" s="92" t="s">
        <v>3</v>
      </c>
    </row>
    <row r="11" spans="2:8" ht="12.75">
      <c r="B11" s="81">
        <v>5</v>
      </c>
      <c r="C11" s="82">
        <v>1</v>
      </c>
      <c r="D11" s="62">
        <v>100</v>
      </c>
      <c r="E11" s="7">
        <f>H11</f>
        <v>0</v>
      </c>
      <c r="F11" s="65">
        <f>-E11</f>
        <v>0</v>
      </c>
      <c r="G11" s="61">
        <f>D11-D12</f>
        <v>10</v>
      </c>
      <c r="H11" s="55">
        <f>MY_IMPS(G11)</f>
        <v>0</v>
      </c>
    </row>
    <row r="12" spans="2:8" ht="12.75">
      <c r="B12" s="81">
        <v>3</v>
      </c>
      <c r="C12" s="82">
        <v>2</v>
      </c>
      <c r="D12" s="63">
        <v>90</v>
      </c>
      <c r="E12" s="7">
        <f>H12</f>
        <v>0</v>
      </c>
      <c r="F12" s="65">
        <f>-E12</f>
        <v>0</v>
      </c>
      <c r="G12" s="6">
        <f>D12-D11</f>
        <v>-10</v>
      </c>
      <c r="H12" s="55">
        <f>MY_IMPS(G12)</f>
        <v>0</v>
      </c>
    </row>
    <row r="13" spans="2:8" ht="13.5" thickBot="1">
      <c r="B13" s="83">
        <v>4</v>
      </c>
      <c r="C13" s="77" t="s">
        <v>7</v>
      </c>
      <c r="D13" s="80"/>
      <c r="E13" s="67">
        <v>2</v>
      </c>
      <c r="F13" s="68"/>
      <c r="G13" s="60"/>
      <c r="H13" s="59"/>
    </row>
    <row r="14" spans="2:8" ht="12.75">
      <c r="B14" s="2"/>
      <c r="C14" s="6"/>
      <c r="D14" s="94"/>
      <c r="E14" s="7"/>
      <c r="F14" s="7"/>
      <c r="G14" s="6"/>
      <c r="H14" s="6"/>
    </row>
    <row r="15" ht="13.5" thickBot="1"/>
    <row r="16" spans="2:8" ht="13.5" thickBot="1">
      <c r="B16" s="174">
        <v>33</v>
      </c>
      <c r="C16" s="175"/>
      <c r="D16" s="147" t="s">
        <v>206</v>
      </c>
      <c r="E16" s="148"/>
      <c r="F16" s="148"/>
      <c r="G16" s="148"/>
      <c r="H16" s="156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3" t="s">
        <v>207</v>
      </c>
      <c r="H17" s="92" t="s">
        <v>3</v>
      </c>
    </row>
    <row r="18" spans="2:8" ht="12.75">
      <c r="B18" s="81">
        <v>1</v>
      </c>
      <c r="C18" s="82">
        <v>5</v>
      </c>
      <c r="D18" s="62">
        <v>430</v>
      </c>
      <c r="E18" s="7">
        <f>H18</f>
        <v>11</v>
      </c>
      <c r="F18" s="65">
        <f>-E18</f>
        <v>-11</v>
      </c>
      <c r="G18" s="61">
        <f>D18-D19</f>
        <v>530</v>
      </c>
      <c r="H18" s="55">
        <f>MY_IMPS(G18)</f>
        <v>11</v>
      </c>
    </row>
    <row r="19" spans="2:8" ht="12.75">
      <c r="B19" s="81">
        <v>3</v>
      </c>
      <c r="C19" s="82">
        <v>2</v>
      </c>
      <c r="D19" s="63">
        <v>-100</v>
      </c>
      <c r="E19" s="7">
        <f>H19</f>
        <v>-11</v>
      </c>
      <c r="F19" s="65">
        <f>-E19</f>
        <v>11</v>
      </c>
      <c r="G19" s="6">
        <f>D19-D18</f>
        <v>-530</v>
      </c>
      <c r="H19" s="55">
        <f>MY_IMPS(G19)</f>
        <v>-11</v>
      </c>
    </row>
    <row r="20" spans="2:8" ht="13.5" thickBot="1">
      <c r="B20" s="83">
        <v>4</v>
      </c>
      <c r="C20" s="77" t="s">
        <v>7</v>
      </c>
      <c r="D20" s="80"/>
      <c r="E20" s="67">
        <v>2</v>
      </c>
      <c r="F20" s="68"/>
      <c r="G20" s="60"/>
      <c r="H20" s="59"/>
    </row>
    <row r="21" spans="2:8" ht="12.75">
      <c r="B21" s="2"/>
      <c r="C21" s="6"/>
      <c r="D21" s="94"/>
      <c r="E21" s="7"/>
      <c r="F21" s="7"/>
      <c r="G21" s="6"/>
      <c r="H21" s="6"/>
    </row>
    <row r="22" ht="13.5" thickBot="1"/>
    <row r="23" spans="2:8" ht="13.5" thickBot="1">
      <c r="B23" s="174">
        <v>34</v>
      </c>
      <c r="C23" s="175"/>
      <c r="D23" s="147" t="s">
        <v>206</v>
      </c>
      <c r="E23" s="148"/>
      <c r="F23" s="148"/>
      <c r="G23" s="148"/>
      <c r="H23" s="156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3" t="s">
        <v>207</v>
      </c>
      <c r="H24" s="92" t="s">
        <v>3</v>
      </c>
    </row>
    <row r="25" spans="2:8" ht="12.75">
      <c r="B25" s="81">
        <v>1</v>
      </c>
      <c r="C25" s="82">
        <v>5</v>
      </c>
      <c r="D25" s="62">
        <v>100</v>
      </c>
      <c r="E25" s="7">
        <f>H25</f>
        <v>2</v>
      </c>
      <c r="F25" s="65">
        <f>-E25</f>
        <v>-2</v>
      </c>
      <c r="G25" s="61">
        <f>D25-D26</f>
        <v>50</v>
      </c>
      <c r="H25" s="55">
        <f>MY_IMPS(G25)</f>
        <v>2</v>
      </c>
    </row>
    <row r="26" spans="2:8" ht="12.75">
      <c r="B26" s="81">
        <v>3</v>
      </c>
      <c r="C26" s="82">
        <v>2</v>
      </c>
      <c r="D26" s="63">
        <v>50</v>
      </c>
      <c r="E26" s="7">
        <f>H26</f>
        <v>-2</v>
      </c>
      <c r="F26" s="65">
        <f>-E26</f>
        <v>2</v>
      </c>
      <c r="G26" s="6">
        <f>D26-D25</f>
        <v>-50</v>
      </c>
      <c r="H26" s="55">
        <f>MY_IMPS(G26)</f>
        <v>-2</v>
      </c>
    </row>
    <row r="27" spans="2:8" ht="13.5" thickBot="1">
      <c r="B27" s="83">
        <v>4</v>
      </c>
      <c r="C27" s="77" t="s">
        <v>7</v>
      </c>
      <c r="D27" s="80"/>
      <c r="E27" s="67">
        <v>2</v>
      </c>
      <c r="F27" s="68"/>
      <c r="G27" s="60"/>
      <c r="H27" s="59"/>
    </row>
    <row r="28" spans="2:8" ht="12.75">
      <c r="B28" s="2"/>
      <c r="C28" s="6"/>
      <c r="D28" s="94"/>
      <c r="E28" s="7"/>
      <c r="F28" s="7"/>
      <c r="G28" s="6"/>
      <c r="H28" s="6"/>
    </row>
    <row r="29" ht="13.5" thickBot="1"/>
    <row r="30" spans="2:8" ht="13.5" thickBot="1">
      <c r="B30" s="174">
        <v>35</v>
      </c>
      <c r="C30" s="175"/>
      <c r="D30" s="147" t="s">
        <v>206</v>
      </c>
      <c r="E30" s="148"/>
      <c r="F30" s="148"/>
      <c r="G30" s="148"/>
      <c r="H30" s="156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3" t="s">
        <v>207</v>
      </c>
      <c r="H31" s="92" t="s">
        <v>3</v>
      </c>
    </row>
    <row r="32" spans="2:8" ht="12.75">
      <c r="B32" s="81">
        <v>5</v>
      </c>
      <c r="C32" s="82">
        <v>1</v>
      </c>
      <c r="D32" s="62">
        <v>-50</v>
      </c>
      <c r="E32" s="7">
        <f>H32</f>
        <v>-11</v>
      </c>
      <c r="F32" s="65">
        <f>-E32</f>
        <v>11</v>
      </c>
      <c r="G32" s="61">
        <f>D32-D33</f>
        <v>-550</v>
      </c>
      <c r="H32" s="55">
        <f>MY_IMPS(G32)</f>
        <v>-11</v>
      </c>
    </row>
    <row r="33" spans="2:8" ht="12.75">
      <c r="B33" s="81">
        <v>3</v>
      </c>
      <c r="C33" s="82">
        <v>2</v>
      </c>
      <c r="D33" s="63">
        <v>500</v>
      </c>
      <c r="E33" s="7">
        <f>H33</f>
        <v>11</v>
      </c>
      <c r="F33" s="65">
        <f>-E33</f>
        <v>-11</v>
      </c>
      <c r="G33" s="6">
        <f>D33-D32</f>
        <v>550</v>
      </c>
      <c r="H33" s="55">
        <f>MY_IMPS(G33)</f>
        <v>11</v>
      </c>
    </row>
    <row r="34" spans="2:8" ht="13.5" thickBot="1">
      <c r="B34" s="83">
        <v>4</v>
      </c>
      <c r="C34" s="77" t="s">
        <v>7</v>
      </c>
      <c r="D34" s="80"/>
      <c r="E34" s="67">
        <v>2</v>
      </c>
      <c r="F34" s="68"/>
      <c r="G34" s="60"/>
      <c r="H34" s="59"/>
    </row>
    <row r="35" spans="2:8" ht="12.75">
      <c r="B35" s="2"/>
      <c r="C35" s="6"/>
      <c r="D35" s="94"/>
      <c r="E35" s="7"/>
      <c r="F35" s="7"/>
      <c r="G35" s="6"/>
      <c r="H35" s="6"/>
    </row>
    <row r="36" ht="13.5" thickBot="1"/>
    <row r="37" spans="2:8" ht="13.5" thickBot="1">
      <c r="B37" s="174">
        <v>36</v>
      </c>
      <c r="C37" s="175"/>
      <c r="D37" s="147" t="s">
        <v>206</v>
      </c>
      <c r="E37" s="148"/>
      <c r="F37" s="148"/>
      <c r="G37" s="148"/>
      <c r="H37" s="156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3" t="s">
        <v>207</v>
      </c>
      <c r="H38" s="92" t="s">
        <v>3</v>
      </c>
    </row>
    <row r="39" spans="2:8" ht="12.75">
      <c r="B39" s="81">
        <v>1</v>
      </c>
      <c r="C39" s="82">
        <v>5</v>
      </c>
      <c r="D39" s="62">
        <v>0</v>
      </c>
      <c r="E39" s="7">
        <f>H39</f>
        <v>0</v>
      </c>
      <c r="F39" s="65">
        <f>-E39</f>
        <v>0</v>
      </c>
      <c r="G39" s="61">
        <f>D39-D40</f>
        <v>0</v>
      </c>
      <c r="H39" s="55">
        <f>MY_IMPS(G39)</f>
        <v>0</v>
      </c>
    </row>
    <row r="40" spans="2:8" ht="12.75">
      <c r="B40" s="81">
        <v>3</v>
      </c>
      <c r="C40" s="82">
        <v>2</v>
      </c>
      <c r="D40" s="63">
        <v>0</v>
      </c>
      <c r="E40" s="7">
        <f>H40</f>
        <v>0</v>
      </c>
      <c r="F40" s="65">
        <f>-E40</f>
        <v>0</v>
      </c>
      <c r="G40" s="6">
        <f>D40-D39</f>
        <v>0</v>
      </c>
      <c r="H40" s="55">
        <f>MY_IMPS(G40)</f>
        <v>0</v>
      </c>
    </row>
    <row r="41" spans="2:8" ht="13.5" thickBot="1">
      <c r="B41" s="83">
        <v>4</v>
      </c>
      <c r="C41" s="77" t="s">
        <v>7</v>
      </c>
      <c r="D41" s="80"/>
      <c r="E41" s="67">
        <v>0</v>
      </c>
      <c r="F41" s="68"/>
      <c r="G41" s="60"/>
      <c r="H41" s="59"/>
    </row>
  </sheetData>
  <sheetProtection/>
  <mergeCells count="12">
    <mergeCell ref="B23:C23"/>
    <mergeCell ref="D23:H23"/>
    <mergeCell ref="B30:C30"/>
    <mergeCell ref="D30:H30"/>
    <mergeCell ref="B37:C37"/>
    <mergeCell ref="D37:H37"/>
    <mergeCell ref="B2:C2"/>
    <mergeCell ref="D2:H2"/>
    <mergeCell ref="B9:C9"/>
    <mergeCell ref="D9:H9"/>
    <mergeCell ref="B16:C16"/>
    <mergeCell ref="D16:H16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/>
  <dimension ref="B2:H56"/>
  <sheetViews>
    <sheetView zoomScalePageLayoutView="0" workbookViewId="0" topLeftCell="A1">
      <selection activeCell="D14" sqref="D14"/>
    </sheetView>
  </sheetViews>
  <sheetFormatPr defaultColWidth="9.140625" defaultRowHeight="12.75"/>
  <cols>
    <col min="1" max="1" width="2.140625" style="0" customWidth="1"/>
  </cols>
  <sheetData>
    <row r="1" ht="13.5" thickBot="1"/>
    <row r="2" spans="2:8" ht="13.5" thickBot="1">
      <c r="B2" s="174">
        <v>29</v>
      </c>
      <c r="C2" s="175"/>
      <c r="D2" s="147" t="s">
        <v>206</v>
      </c>
      <c r="E2" s="148"/>
      <c r="F2" s="148"/>
      <c r="G2" s="148"/>
      <c r="H2" s="156"/>
    </row>
    <row r="3" spans="2:8" ht="12.75">
      <c r="B3" s="64" t="s">
        <v>5</v>
      </c>
      <c r="C3" s="46" t="s">
        <v>6</v>
      </c>
      <c r="D3" s="79" t="s">
        <v>197</v>
      </c>
      <c r="E3" s="45" t="s">
        <v>5</v>
      </c>
      <c r="F3" s="46" t="s">
        <v>6</v>
      </c>
      <c r="G3" s="93" t="s">
        <v>207</v>
      </c>
      <c r="H3" s="92" t="s">
        <v>3</v>
      </c>
    </row>
    <row r="4" spans="2:8" ht="12.75">
      <c r="B4" s="81">
        <v>1</v>
      </c>
      <c r="C4" s="82">
        <v>4</v>
      </c>
      <c r="D4" s="62">
        <v>150</v>
      </c>
      <c r="E4" s="7">
        <f>H4</f>
        <v>-2</v>
      </c>
      <c r="F4" s="65">
        <f>-E4</f>
        <v>2</v>
      </c>
      <c r="G4" s="61">
        <f>D4-D5</f>
        <v>-50</v>
      </c>
      <c r="H4" s="55">
        <f>MY_IMPS(G4)</f>
        <v>-2</v>
      </c>
    </row>
    <row r="5" spans="2:8" ht="12.75">
      <c r="B5" s="81">
        <v>2</v>
      </c>
      <c r="C5" s="82">
        <v>5</v>
      </c>
      <c r="D5" s="63">
        <v>200</v>
      </c>
      <c r="E5" s="7">
        <f>H5</f>
        <v>2</v>
      </c>
      <c r="F5" s="65">
        <f>-E5</f>
        <v>-2</v>
      </c>
      <c r="G5" s="6">
        <f>D5-D4</f>
        <v>50</v>
      </c>
      <c r="H5" s="55">
        <f>MY_IMPS(G5)</f>
        <v>2</v>
      </c>
    </row>
    <row r="6" spans="2:8" ht="13.5" thickBot="1">
      <c r="B6" s="83">
        <v>3</v>
      </c>
      <c r="C6" s="77" t="s">
        <v>7</v>
      </c>
      <c r="D6" s="80"/>
      <c r="E6" s="67">
        <v>2</v>
      </c>
      <c r="F6" s="68"/>
      <c r="G6" s="60"/>
      <c r="H6" s="59"/>
    </row>
    <row r="7" spans="2:8" ht="12.75">
      <c r="B7" s="2"/>
      <c r="C7" s="6"/>
      <c r="D7" s="94"/>
      <c r="E7" s="7"/>
      <c r="F7" s="7"/>
      <c r="G7" s="6"/>
      <c r="H7" s="6"/>
    </row>
    <row r="8" ht="13.5" thickBot="1"/>
    <row r="9" spans="2:8" ht="13.5" thickBot="1">
      <c r="B9" s="174">
        <f>B2+1</f>
        <v>30</v>
      </c>
      <c r="C9" s="175"/>
      <c r="D9" s="147" t="s">
        <v>206</v>
      </c>
      <c r="E9" s="148"/>
      <c r="F9" s="148"/>
      <c r="G9" s="148"/>
      <c r="H9" s="156"/>
    </row>
    <row r="10" spans="2:8" ht="12.75">
      <c r="B10" s="64" t="s">
        <v>5</v>
      </c>
      <c r="C10" s="46" t="s">
        <v>6</v>
      </c>
      <c r="D10" s="79" t="s">
        <v>197</v>
      </c>
      <c r="E10" s="45" t="s">
        <v>5</v>
      </c>
      <c r="F10" s="46" t="s">
        <v>6</v>
      </c>
      <c r="G10" s="93" t="s">
        <v>207</v>
      </c>
      <c r="H10" s="92" t="s">
        <v>3</v>
      </c>
    </row>
    <row r="11" spans="2:8" ht="12.75">
      <c r="B11" s="81">
        <v>4</v>
      </c>
      <c r="C11" s="82">
        <v>1</v>
      </c>
      <c r="D11" s="62">
        <v>50</v>
      </c>
      <c r="E11" s="7">
        <f>H11</f>
        <v>0</v>
      </c>
      <c r="F11" s="65">
        <f>-E11</f>
        <v>0</v>
      </c>
      <c r="G11" s="61">
        <f>D11-D12</f>
        <v>0</v>
      </c>
      <c r="H11" s="55">
        <f>MY_IMPS(G11)</f>
        <v>0</v>
      </c>
    </row>
    <row r="12" spans="2:8" ht="12.75">
      <c r="B12" s="81">
        <v>2</v>
      </c>
      <c r="C12" s="82">
        <v>5</v>
      </c>
      <c r="D12" s="63">
        <v>50</v>
      </c>
      <c r="E12" s="7">
        <f>H12</f>
        <v>0</v>
      </c>
      <c r="F12" s="65">
        <f>-E12</f>
        <v>0</v>
      </c>
      <c r="G12" s="6">
        <f>D12-D11</f>
        <v>0</v>
      </c>
      <c r="H12" s="55">
        <f>MY_IMPS(G12)</f>
        <v>0</v>
      </c>
    </row>
    <row r="13" spans="2:8" ht="13.5" thickBot="1">
      <c r="B13" s="83">
        <v>3</v>
      </c>
      <c r="C13" s="77" t="s">
        <v>7</v>
      </c>
      <c r="D13" s="80"/>
      <c r="E13" s="67">
        <v>2</v>
      </c>
      <c r="F13" s="68"/>
      <c r="G13" s="60"/>
      <c r="H13" s="59"/>
    </row>
    <row r="15" ht="13.5" thickBot="1"/>
    <row r="16" spans="2:8" ht="13.5" thickBot="1">
      <c r="B16" s="174">
        <f>B9+1</f>
        <v>31</v>
      </c>
      <c r="C16" s="175"/>
      <c r="D16" s="147" t="s">
        <v>206</v>
      </c>
      <c r="E16" s="148"/>
      <c r="F16" s="148"/>
      <c r="G16" s="148"/>
      <c r="H16" s="156"/>
    </row>
    <row r="17" spans="2:8" ht="12.75">
      <c r="B17" s="64" t="s">
        <v>5</v>
      </c>
      <c r="C17" s="46" t="s">
        <v>6</v>
      </c>
      <c r="D17" s="79" t="s">
        <v>197</v>
      </c>
      <c r="E17" s="45" t="s">
        <v>5</v>
      </c>
      <c r="F17" s="46" t="s">
        <v>6</v>
      </c>
      <c r="G17" s="93" t="s">
        <v>207</v>
      </c>
      <c r="H17" s="92" t="s">
        <v>3</v>
      </c>
    </row>
    <row r="18" spans="2:8" ht="12.75">
      <c r="B18" s="81"/>
      <c r="C18" s="82"/>
      <c r="D18" s="62"/>
      <c r="E18" s="7">
        <f>H18</f>
        <v>0</v>
      </c>
      <c r="F18" s="65">
        <f>-E18</f>
        <v>0</v>
      </c>
      <c r="G18" s="61">
        <f>D18-D19</f>
        <v>0</v>
      </c>
      <c r="H18" s="55">
        <f>MY_IMPS(G18)</f>
        <v>0</v>
      </c>
    </row>
    <row r="19" spans="2:8" ht="12.75">
      <c r="B19" s="81"/>
      <c r="C19" s="82"/>
      <c r="D19" s="63"/>
      <c r="E19" s="7">
        <f>H19</f>
        <v>0</v>
      </c>
      <c r="F19" s="65">
        <f>-E19</f>
        <v>0</v>
      </c>
      <c r="G19" s="6">
        <f>D19-D18</f>
        <v>0</v>
      </c>
      <c r="H19" s="55">
        <f>MY_IMPS(G19)</f>
        <v>0</v>
      </c>
    </row>
    <row r="20" spans="2:8" ht="13.5" thickBot="1">
      <c r="B20" s="83"/>
      <c r="C20" s="77" t="s">
        <v>7</v>
      </c>
      <c r="D20" s="80"/>
      <c r="E20" s="67">
        <v>2</v>
      </c>
      <c r="F20" s="68"/>
      <c r="G20" s="60"/>
      <c r="H20" s="59"/>
    </row>
    <row r="21" spans="2:8" ht="12.75">
      <c r="B21" s="2"/>
      <c r="C21" s="6"/>
      <c r="D21" s="94"/>
      <c r="E21" s="7"/>
      <c r="F21" s="7"/>
      <c r="G21" s="6"/>
      <c r="H21" s="6"/>
    </row>
    <row r="22" ht="13.5" thickBot="1"/>
    <row r="23" spans="2:8" ht="13.5" thickBot="1">
      <c r="B23" s="174">
        <f>B16+1</f>
        <v>32</v>
      </c>
      <c r="C23" s="175"/>
      <c r="D23" s="147" t="s">
        <v>206</v>
      </c>
      <c r="E23" s="148"/>
      <c r="F23" s="148"/>
      <c r="G23" s="148"/>
      <c r="H23" s="156"/>
    </row>
    <row r="24" spans="2:8" ht="12.75">
      <c r="B24" s="64" t="s">
        <v>5</v>
      </c>
      <c r="C24" s="46" t="s">
        <v>6</v>
      </c>
      <c r="D24" s="79" t="s">
        <v>197</v>
      </c>
      <c r="E24" s="45" t="s">
        <v>5</v>
      </c>
      <c r="F24" s="46" t="s">
        <v>6</v>
      </c>
      <c r="G24" s="93" t="s">
        <v>207</v>
      </c>
      <c r="H24" s="92" t="s">
        <v>3</v>
      </c>
    </row>
    <row r="25" spans="2:8" ht="12.75">
      <c r="B25" s="81"/>
      <c r="C25" s="82"/>
      <c r="D25" s="62"/>
      <c r="E25" s="7">
        <f>H25</f>
        <v>0</v>
      </c>
      <c r="F25" s="65">
        <f>-E25</f>
        <v>0</v>
      </c>
      <c r="G25" s="61">
        <f>D25-D26</f>
        <v>0</v>
      </c>
      <c r="H25" s="55">
        <f>MY_IMPS(G25)</f>
        <v>0</v>
      </c>
    </row>
    <row r="26" spans="2:8" ht="12.75">
      <c r="B26" s="81"/>
      <c r="C26" s="82"/>
      <c r="D26" s="63"/>
      <c r="E26" s="7">
        <f>H26</f>
        <v>0</v>
      </c>
      <c r="F26" s="65">
        <f>-E26</f>
        <v>0</v>
      </c>
      <c r="G26" s="6">
        <f>D26-D25</f>
        <v>0</v>
      </c>
      <c r="H26" s="55">
        <f>MY_IMPS(G26)</f>
        <v>0</v>
      </c>
    </row>
    <row r="27" spans="2:8" ht="13.5" thickBot="1">
      <c r="B27" s="83"/>
      <c r="C27" s="77" t="s">
        <v>7</v>
      </c>
      <c r="D27" s="80"/>
      <c r="E27" s="67">
        <v>2</v>
      </c>
      <c r="F27" s="68"/>
      <c r="G27" s="60"/>
      <c r="H27" s="59"/>
    </row>
    <row r="28" spans="2:8" ht="12.75">
      <c r="B28" s="2"/>
      <c r="C28" s="6"/>
      <c r="D28" s="94"/>
      <c r="E28" s="7"/>
      <c r="F28" s="7"/>
      <c r="G28" s="6"/>
      <c r="H28" s="6"/>
    </row>
    <row r="29" ht="13.5" thickBot="1"/>
    <row r="30" spans="2:8" ht="13.5" thickBot="1">
      <c r="B30" s="174">
        <f>B23+1</f>
        <v>33</v>
      </c>
      <c r="C30" s="175"/>
      <c r="D30" s="147" t="s">
        <v>206</v>
      </c>
      <c r="E30" s="148"/>
      <c r="F30" s="148"/>
      <c r="G30" s="148"/>
      <c r="H30" s="156"/>
    </row>
    <row r="31" spans="2:8" ht="12.75">
      <c r="B31" s="64" t="s">
        <v>5</v>
      </c>
      <c r="C31" s="46" t="s">
        <v>6</v>
      </c>
      <c r="D31" s="79" t="s">
        <v>197</v>
      </c>
      <c r="E31" s="45" t="s">
        <v>5</v>
      </c>
      <c r="F31" s="46" t="s">
        <v>6</v>
      </c>
      <c r="G31" s="93" t="s">
        <v>207</v>
      </c>
      <c r="H31" s="92" t="s">
        <v>3</v>
      </c>
    </row>
    <row r="32" spans="2:8" ht="12.75">
      <c r="B32" s="81"/>
      <c r="C32" s="82"/>
      <c r="D32" s="62"/>
      <c r="E32" s="7">
        <f>H32</f>
        <v>0</v>
      </c>
      <c r="F32" s="65">
        <f>-E32</f>
        <v>0</v>
      </c>
      <c r="G32" s="61">
        <f>D32-D33</f>
        <v>0</v>
      </c>
      <c r="H32" s="55">
        <f>MY_IMPS(G32)</f>
        <v>0</v>
      </c>
    </row>
    <row r="33" spans="2:8" ht="12.75">
      <c r="B33" s="81"/>
      <c r="C33" s="82"/>
      <c r="D33" s="63"/>
      <c r="E33" s="7">
        <f>H33</f>
        <v>0</v>
      </c>
      <c r="F33" s="65">
        <f>-E33</f>
        <v>0</v>
      </c>
      <c r="G33" s="6">
        <f>D33-D32</f>
        <v>0</v>
      </c>
      <c r="H33" s="55">
        <f>MY_IMPS(G33)</f>
        <v>0</v>
      </c>
    </row>
    <row r="34" spans="2:8" ht="13.5" thickBot="1">
      <c r="B34" s="83"/>
      <c r="C34" s="77" t="s">
        <v>7</v>
      </c>
      <c r="D34" s="80"/>
      <c r="E34" s="67">
        <v>2</v>
      </c>
      <c r="F34" s="68"/>
      <c r="G34" s="60"/>
      <c r="H34" s="59"/>
    </row>
    <row r="35" spans="2:8" ht="12.75">
      <c r="B35" s="2"/>
      <c r="C35" s="6"/>
      <c r="D35" s="94"/>
      <c r="E35" s="7"/>
      <c r="F35" s="7"/>
      <c r="G35" s="6"/>
      <c r="H35" s="6"/>
    </row>
    <row r="36" ht="13.5" thickBot="1"/>
    <row r="37" spans="2:8" ht="13.5" thickBot="1">
      <c r="B37" s="174">
        <f>B30+1</f>
        <v>34</v>
      </c>
      <c r="C37" s="175"/>
      <c r="D37" s="147" t="s">
        <v>206</v>
      </c>
      <c r="E37" s="148"/>
      <c r="F37" s="148"/>
      <c r="G37" s="148"/>
      <c r="H37" s="156"/>
    </row>
    <row r="38" spans="2:8" ht="12.75">
      <c r="B38" s="64" t="s">
        <v>5</v>
      </c>
      <c r="C38" s="46" t="s">
        <v>6</v>
      </c>
      <c r="D38" s="79" t="s">
        <v>197</v>
      </c>
      <c r="E38" s="45" t="s">
        <v>5</v>
      </c>
      <c r="F38" s="46" t="s">
        <v>6</v>
      </c>
      <c r="G38" s="93" t="s">
        <v>207</v>
      </c>
      <c r="H38" s="92" t="s">
        <v>3</v>
      </c>
    </row>
    <row r="39" spans="2:8" ht="12.75">
      <c r="B39" s="81"/>
      <c r="C39" s="82"/>
      <c r="D39" s="62"/>
      <c r="E39" s="7">
        <f>H39</f>
        <v>0</v>
      </c>
      <c r="F39" s="65">
        <f>-E39</f>
        <v>0</v>
      </c>
      <c r="G39" s="61">
        <f>D39-D40</f>
        <v>0</v>
      </c>
      <c r="H39" s="55">
        <f>MY_IMPS(G39)</f>
        <v>0</v>
      </c>
    </row>
    <row r="40" spans="2:8" ht="12.75">
      <c r="B40" s="81"/>
      <c r="C40" s="82"/>
      <c r="D40" s="63"/>
      <c r="E40" s="7">
        <f>H40</f>
        <v>0</v>
      </c>
      <c r="F40" s="65">
        <f>-E40</f>
        <v>0</v>
      </c>
      <c r="G40" s="6">
        <f>D40-D39</f>
        <v>0</v>
      </c>
      <c r="H40" s="55">
        <f>MY_IMPS(G40)</f>
        <v>0</v>
      </c>
    </row>
    <row r="41" spans="2:8" ht="13.5" thickBot="1">
      <c r="B41" s="83"/>
      <c r="C41" s="77" t="s">
        <v>7</v>
      </c>
      <c r="D41" s="80"/>
      <c r="E41" s="67">
        <v>2</v>
      </c>
      <c r="F41" s="68"/>
      <c r="G41" s="60"/>
      <c r="H41" s="59"/>
    </row>
    <row r="42" spans="2:8" ht="12.75">
      <c r="B42" s="2"/>
      <c r="C42" s="6"/>
      <c r="D42" s="94"/>
      <c r="E42" s="7"/>
      <c r="F42" s="7"/>
      <c r="G42" s="6"/>
      <c r="H42" s="6"/>
    </row>
    <row r="43" ht="13.5" thickBot="1"/>
    <row r="44" spans="2:8" ht="13.5" thickBot="1">
      <c r="B44" s="174">
        <f>B37+1</f>
        <v>35</v>
      </c>
      <c r="C44" s="175"/>
      <c r="D44" s="147" t="s">
        <v>206</v>
      </c>
      <c r="E44" s="148"/>
      <c r="F44" s="148"/>
      <c r="G44" s="148"/>
      <c r="H44" s="156"/>
    </row>
    <row r="45" spans="2:8" ht="12.75">
      <c r="B45" s="64" t="s">
        <v>5</v>
      </c>
      <c r="C45" s="46" t="s">
        <v>6</v>
      </c>
      <c r="D45" s="79" t="s">
        <v>197</v>
      </c>
      <c r="E45" s="45" t="s">
        <v>5</v>
      </c>
      <c r="F45" s="46" t="s">
        <v>6</v>
      </c>
      <c r="G45" s="93" t="s">
        <v>207</v>
      </c>
      <c r="H45" s="92" t="s">
        <v>3</v>
      </c>
    </row>
    <row r="46" spans="2:8" ht="12.75">
      <c r="B46" s="81"/>
      <c r="C46" s="82"/>
      <c r="D46" s="62"/>
      <c r="E46" s="7">
        <f>H46</f>
        <v>0</v>
      </c>
      <c r="F46" s="65">
        <f>-E46</f>
        <v>0</v>
      </c>
      <c r="G46" s="61">
        <f>D46-D47</f>
        <v>0</v>
      </c>
      <c r="H46" s="55">
        <f>MY_IMPS(G46)</f>
        <v>0</v>
      </c>
    </row>
    <row r="47" spans="2:8" ht="12.75">
      <c r="B47" s="81"/>
      <c r="C47" s="82"/>
      <c r="D47" s="63"/>
      <c r="E47" s="7">
        <f>H47</f>
        <v>0</v>
      </c>
      <c r="F47" s="65">
        <f>-E47</f>
        <v>0</v>
      </c>
      <c r="G47" s="6">
        <f>D47-D46</f>
        <v>0</v>
      </c>
      <c r="H47" s="55">
        <f>MY_IMPS(G47)</f>
        <v>0</v>
      </c>
    </row>
    <row r="48" spans="2:8" ht="13.5" thickBot="1">
      <c r="B48" s="83"/>
      <c r="C48" s="77" t="s">
        <v>7</v>
      </c>
      <c r="D48" s="80"/>
      <c r="E48" s="67">
        <v>2</v>
      </c>
      <c r="F48" s="68"/>
      <c r="G48" s="60"/>
      <c r="H48" s="59"/>
    </row>
    <row r="49" spans="2:8" ht="12.75">
      <c r="B49" s="2"/>
      <c r="C49" s="6"/>
      <c r="D49" s="94"/>
      <c r="E49" s="7"/>
      <c r="F49" s="7"/>
      <c r="G49" s="6"/>
      <c r="H49" s="6"/>
    </row>
    <row r="50" ht="13.5" thickBot="1"/>
    <row r="51" spans="2:8" ht="13.5" thickBot="1">
      <c r="B51" s="174">
        <f>B44+1</f>
        <v>36</v>
      </c>
      <c r="C51" s="175"/>
      <c r="D51" s="147" t="s">
        <v>206</v>
      </c>
      <c r="E51" s="148"/>
      <c r="F51" s="148"/>
      <c r="G51" s="148"/>
      <c r="H51" s="156"/>
    </row>
    <row r="52" spans="2:8" ht="12.75">
      <c r="B52" s="64" t="s">
        <v>5</v>
      </c>
      <c r="C52" s="46" t="s">
        <v>6</v>
      </c>
      <c r="D52" s="79" t="s">
        <v>197</v>
      </c>
      <c r="E52" s="45" t="s">
        <v>5</v>
      </c>
      <c r="F52" s="46" t="s">
        <v>6</v>
      </c>
      <c r="G52" s="93" t="s">
        <v>207</v>
      </c>
      <c r="H52" s="92" t="s">
        <v>3</v>
      </c>
    </row>
    <row r="53" spans="2:8" ht="12.75">
      <c r="B53" s="81"/>
      <c r="C53" s="82"/>
      <c r="D53" s="62"/>
      <c r="E53" s="7">
        <f>H53</f>
        <v>0</v>
      </c>
      <c r="F53" s="65">
        <f>-E53</f>
        <v>0</v>
      </c>
      <c r="G53" s="61">
        <f>D53-D54</f>
        <v>0</v>
      </c>
      <c r="H53" s="55">
        <f>MY_IMPS(G53)</f>
        <v>0</v>
      </c>
    </row>
    <row r="54" spans="2:8" ht="12.75">
      <c r="B54" s="81"/>
      <c r="C54" s="82"/>
      <c r="D54" s="63"/>
      <c r="E54" s="7">
        <f>H54</f>
        <v>0</v>
      </c>
      <c r="F54" s="65">
        <f>-E54</f>
        <v>0</v>
      </c>
      <c r="G54" s="6">
        <f>D54-D53</f>
        <v>0</v>
      </c>
      <c r="H54" s="55">
        <f>MY_IMPS(G54)</f>
        <v>0</v>
      </c>
    </row>
    <row r="55" spans="2:8" ht="13.5" thickBot="1">
      <c r="B55" s="83"/>
      <c r="C55" s="77" t="s">
        <v>7</v>
      </c>
      <c r="D55" s="80"/>
      <c r="E55" s="67">
        <v>2</v>
      </c>
      <c r="F55" s="68"/>
      <c r="G55" s="60"/>
      <c r="H55" s="59"/>
    </row>
    <row r="56" spans="2:8" ht="12.75">
      <c r="B56" s="2"/>
      <c r="C56" s="6"/>
      <c r="D56" s="94"/>
      <c r="E56" s="7"/>
      <c r="F56" s="7"/>
      <c r="G56" s="6"/>
      <c r="H56" s="6"/>
    </row>
  </sheetData>
  <sheetProtection/>
  <mergeCells count="16">
    <mergeCell ref="B37:C37"/>
    <mergeCell ref="D37:H37"/>
    <mergeCell ref="B51:C51"/>
    <mergeCell ref="D51:H51"/>
    <mergeCell ref="B44:C44"/>
    <mergeCell ref="D44:H44"/>
    <mergeCell ref="B30:C30"/>
    <mergeCell ref="D30:H30"/>
    <mergeCell ref="B2:C2"/>
    <mergeCell ref="D2:H2"/>
    <mergeCell ref="B16:C16"/>
    <mergeCell ref="D16:H16"/>
    <mergeCell ref="B9:C9"/>
    <mergeCell ref="D9:H9"/>
    <mergeCell ref="B23:C23"/>
    <mergeCell ref="D23:H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Александр</cp:lastModifiedBy>
  <cp:lastPrinted>2012-05-04T11:30:33Z</cp:lastPrinted>
  <dcterms:created xsi:type="dcterms:W3CDTF">2011-10-05T05:20:10Z</dcterms:created>
  <dcterms:modified xsi:type="dcterms:W3CDTF">2022-06-27T06:14:52Z</dcterms:modified>
  <cp:category/>
  <cp:version/>
  <cp:contentType/>
  <cp:contentStatus/>
</cp:coreProperties>
</file>